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charts/chart49.xml" ContentType="application/vnd.openxmlformats-officedocument.drawingml.chart+xml"/>
  <Override PartName="/xl/drawings/drawing53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drawings/drawing42.xml" ContentType="application/vnd.openxmlformats-officedocument.drawing+xml"/>
  <Override PartName="/xl/charts/chart56.xml" ContentType="application/vnd.openxmlformats-officedocument.drawingml.char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32.xml" ContentType="application/vnd.openxmlformats-officedocument.drawing+xml"/>
  <Override PartName="/xl/charts/chart46.xml" ContentType="application/vnd.openxmlformats-officedocument.drawingml.chart+xml"/>
  <Override PartName="/xl/worksheets/sheet59.xml" ContentType="application/vnd.openxmlformats-officedocument.spreadsheetml.worksheet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drawings/drawing50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charts/chart29.xml" ContentType="application/vnd.openxmlformats-officedocument.drawingml.chart+xml"/>
  <Override PartName="/xl/drawings/drawing44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5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drawings/drawing40.xml" ContentType="application/vnd.openxmlformats-officedocument.drawing+xml"/>
  <Override PartName="/xl/charts/chart54.xml" ContentType="application/vnd.openxmlformats-officedocument.drawingml.chart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charts/chart55.xml" ContentType="application/vnd.openxmlformats-officedocument.drawingml.chart+xml"/>
  <Override PartName="/xl/worksheets/sheet68.xml" ContentType="application/vnd.openxmlformats-officedocument.spreadsheetml.workshee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30.xml" ContentType="application/vnd.openxmlformats-officedocument.drawing+xml"/>
  <Override PartName="/xl/charts/chart44.xml" ContentType="application/vnd.openxmlformats-officedocument.drawingml.char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worksheets/sheet5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20" yWindow="450" windowWidth="14115" windowHeight="6360" tabRatio="610" firstSheet="69" activeTab="71"/>
  </bookViews>
  <sheets>
    <sheet name="Albatross" sheetId="12" r:id="rId1"/>
    <sheet name="Antarctic Clione" sheetId="35" r:id="rId2"/>
    <sheet name="Atlantic Salmon" sheetId="18" r:id="rId3"/>
    <sheet name="Bald faced hornet" sheetId="45" r:id="rId4"/>
    <sheet name="Barn Owl" sheetId="48" r:id="rId5"/>
    <sheet name="Bass" sheetId="23" r:id="rId6"/>
    <sheet name="Beluga Whale" sheetId="27" r:id="rId7"/>
    <sheet name="Black Flying Fox" sheetId="33" r:id="rId8"/>
    <sheet name="Black sea hare" sheetId="46" r:id="rId9"/>
    <sheet name="Blue Damselfly" sheetId="31" r:id="rId10"/>
    <sheet name="Bobtail squid" sheetId="42" r:id="rId11"/>
    <sheet name="Bottlenose Dolphin" sheetId="29" r:id="rId12"/>
    <sheet name="Brown long-eared bat" sheetId="50" r:id="rId13"/>
    <sheet name="Bumble Bee" sheetId="39" r:id="rId14"/>
    <sheet name="Butterfly Fish" sheetId="26" r:id="rId15"/>
    <sheet name="Canadian Goose" sheetId="16" r:id="rId16"/>
    <sheet name="Cavolinia" sheetId="44" r:id="rId17"/>
    <sheet name="Clownfish" sheetId="6" r:id="rId18"/>
    <sheet name="Common dolphin" sheetId="61" r:id="rId19"/>
    <sheet name="Condor" sheetId="20" r:id="rId20"/>
    <sheet name="Creseis" sheetId="43" r:id="rId21"/>
    <sheet name="Daubenton's Bat" sheetId="32" r:id="rId22"/>
    <sheet name="Desert locust" sheetId="51" r:id="rId23"/>
    <sheet name="Dogfish" sheetId="9" r:id="rId24"/>
    <sheet name="Dumbo Octopus" sheetId="30" r:id="rId25"/>
    <sheet name="Dwarf minke" sheetId="41" r:id="rId26"/>
    <sheet name="Flying Fish" sheetId="17" r:id="rId27"/>
    <sheet name="Fruit fly" sheetId="52" r:id="rId28"/>
    <sheet name="Gray Bat" sheetId="37" r:id="rId29"/>
    <sheet name="Great horned owl" sheetId="53" r:id="rId30"/>
    <sheet name="Greater horseshoe bat" sheetId="54" r:id="rId31"/>
    <sheet name="Gull" sheetId="13" r:id="rId32"/>
    <sheet name="House fly" sheetId="56" r:id="rId33"/>
    <sheet name="Humpback Whale (Calf)" sheetId="34" r:id="rId34"/>
    <sheet name="Koi" sheetId="5" r:id="rId35"/>
    <sheet name="Ladybug" sheetId="38" r:id="rId36"/>
    <sheet name="Leopard Shark" sheetId="19" r:id="rId37"/>
    <sheet name="Limacina" sheetId="57" r:id="rId38"/>
    <sheet name="Little red flying fox" sheetId="58" r:id="rId39"/>
    <sheet name="Molly" sheetId="24" r:id="rId40"/>
    <sheet name="Monarch Butterfly" sheetId="11" r:id="rId41"/>
    <sheet name="Narwhal" sheetId="59" r:id="rId42"/>
    <sheet name="Orca" sheetId="40" r:id="rId43"/>
    <sheet name="Pipistrelle bat" sheetId="60" r:id="rId44"/>
    <sheet name="Rosy Barb" sheetId="25" r:id="rId45"/>
    <sheet name="Spotted dolphin" sheetId="62" r:id="rId46"/>
    <sheet name="Spotted sea hare" sheetId="47" r:id="rId47"/>
    <sheet name="Straw-colored Fruit Bat" sheetId="28" r:id="rId48"/>
    <sheet name="Sturgeon" sheetId="7" r:id="rId49"/>
    <sheet name="Swan" sheetId="22" r:id="rId50"/>
    <sheet name="Tern" sheetId="10" r:id="rId51"/>
    <sheet name="Tiger Shark" sheetId="14" r:id="rId52"/>
    <sheet name="Tiger swallowtail butterfly" sheetId="63" r:id="rId53"/>
    <sheet name="Tuna" sheetId="8" r:id="rId54"/>
    <sheet name="Turkey Vulture" sheetId="15" r:id="rId55"/>
    <sheet name="White ibis" sheetId="64" r:id="rId56"/>
    <sheet name="Widow Skimmer" sheetId="65" r:id="rId57"/>
    <sheet name="Yellowjacket" sheetId="66" r:id="rId58"/>
    <sheet name="Yellowtail Amberjack" sheetId="21" r:id="rId59"/>
    <sheet name="Acartia adults feeding" sheetId="75" r:id="rId60"/>
    <sheet name="Acartia adults jumps" sheetId="76" r:id="rId61"/>
    <sheet name="Oithona adult males jumps" sheetId="78" r:id="rId62"/>
    <sheet name="Acartia nauplii jumps" sheetId="79" r:id="rId63"/>
    <sheet name="Oithona nauplii jumps" sheetId="80" r:id="rId64"/>
    <sheet name="Temora nauplii swimming" sheetId="81" r:id="rId65"/>
    <sheet name="Average Max Angle" sheetId="67" r:id="rId66"/>
    <sheet name="Inflexion Ratio" sheetId="4" r:id="rId67"/>
    <sheet name="Max Angle vs Size" sheetId="70" r:id="rId68"/>
    <sheet name="Ratio vs Size" sheetId="72" r:id="rId69"/>
    <sheet name="Avg Max Angle vs Avg Ratio" sheetId="71" r:id="rId70"/>
    <sheet name="Statistics Format - Angle" sheetId="73" r:id="rId71"/>
    <sheet name="Statistics Format - Ratio" sheetId="74" r:id="rId72"/>
  </sheets>
  <externalReferences>
    <externalReference r:id="rId73"/>
  </externalReferences>
  <calcPr calcId="125725"/>
</workbook>
</file>

<file path=xl/calcChain.xml><?xml version="1.0" encoding="utf-8"?>
<calcChain xmlns="http://schemas.openxmlformats.org/spreadsheetml/2006/main">
  <c r="D46" i="24"/>
  <c r="J256" i="73"/>
  <c r="I256"/>
  <c r="J249"/>
  <c r="I249"/>
  <c r="J253"/>
  <c r="I253"/>
  <c r="J246"/>
  <c r="I246"/>
  <c r="J241"/>
  <c r="I241"/>
  <c r="J234"/>
  <c r="I234"/>
  <c r="J239"/>
  <c r="I239"/>
  <c r="J227"/>
  <c r="I227"/>
  <c r="I214"/>
  <c r="J230"/>
  <c r="I230"/>
  <c r="J219"/>
  <c r="I219"/>
  <c r="J214"/>
  <c r="J211"/>
  <c r="I211"/>
  <c r="J209"/>
  <c r="I209"/>
  <c r="J207"/>
  <c r="I207"/>
  <c r="J203"/>
  <c r="I203"/>
  <c r="J200"/>
  <c r="I200"/>
  <c r="J197"/>
  <c r="I197"/>
  <c r="J187"/>
  <c r="I187"/>
  <c r="J172"/>
  <c r="I172"/>
  <c r="J194"/>
  <c r="I194"/>
  <c r="J162"/>
  <c r="I162"/>
  <c r="J166"/>
  <c r="I166"/>
  <c r="J159"/>
  <c r="I159"/>
  <c r="J155"/>
  <c r="I155"/>
  <c r="J148"/>
  <c r="I148"/>
  <c r="J142"/>
  <c r="I142"/>
  <c r="J146"/>
  <c r="I146"/>
  <c r="J136"/>
  <c r="I136"/>
  <c r="J124"/>
  <c r="I124"/>
  <c r="J132"/>
  <c r="I132"/>
  <c r="J122"/>
  <c r="I122"/>
  <c r="J118"/>
  <c r="I118"/>
  <c r="J114"/>
  <c r="I114"/>
  <c r="J112"/>
  <c r="I112"/>
  <c r="J107"/>
  <c r="I107"/>
  <c r="J96"/>
  <c r="I96"/>
  <c r="J93"/>
  <c r="I93"/>
  <c r="J90"/>
  <c r="I90"/>
  <c r="J86"/>
  <c r="I86"/>
  <c r="J82"/>
  <c r="I82"/>
  <c r="J78"/>
  <c r="I78"/>
  <c r="J75"/>
  <c r="I75"/>
  <c r="J72"/>
  <c r="I72"/>
  <c r="J68"/>
  <c r="I68"/>
  <c r="J66"/>
  <c r="I66"/>
  <c r="J64"/>
  <c r="I64"/>
  <c r="J61"/>
  <c r="I61"/>
  <c r="J58"/>
  <c r="I58"/>
  <c r="J55"/>
  <c r="I55"/>
  <c r="J52"/>
  <c r="I52"/>
  <c r="J47"/>
  <c r="I47"/>
  <c r="J42"/>
  <c r="I42"/>
  <c r="J36"/>
  <c r="I36"/>
  <c r="J33"/>
  <c r="I33"/>
  <c r="J30"/>
  <c r="I30"/>
  <c r="J27"/>
  <c r="I27"/>
  <c r="J25"/>
  <c r="I25"/>
  <c r="J21"/>
  <c r="I21"/>
  <c r="I18"/>
  <c r="J14"/>
  <c r="I14"/>
  <c r="J18"/>
  <c r="J11"/>
  <c r="I11"/>
  <c r="J7"/>
  <c r="I7"/>
  <c r="J4"/>
  <c r="I4"/>
  <c r="I663" i="74"/>
  <c r="I643"/>
  <c r="I630"/>
  <c r="I607"/>
  <c r="I594"/>
  <c r="I576"/>
  <c r="I558"/>
  <c r="I546"/>
  <c r="I535"/>
  <c r="I525"/>
  <c r="I510"/>
  <c r="I504"/>
  <c r="I497"/>
  <c r="I491"/>
  <c r="I482"/>
  <c r="I472"/>
  <c r="I456"/>
  <c r="I448"/>
  <c r="I436"/>
  <c r="I429"/>
  <c r="I423"/>
  <c r="I415"/>
  <c r="I408"/>
  <c r="I403"/>
  <c r="I395"/>
  <c r="I387"/>
  <c r="I379"/>
  <c r="I366"/>
  <c r="I354"/>
  <c r="I345"/>
  <c r="I329"/>
  <c r="I317"/>
  <c r="I311"/>
  <c r="I296"/>
  <c r="I288"/>
  <c r="I278"/>
  <c r="I267"/>
  <c r="I251"/>
  <c r="I244"/>
  <c r="I238"/>
  <c r="I234"/>
  <c r="I230"/>
  <c r="I222"/>
  <c r="I217"/>
  <c r="I208"/>
  <c r="I201"/>
  <c r="I193"/>
  <c r="I185"/>
  <c r="I176"/>
  <c r="I161"/>
  <c r="I150"/>
  <c r="I141"/>
  <c r="I128"/>
  <c r="I119"/>
  <c r="I108"/>
  <c r="I98"/>
  <c r="I86"/>
  <c r="I79"/>
  <c r="I69"/>
  <c r="I62"/>
  <c r="I54"/>
  <c r="I37"/>
  <c r="I27"/>
  <c r="I18"/>
  <c r="I7"/>
  <c r="E100" i="62"/>
  <c r="D100"/>
  <c r="B100"/>
  <c r="D99"/>
  <c r="E99" s="1"/>
  <c r="B99"/>
  <c r="E98"/>
  <c r="D98"/>
  <c r="B98"/>
  <c r="D97"/>
  <c r="E97" s="1"/>
  <c r="B97"/>
  <c r="E96"/>
  <c r="D96"/>
  <c r="B96"/>
  <c r="D95"/>
  <c r="E95" s="1"/>
  <c r="B95"/>
  <c r="E94"/>
  <c r="D94"/>
  <c r="B94"/>
  <c r="D93"/>
  <c r="E93" s="1"/>
  <c r="B93"/>
  <c r="E92"/>
  <c r="D92"/>
  <c r="B92"/>
  <c r="D91"/>
  <c r="E91" s="1"/>
  <c r="B91"/>
  <c r="E90"/>
  <c r="D90"/>
  <c r="B90"/>
  <c r="D89"/>
  <c r="E89" s="1"/>
  <c r="B89"/>
  <c r="E88"/>
  <c r="D88"/>
  <c r="B88"/>
  <c r="D87"/>
  <c r="E87" s="1"/>
  <c r="B87"/>
  <c r="E86"/>
  <c r="D86"/>
  <c r="B86"/>
  <c r="D85"/>
  <c r="E85" s="1"/>
  <c r="B85"/>
  <c r="E84"/>
  <c r="D84"/>
  <c r="B84"/>
  <c r="D83"/>
  <c r="E83" s="1"/>
  <c r="B83"/>
  <c r="E82"/>
  <c r="D82"/>
  <c r="B82"/>
  <c r="D81"/>
  <c r="E81" s="1"/>
  <c r="B81"/>
  <c r="E80"/>
  <c r="D80"/>
  <c r="B80"/>
  <c r="D79"/>
  <c r="E79" s="1"/>
  <c r="B79"/>
  <c r="E78"/>
  <c r="D78"/>
  <c r="B78"/>
  <c r="D77"/>
  <c r="E77" s="1"/>
  <c r="B77"/>
  <c r="E76"/>
  <c r="D76"/>
  <c r="B76"/>
  <c r="D75"/>
  <c r="E75" s="1"/>
  <c r="B75"/>
  <c r="E70"/>
  <c r="D70"/>
  <c r="B70"/>
  <c r="D69"/>
  <c r="E69" s="1"/>
  <c r="B69"/>
  <c r="E68"/>
  <c r="D68"/>
  <c r="B68"/>
  <c r="D67"/>
  <c r="E67" s="1"/>
  <c r="B67"/>
  <c r="E66"/>
  <c r="D66"/>
  <c r="B66"/>
  <c r="D65"/>
  <c r="E65" s="1"/>
  <c r="B65"/>
  <c r="E64"/>
  <c r="D64"/>
  <c r="B64"/>
  <c r="D63"/>
  <c r="E63" s="1"/>
  <c r="B63"/>
  <c r="E62"/>
  <c r="D62"/>
  <c r="B62"/>
  <c r="D61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51"/>
  <c r="E51" s="1"/>
  <c r="B51"/>
  <c r="E50"/>
  <c r="D50"/>
  <c r="B50"/>
  <c r="D49"/>
  <c r="E49" s="1"/>
  <c r="B49"/>
  <c r="E48"/>
  <c r="D48"/>
  <c r="B48"/>
  <c r="D47"/>
  <c r="E47" s="1"/>
  <c r="B47"/>
  <c r="E46"/>
  <c r="D46"/>
  <c r="B46"/>
  <c r="D45"/>
  <c r="E45" s="1"/>
  <c r="B45"/>
  <c r="E44"/>
  <c r="D44"/>
  <c r="B44"/>
  <c r="D43"/>
  <c r="E43" s="1"/>
  <c r="B43"/>
  <c r="E38"/>
  <c r="D38"/>
  <c r="B38"/>
  <c r="D37"/>
  <c r="E37" s="1"/>
  <c r="B37"/>
  <c r="E36"/>
  <c r="D36"/>
  <c r="B36"/>
  <c r="D35"/>
  <c r="E35" s="1"/>
  <c r="B35"/>
  <c r="E34"/>
  <c r="D34"/>
  <c r="B34"/>
  <c r="D33"/>
  <c r="E33" s="1"/>
  <c r="B33"/>
  <c r="E32"/>
  <c r="D32"/>
  <c r="B32"/>
  <c r="D31"/>
  <c r="E31" s="1"/>
  <c r="B31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E24"/>
  <c r="D24"/>
  <c r="B24"/>
  <c r="D23"/>
  <c r="E23" s="1"/>
  <c r="B23"/>
  <c r="E22"/>
  <c r="D22"/>
  <c r="B22"/>
  <c r="D21"/>
  <c r="E21" s="1"/>
  <c r="B21"/>
  <c r="E20"/>
  <c r="D20"/>
  <c r="B20"/>
  <c r="D19"/>
  <c r="E19" s="1"/>
  <c r="B19"/>
  <c r="E18"/>
  <c r="D18"/>
  <c r="B18"/>
  <c r="D17"/>
  <c r="E17" s="1"/>
  <c r="B17"/>
  <c r="E16"/>
  <c r="D16"/>
  <c r="B16"/>
  <c r="D15"/>
  <c r="E15" s="1"/>
  <c r="B15"/>
  <c r="E14"/>
  <c r="D14"/>
  <c r="B14"/>
  <c r="D13"/>
  <c r="E13" s="1"/>
  <c r="B13"/>
  <c r="E12"/>
  <c r="D12"/>
  <c r="B12"/>
  <c r="D11"/>
  <c r="E11" s="1"/>
  <c r="B11"/>
  <c r="E10"/>
  <c r="D10"/>
  <c r="B10"/>
  <c r="D9"/>
  <c r="E9" s="1"/>
  <c r="B9"/>
  <c r="E8"/>
  <c r="D8"/>
  <c r="B8"/>
  <c r="D7"/>
  <c r="E7" s="1"/>
  <c r="B7"/>
  <c r="E6"/>
  <c r="D6"/>
  <c r="B6"/>
  <c r="D5"/>
  <c r="E5" s="1"/>
  <c r="B5"/>
  <c r="E4"/>
  <c r="D4"/>
  <c r="B4"/>
  <c r="D61" i="40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51"/>
  <c r="E51" s="1"/>
  <c r="B51"/>
  <c r="E50"/>
  <c r="D50"/>
  <c r="B50"/>
  <c r="D49"/>
  <c r="E49" s="1"/>
  <c r="B49"/>
  <c r="E48"/>
  <c r="D48"/>
  <c r="B48"/>
  <c r="D47"/>
  <c r="E47" s="1"/>
  <c r="B47"/>
  <c r="E46"/>
  <c r="D46"/>
  <c r="B46"/>
  <c r="D45"/>
  <c r="E45" s="1"/>
  <c r="B45"/>
  <c r="E44"/>
  <c r="D44"/>
  <c r="B44"/>
  <c r="D43"/>
  <c r="E43" s="1"/>
  <c r="B43"/>
  <c r="E42"/>
  <c r="D42"/>
  <c r="B42"/>
  <c r="D41"/>
  <c r="E41" s="1"/>
  <c r="B41"/>
  <c r="E40"/>
  <c r="D40"/>
  <c r="B40"/>
  <c r="D39"/>
  <c r="E39" s="1"/>
  <c r="B39"/>
  <c r="E38"/>
  <c r="D38"/>
  <c r="B38"/>
  <c r="D37"/>
  <c r="E37" s="1"/>
  <c r="B37"/>
  <c r="E36"/>
  <c r="D36"/>
  <c r="B36"/>
  <c r="D35"/>
  <c r="E35" s="1"/>
  <c r="B35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E24"/>
  <c r="D24"/>
  <c r="B24"/>
  <c r="D23"/>
  <c r="E23" s="1"/>
  <c r="B23"/>
  <c r="E22"/>
  <c r="D22"/>
  <c r="B22"/>
  <c r="D21"/>
  <c r="E21" s="1"/>
  <c r="B21"/>
  <c r="E20"/>
  <c r="D20"/>
  <c r="B20"/>
  <c r="D19"/>
  <c r="E19" s="1"/>
  <c r="B19"/>
  <c r="E18"/>
  <c r="D18"/>
  <c r="B18"/>
  <c r="D17"/>
  <c r="E17" s="1"/>
  <c r="B17"/>
  <c r="E16"/>
  <c r="D16"/>
  <c r="B16"/>
  <c r="D15"/>
  <c r="E15" s="1"/>
  <c r="B15"/>
  <c r="E14"/>
  <c r="D14"/>
  <c r="B14"/>
  <c r="D13"/>
  <c r="E13" s="1"/>
  <c r="B13"/>
  <c r="E12"/>
  <c r="D12"/>
  <c r="B12"/>
  <c r="D11"/>
  <c r="E11" s="1"/>
  <c r="B11"/>
  <c r="E10"/>
  <c r="D10"/>
  <c r="B10"/>
  <c r="D9"/>
  <c r="E9" s="1"/>
  <c r="B9"/>
  <c r="E8"/>
  <c r="D8"/>
  <c r="B8"/>
  <c r="D7"/>
  <c r="E7" s="1"/>
  <c r="B7"/>
  <c r="E6"/>
  <c r="D6"/>
  <c r="B6"/>
  <c r="D5"/>
  <c r="E5" s="1"/>
  <c r="B5"/>
  <c r="E4"/>
  <c r="D4"/>
  <c r="B4"/>
  <c r="D206" i="59"/>
  <c r="E206" s="1"/>
  <c r="B206"/>
  <c r="E205"/>
  <c r="D205"/>
  <c r="B205"/>
  <c r="D204"/>
  <c r="E204" s="1"/>
  <c r="B204"/>
  <c r="E203"/>
  <c r="D203"/>
  <c r="B203"/>
  <c r="D202"/>
  <c r="E202" s="1"/>
  <c r="B202"/>
  <c r="E201"/>
  <c r="D201"/>
  <c r="B201"/>
  <c r="D200"/>
  <c r="E200" s="1"/>
  <c r="B200"/>
  <c r="E199"/>
  <c r="D199"/>
  <c r="B199"/>
  <c r="D198"/>
  <c r="E198" s="1"/>
  <c r="B198"/>
  <c r="E197"/>
  <c r="D197"/>
  <c r="B197"/>
  <c r="D196"/>
  <c r="E196" s="1"/>
  <c r="B196"/>
  <c r="E195"/>
  <c r="D195"/>
  <c r="B195"/>
  <c r="D194"/>
  <c r="E194" s="1"/>
  <c r="B194"/>
  <c r="E193"/>
  <c r="D193"/>
  <c r="B193"/>
  <c r="D192"/>
  <c r="E192" s="1"/>
  <c r="B192"/>
  <c r="E191"/>
  <c r="D191"/>
  <c r="B191"/>
  <c r="D190"/>
  <c r="E190" s="1"/>
  <c r="B190"/>
  <c r="E189"/>
  <c r="D189"/>
  <c r="B189"/>
  <c r="D188"/>
  <c r="E188" s="1"/>
  <c r="B188"/>
  <c r="E187"/>
  <c r="D187"/>
  <c r="B187"/>
  <c r="D186"/>
  <c r="E186" s="1"/>
  <c r="B186"/>
  <c r="E185"/>
  <c r="D185"/>
  <c r="B185"/>
  <c r="D184"/>
  <c r="E184" s="1"/>
  <c r="B184"/>
  <c r="E183"/>
  <c r="D183"/>
  <c r="B183"/>
  <c r="D182"/>
  <c r="E182" s="1"/>
  <c r="B182"/>
  <c r="E181"/>
  <c r="D181"/>
  <c r="B181"/>
  <c r="D180"/>
  <c r="E180" s="1"/>
  <c r="B180"/>
  <c r="E179"/>
  <c r="D179"/>
  <c r="B179"/>
  <c r="D178"/>
  <c r="E178" s="1"/>
  <c r="B178"/>
  <c r="E177"/>
  <c r="D177"/>
  <c r="B177"/>
  <c r="D176"/>
  <c r="E176" s="1"/>
  <c r="B176"/>
  <c r="E175"/>
  <c r="D175"/>
  <c r="B175"/>
  <c r="D174"/>
  <c r="E174" s="1"/>
  <c r="B174"/>
  <c r="E173"/>
  <c r="D173"/>
  <c r="B173"/>
  <c r="D172"/>
  <c r="E172" s="1"/>
  <c r="B172"/>
  <c r="E171"/>
  <c r="D171"/>
  <c r="B171"/>
  <c r="D170"/>
  <c r="E170" s="1"/>
  <c r="B170"/>
  <c r="E169"/>
  <c r="D169"/>
  <c r="B169"/>
  <c r="D168"/>
  <c r="E168" s="1"/>
  <c r="B168"/>
  <c r="E167"/>
  <c r="D167"/>
  <c r="B167"/>
  <c r="D166"/>
  <c r="E166" s="1"/>
  <c r="B166"/>
  <c r="E165"/>
  <c r="D165"/>
  <c r="B165"/>
  <c r="D164"/>
  <c r="E164" s="1"/>
  <c r="B164"/>
  <c r="E163"/>
  <c r="D163"/>
  <c r="B163"/>
  <c r="D162"/>
  <c r="E162" s="1"/>
  <c r="B162"/>
  <c r="E161"/>
  <c r="D161"/>
  <c r="B161"/>
  <c r="D160"/>
  <c r="E160" s="1"/>
  <c r="B160"/>
  <c r="E159"/>
  <c r="D159"/>
  <c r="B159"/>
  <c r="D158"/>
  <c r="E158" s="1"/>
  <c r="B158"/>
  <c r="E157"/>
  <c r="D157"/>
  <c r="B157"/>
  <c r="D156"/>
  <c r="E156" s="1"/>
  <c r="B156"/>
  <c r="E155"/>
  <c r="D155"/>
  <c r="B155"/>
  <c r="D154"/>
  <c r="E154" s="1"/>
  <c r="B154"/>
  <c r="E153"/>
  <c r="D153"/>
  <c r="B153"/>
  <c r="D152"/>
  <c r="E152" s="1"/>
  <c r="B152"/>
  <c r="E151"/>
  <c r="D151"/>
  <c r="B151"/>
  <c r="D150"/>
  <c r="E150" s="1"/>
  <c r="B150"/>
  <c r="E149"/>
  <c r="D149"/>
  <c r="B149"/>
  <c r="D148"/>
  <c r="E148" s="1"/>
  <c r="B148"/>
  <c r="E147"/>
  <c r="D147"/>
  <c r="B147"/>
  <c r="D142"/>
  <c r="E142" s="1"/>
  <c r="B142"/>
  <c r="E141"/>
  <c r="D141"/>
  <c r="B141"/>
  <c r="D140"/>
  <c r="E140" s="1"/>
  <c r="B140"/>
  <c r="E139"/>
  <c r="D139"/>
  <c r="B139"/>
  <c r="D138"/>
  <c r="E138" s="1"/>
  <c r="B138"/>
  <c r="E137"/>
  <c r="D137"/>
  <c r="B137"/>
  <c r="D136"/>
  <c r="E136" s="1"/>
  <c r="B136"/>
  <c r="E135"/>
  <c r="D135"/>
  <c r="B135"/>
  <c r="D134"/>
  <c r="E134" s="1"/>
  <c r="B134"/>
  <c r="E133"/>
  <c r="D133"/>
  <c r="B133"/>
  <c r="D132"/>
  <c r="E132" s="1"/>
  <c r="B132"/>
  <c r="E131"/>
  <c r="D131"/>
  <c r="B131"/>
  <c r="D130"/>
  <c r="E130" s="1"/>
  <c r="B130"/>
  <c r="E129"/>
  <c r="D129"/>
  <c r="B129"/>
  <c r="D128"/>
  <c r="E128" s="1"/>
  <c r="B128"/>
  <c r="E127"/>
  <c r="D127"/>
  <c r="B127"/>
  <c r="D126"/>
  <c r="E126" s="1"/>
  <c r="B126"/>
  <c r="E125"/>
  <c r="D125"/>
  <c r="B125"/>
  <c r="D124"/>
  <c r="E124" s="1"/>
  <c r="B124"/>
  <c r="E123"/>
  <c r="D123"/>
  <c r="B123"/>
  <c r="D122"/>
  <c r="E122" s="1"/>
  <c r="B122"/>
  <c r="E121"/>
  <c r="D121"/>
  <c r="B121"/>
  <c r="D120"/>
  <c r="E120" s="1"/>
  <c r="B120"/>
  <c r="E119"/>
  <c r="D119"/>
  <c r="B119"/>
  <c r="D118"/>
  <c r="E118" s="1"/>
  <c r="B118"/>
  <c r="E117"/>
  <c r="D117"/>
  <c r="B117"/>
  <c r="D116"/>
  <c r="E116" s="1"/>
  <c r="B116"/>
  <c r="E115"/>
  <c r="D115"/>
  <c r="B115"/>
  <c r="D114"/>
  <c r="E114" s="1"/>
  <c r="B114"/>
  <c r="E113"/>
  <c r="D113"/>
  <c r="B113"/>
  <c r="D112"/>
  <c r="E112" s="1"/>
  <c r="B112"/>
  <c r="E111"/>
  <c r="D111"/>
  <c r="B111"/>
  <c r="D110"/>
  <c r="E110" s="1"/>
  <c r="B110"/>
  <c r="E109"/>
  <c r="D109"/>
  <c r="B109"/>
  <c r="D108"/>
  <c r="E108" s="1"/>
  <c r="B108"/>
  <c r="E107"/>
  <c r="D107"/>
  <c r="B107"/>
  <c r="D106"/>
  <c r="E106" s="1"/>
  <c r="B106"/>
  <c r="E105"/>
  <c r="D105"/>
  <c r="B105"/>
  <c r="D104"/>
  <c r="E104" s="1"/>
  <c r="B104"/>
  <c r="E103"/>
  <c r="D103"/>
  <c r="B103"/>
  <c r="D102"/>
  <c r="E102" s="1"/>
  <c r="B102"/>
  <c r="E101"/>
  <c r="D101"/>
  <c r="B101"/>
  <c r="D100"/>
  <c r="E100" s="1"/>
  <c r="B100"/>
  <c r="E99"/>
  <c r="D99"/>
  <c r="B99"/>
  <c r="D98"/>
  <c r="E98" s="1"/>
  <c r="B98"/>
  <c r="E93"/>
  <c r="D93"/>
  <c r="B93"/>
  <c r="D92"/>
  <c r="E92" s="1"/>
  <c r="B92"/>
  <c r="E91"/>
  <c r="D91"/>
  <c r="B91"/>
  <c r="D90"/>
  <c r="E90" s="1"/>
  <c r="B90"/>
  <c r="E89"/>
  <c r="D89"/>
  <c r="B89"/>
  <c r="D88"/>
  <c r="E88" s="1"/>
  <c r="B88"/>
  <c r="E87"/>
  <c r="D87"/>
  <c r="B87"/>
  <c r="D86"/>
  <c r="E86" s="1"/>
  <c r="B86"/>
  <c r="E85"/>
  <c r="D85"/>
  <c r="B85"/>
  <c r="D84"/>
  <c r="E84" s="1"/>
  <c r="B84"/>
  <c r="E83"/>
  <c r="D83"/>
  <c r="B83"/>
  <c r="D82"/>
  <c r="E82" s="1"/>
  <c r="B82"/>
  <c r="E81"/>
  <c r="D81"/>
  <c r="B81"/>
  <c r="D80"/>
  <c r="E80" s="1"/>
  <c r="B80"/>
  <c r="E79"/>
  <c r="D79"/>
  <c r="B79"/>
  <c r="D78"/>
  <c r="E78" s="1"/>
  <c r="B78"/>
  <c r="E77"/>
  <c r="D77"/>
  <c r="B77"/>
  <c r="D76"/>
  <c r="E76" s="1"/>
  <c r="B76"/>
  <c r="E75"/>
  <c r="D75"/>
  <c r="B75"/>
  <c r="D74"/>
  <c r="E74" s="1"/>
  <c r="B74"/>
  <c r="E73"/>
  <c r="D73"/>
  <c r="B73"/>
  <c r="D72"/>
  <c r="E72" s="1"/>
  <c r="B72"/>
  <c r="E71"/>
  <c r="D71"/>
  <c r="B71"/>
  <c r="D70"/>
  <c r="E70" s="1"/>
  <c r="B70"/>
  <c r="E69"/>
  <c r="D69"/>
  <c r="B69"/>
  <c r="D68"/>
  <c r="E68" s="1"/>
  <c r="B68"/>
  <c r="E67"/>
  <c r="D67"/>
  <c r="B67"/>
  <c r="D66"/>
  <c r="E66" s="1"/>
  <c r="B66"/>
  <c r="E65"/>
  <c r="D65"/>
  <c r="B65"/>
  <c r="D64"/>
  <c r="E64" s="1"/>
  <c r="B64"/>
  <c r="E63"/>
  <c r="D63"/>
  <c r="B63"/>
  <c r="D62"/>
  <c r="E62" s="1"/>
  <c r="B62"/>
  <c r="E61"/>
  <c r="D61"/>
  <c r="B61"/>
  <c r="D60"/>
  <c r="E60" s="1"/>
  <c r="B60"/>
  <c r="E59"/>
  <c r="D59"/>
  <c r="B59"/>
  <c r="D58"/>
  <c r="E58" s="1"/>
  <c r="B58"/>
  <c r="E57"/>
  <c r="D57"/>
  <c r="B57"/>
  <c r="D56"/>
  <c r="E56" s="1"/>
  <c r="B56"/>
  <c r="E55"/>
  <c r="D55"/>
  <c r="B55"/>
  <c r="D54"/>
  <c r="E54" s="1"/>
  <c r="B54"/>
  <c r="E53"/>
  <c r="D53"/>
  <c r="B53"/>
  <c r="D52"/>
  <c r="E52" s="1"/>
  <c r="B52"/>
  <c r="E51"/>
  <c r="D51"/>
  <c r="B51"/>
  <c r="D50"/>
  <c r="E50" s="1"/>
  <c r="B50"/>
  <c r="E49"/>
  <c r="D49"/>
  <c r="B49"/>
  <c r="D48"/>
  <c r="E48" s="1"/>
  <c r="B48"/>
  <c r="E47"/>
  <c r="D47"/>
  <c r="B47"/>
  <c r="D46"/>
  <c r="E46" s="1"/>
  <c r="B46"/>
  <c r="E45"/>
  <c r="D45"/>
  <c r="B45"/>
  <c r="D44"/>
  <c r="E44" s="1"/>
  <c r="B44"/>
  <c r="E43"/>
  <c r="D43"/>
  <c r="B43"/>
  <c r="D42"/>
  <c r="E42" s="1"/>
  <c r="B42"/>
  <c r="E41"/>
  <c r="D41"/>
  <c r="B41"/>
  <c r="D40"/>
  <c r="E40" s="1"/>
  <c r="B40"/>
  <c r="E39"/>
  <c r="D39"/>
  <c r="B39"/>
  <c r="D38"/>
  <c r="E38" s="1"/>
  <c r="B38"/>
  <c r="E37"/>
  <c r="D37"/>
  <c r="B37"/>
  <c r="D36"/>
  <c r="E36" s="1"/>
  <c r="B36"/>
  <c r="E35"/>
  <c r="D35"/>
  <c r="B35"/>
  <c r="D34"/>
  <c r="E34" s="1"/>
  <c r="B34"/>
  <c r="E33"/>
  <c r="D33"/>
  <c r="B33"/>
  <c r="D32"/>
  <c r="E32" s="1"/>
  <c r="B32"/>
  <c r="E31"/>
  <c r="D31"/>
  <c r="B31"/>
  <c r="D30"/>
  <c r="E30" s="1"/>
  <c r="B30"/>
  <c r="E29"/>
  <c r="D29"/>
  <c r="B29"/>
  <c r="D28"/>
  <c r="E28" s="1"/>
  <c r="B28"/>
  <c r="E27"/>
  <c r="D27"/>
  <c r="B27"/>
  <c r="D26"/>
  <c r="E26" s="1"/>
  <c r="B26"/>
  <c r="E25"/>
  <c r="D25"/>
  <c r="B25"/>
  <c r="D24"/>
  <c r="E24" s="1"/>
  <c r="B24"/>
  <c r="E23"/>
  <c r="D23"/>
  <c r="B23"/>
  <c r="D22"/>
  <c r="E22" s="1"/>
  <c r="B22"/>
  <c r="E21"/>
  <c r="D21"/>
  <c r="B21"/>
  <c r="D20"/>
  <c r="E20" s="1"/>
  <c r="B20"/>
  <c r="E19"/>
  <c r="D19"/>
  <c r="B19"/>
  <c r="D18"/>
  <c r="E18" s="1"/>
  <c r="B18"/>
  <c r="E17"/>
  <c r="D17"/>
  <c r="B17"/>
  <c r="D16"/>
  <c r="E16" s="1"/>
  <c r="B16"/>
  <c r="E15"/>
  <c r="D15"/>
  <c r="B15"/>
  <c r="D14"/>
  <c r="E14" s="1"/>
  <c r="B14"/>
  <c r="E13"/>
  <c r="D13"/>
  <c r="B13"/>
  <c r="D12"/>
  <c r="E12" s="1"/>
  <c r="B12"/>
  <c r="E11"/>
  <c r="D11"/>
  <c r="B11"/>
  <c r="D10"/>
  <c r="E10" s="1"/>
  <c r="B10"/>
  <c r="E9"/>
  <c r="D9"/>
  <c r="B9"/>
  <c r="D8"/>
  <c r="E8" s="1"/>
  <c r="B8"/>
  <c r="E7"/>
  <c r="D7"/>
  <c r="B7"/>
  <c r="D6"/>
  <c r="E6" s="1"/>
  <c r="B6"/>
  <c r="E5"/>
  <c r="D5"/>
  <c r="B5"/>
  <c r="D4"/>
  <c r="E4" s="1"/>
  <c r="B4"/>
  <c r="E152" i="34"/>
  <c r="D152"/>
  <c r="B152"/>
  <c r="D151"/>
  <c r="E151" s="1"/>
  <c r="B151"/>
  <c r="E150"/>
  <c r="D150"/>
  <c r="B150"/>
  <c r="D149"/>
  <c r="E149" s="1"/>
  <c r="B149"/>
  <c r="E148"/>
  <c r="D148"/>
  <c r="B148"/>
  <c r="D147"/>
  <c r="E147" s="1"/>
  <c r="B147"/>
  <c r="E146"/>
  <c r="D146"/>
  <c r="B146"/>
  <c r="D145"/>
  <c r="E145" s="1"/>
  <c r="B145"/>
  <c r="E144"/>
  <c r="D144"/>
  <c r="B144"/>
  <c r="D143"/>
  <c r="E143" s="1"/>
  <c r="B143"/>
  <c r="E142"/>
  <c r="D142"/>
  <c r="B142"/>
  <c r="D141"/>
  <c r="E141" s="1"/>
  <c r="B141"/>
  <c r="E140"/>
  <c r="D140"/>
  <c r="B140"/>
  <c r="D139"/>
  <c r="E139" s="1"/>
  <c r="B139"/>
  <c r="E138"/>
  <c r="D138"/>
  <c r="B138"/>
  <c r="D137"/>
  <c r="E137" s="1"/>
  <c r="B137"/>
  <c r="E136"/>
  <c r="D136"/>
  <c r="B136"/>
  <c r="D135"/>
  <c r="E135" s="1"/>
  <c r="B135"/>
  <c r="E134"/>
  <c r="D134"/>
  <c r="B134"/>
  <c r="D133"/>
  <c r="E133" s="1"/>
  <c r="B133"/>
  <c r="E132"/>
  <c r="D132"/>
  <c r="B132"/>
  <c r="D131"/>
  <c r="E131" s="1"/>
  <c r="B131"/>
  <c r="E130"/>
  <c r="D130"/>
  <c r="B130"/>
  <c r="D129"/>
  <c r="E129" s="1"/>
  <c r="B129"/>
  <c r="E128"/>
  <c r="D128"/>
  <c r="B128"/>
  <c r="D127"/>
  <c r="E127" s="1"/>
  <c r="B127"/>
  <c r="E126"/>
  <c r="D126"/>
  <c r="B126"/>
  <c r="D125"/>
  <c r="E125" s="1"/>
  <c r="B125"/>
  <c r="E124"/>
  <c r="D124"/>
  <c r="B124"/>
  <c r="D123"/>
  <c r="E123" s="1"/>
  <c r="B123"/>
  <c r="E122"/>
  <c r="D122"/>
  <c r="B122"/>
  <c r="D121"/>
  <c r="E121" s="1"/>
  <c r="B121"/>
  <c r="E120"/>
  <c r="D120"/>
  <c r="B120"/>
  <c r="D119"/>
  <c r="E119" s="1"/>
  <c r="B119"/>
  <c r="E118"/>
  <c r="D118"/>
  <c r="B118"/>
  <c r="D117"/>
  <c r="E117" s="1"/>
  <c r="B117"/>
  <c r="E116"/>
  <c r="D116"/>
  <c r="B116"/>
  <c r="D115"/>
  <c r="E115" s="1"/>
  <c r="B115"/>
  <c r="E114"/>
  <c r="D114"/>
  <c r="B114"/>
  <c r="D113"/>
  <c r="E113" s="1"/>
  <c r="B113"/>
  <c r="E112"/>
  <c r="D112"/>
  <c r="B112"/>
  <c r="D111"/>
  <c r="E111" s="1"/>
  <c r="B111"/>
  <c r="E110"/>
  <c r="D110"/>
  <c r="B110"/>
  <c r="D109"/>
  <c r="E109" s="1"/>
  <c r="B109"/>
  <c r="E108"/>
  <c r="D108"/>
  <c r="B108"/>
  <c r="D107"/>
  <c r="E107" s="1"/>
  <c r="B107"/>
  <c r="E106"/>
  <c r="D106"/>
  <c r="B106"/>
  <c r="D105"/>
  <c r="E105" s="1"/>
  <c r="B105"/>
  <c r="E104"/>
  <c r="D104"/>
  <c r="B104"/>
  <c r="D103"/>
  <c r="E103" s="1"/>
  <c r="B103"/>
  <c r="E102"/>
  <c r="D102"/>
  <c r="B102"/>
  <c r="D101"/>
  <c r="E101" s="1"/>
  <c r="B101"/>
  <c r="E100"/>
  <c r="D100"/>
  <c r="B100"/>
  <c r="D99"/>
  <c r="E99" s="1"/>
  <c r="B99"/>
  <c r="E98"/>
  <c r="D98"/>
  <c r="B98"/>
  <c r="D97"/>
  <c r="E97" s="1"/>
  <c r="B97"/>
  <c r="E96"/>
  <c r="D96"/>
  <c r="B96"/>
  <c r="D95"/>
  <c r="E95" s="1"/>
  <c r="B95"/>
  <c r="E94"/>
  <c r="D94"/>
  <c r="B94"/>
  <c r="D93"/>
  <c r="E93" s="1"/>
  <c r="B93"/>
  <c r="E92"/>
  <c r="D92"/>
  <c r="B92"/>
  <c r="D91"/>
  <c r="E91" s="1"/>
  <c r="B91"/>
  <c r="E90"/>
  <c r="D90"/>
  <c r="B90"/>
  <c r="D89"/>
  <c r="E89" s="1"/>
  <c r="B89"/>
  <c r="E88"/>
  <c r="D88"/>
  <c r="B88"/>
  <c r="D87"/>
  <c r="E87" s="1"/>
  <c r="B87"/>
  <c r="E86"/>
  <c r="D86"/>
  <c r="B86"/>
  <c r="D85"/>
  <c r="E85" s="1"/>
  <c r="B85"/>
  <c r="E84"/>
  <c r="D84"/>
  <c r="B84"/>
  <c r="D83"/>
  <c r="E83" s="1"/>
  <c r="B83"/>
  <c r="E82"/>
  <c r="D82"/>
  <c r="B82"/>
  <c r="D81"/>
  <c r="E81" s="1"/>
  <c r="B81"/>
  <c r="E80"/>
  <c r="D80"/>
  <c r="B80"/>
  <c r="D79"/>
  <c r="E79" s="1"/>
  <c r="B79"/>
  <c r="E78"/>
  <c r="D78"/>
  <c r="B78"/>
  <c r="D77"/>
  <c r="E77" s="1"/>
  <c r="B77"/>
  <c r="E76"/>
  <c r="D76"/>
  <c r="B76"/>
  <c r="D75"/>
  <c r="E75" s="1"/>
  <c r="B75"/>
  <c r="E74"/>
  <c r="D74"/>
  <c r="B74"/>
  <c r="D73"/>
  <c r="E73" s="1"/>
  <c r="B73"/>
  <c r="E72"/>
  <c r="D72"/>
  <c r="B72"/>
  <c r="D71"/>
  <c r="E71" s="1"/>
  <c r="B71"/>
  <c r="E70"/>
  <c r="D70"/>
  <c r="B70"/>
  <c r="D69"/>
  <c r="E69" s="1"/>
  <c r="B69"/>
  <c r="E68"/>
  <c r="D68"/>
  <c r="B68"/>
  <c r="D67"/>
  <c r="E67" s="1"/>
  <c r="B67"/>
  <c r="E66"/>
  <c r="D66"/>
  <c r="B66"/>
  <c r="D65"/>
  <c r="E65" s="1"/>
  <c r="B65"/>
  <c r="E64"/>
  <c r="D64"/>
  <c r="B64"/>
  <c r="D63"/>
  <c r="E63" s="1"/>
  <c r="B63"/>
  <c r="E62"/>
  <c r="D62"/>
  <c r="B62"/>
  <c r="D61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51"/>
  <c r="E51" s="1"/>
  <c r="B51"/>
  <c r="E46"/>
  <c r="D46"/>
  <c r="B46"/>
  <c r="D45"/>
  <c r="E45" s="1"/>
  <c r="B45"/>
  <c r="E44"/>
  <c r="D44"/>
  <c r="B44"/>
  <c r="D43"/>
  <c r="E43" s="1"/>
  <c r="B43"/>
  <c r="E42"/>
  <c r="D42"/>
  <c r="B42"/>
  <c r="D41"/>
  <c r="E41" s="1"/>
  <c r="B41"/>
  <c r="E40"/>
  <c r="D40"/>
  <c r="B40"/>
  <c r="D39"/>
  <c r="E39" s="1"/>
  <c r="B39"/>
  <c r="E38"/>
  <c r="D38"/>
  <c r="B38"/>
  <c r="D37"/>
  <c r="E37" s="1"/>
  <c r="B37"/>
  <c r="E36"/>
  <c r="D36"/>
  <c r="B36"/>
  <c r="D35"/>
  <c r="E35" s="1"/>
  <c r="B35"/>
  <c r="E34"/>
  <c r="D34"/>
  <c r="B34"/>
  <c r="D33"/>
  <c r="E33" s="1"/>
  <c r="B33"/>
  <c r="E32"/>
  <c r="D32"/>
  <c r="B32"/>
  <c r="D31"/>
  <c r="E31" s="1"/>
  <c r="B31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E24"/>
  <c r="D24"/>
  <c r="B24"/>
  <c r="D23"/>
  <c r="E23" s="1"/>
  <c r="B23"/>
  <c r="E22"/>
  <c r="D22"/>
  <c r="B22"/>
  <c r="D21"/>
  <c r="E21" s="1"/>
  <c r="B21"/>
  <c r="E20"/>
  <c r="D20"/>
  <c r="B20"/>
  <c r="D19"/>
  <c r="E19" s="1"/>
  <c r="B19"/>
  <c r="E18"/>
  <c r="D18"/>
  <c r="B18"/>
  <c r="D17"/>
  <c r="E17" s="1"/>
  <c r="B17"/>
  <c r="E16"/>
  <c r="D16"/>
  <c r="B16"/>
  <c r="D15"/>
  <c r="E15" s="1"/>
  <c r="B15"/>
  <c r="E14"/>
  <c r="D14"/>
  <c r="B14"/>
  <c r="D13"/>
  <c r="E13" s="1"/>
  <c r="B13"/>
  <c r="E12"/>
  <c r="D12"/>
  <c r="B12"/>
  <c r="D11"/>
  <c r="E11" s="1"/>
  <c r="B11"/>
  <c r="E10"/>
  <c r="D10"/>
  <c r="B10"/>
  <c r="D9"/>
  <c r="E9" s="1"/>
  <c r="B9"/>
  <c r="E8"/>
  <c r="D8"/>
  <c r="B8"/>
  <c r="D7"/>
  <c r="E7" s="1"/>
  <c r="B7"/>
  <c r="E6"/>
  <c r="D6"/>
  <c r="B6"/>
  <c r="D5"/>
  <c r="E5" s="1"/>
  <c r="B5"/>
  <c r="E4"/>
  <c r="D4"/>
  <c r="B4"/>
  <c r="D95" i="41"/>
  <c r="E95" s="1"/>
  <c r="B95"/>
  <c r="E94"/>
  <c r="D94"/>
  <c r="B94"/>
  <c r="D93"/>
  <c r="E93" s="1"/>
  <c r="B93"/>
  <c r="E92"/>
  <c r="D92"/>
  <c r="B92"/>
  <c r="D91"/>
  <c r="E91" s="1"/>
  <c r="B91"/>
  <c r="E90"/>
  <c r="D90"/>
  <c r="B90"/>
  <c r="D89"/>
  <c r="E89" s="1"/>
  <c r="B89"/>
  <c r="E88"/>
  <c r="D88"/>
  <c r="B88"/>
  <c r="D87"/>
  <c r="E87" s="1"/>
  <c r="B87"/>
  <c r="E86"/>
  <c r="D86"/>
  <c r="B86"/>
  <c r="D85"/>
  <c r="E85" s="1"/>
  <c r="B85"/>
  <c r="E84"/>
  <c r="D84"/>
  <c r="B84"/>
  <c r="D83"/>
  <c r="E83" s="1"/>
  <c r="B83"/>
  <c r="E82"/>
  <c r="D82"/>
  <c r="B82"/>
  <c r="D81"/>
  <c r="E81" s="1"/>
  <c r="B81"/>
  <c r="E80"/>
  <c r="D80"/>
  <c r="B80"/>
  <c r="D79"/>
  <c r="E79" s="1"/>
  <c r="B79"/>
  <c r="E78"/>
  <c r="D78"/>
  <c r="B78"/>
  <c r="D77"/>
  <c r="E77" s="1"/>
  <c r="B77"/>
  <c r="E76"/>
  <c r="D76"/>
  <c r="B76"/>
  <c r="D75"/>
  <c r="E75" s="1"/>
  <c r="B75"/>
  <c r="E74"/>
  <c r="D74"/>
  <c r="B74"/>
  <c r="D73"/>
  <c r="E73" s="1"/>
  <c r="B73"/>
  <c r="E72"/>
  <c r="D72"/>
  <c r="B72"/>
  <c r="D71"/>
  <c r="E71" s="1"/>
  <c r="B71"/>
  <c r="E70"/>
  <c r="D70"/>
  <c r="B70"/>
  <c r="D69"/>
  <c r="E69" s="1"/>
  <c r="B69"/>
  <c r="E68"/>
  <c r="D68"/>
  <c r="B68"/>
  <c r="D67"/>
  <c r="E67" s="1"/>
  <c r="B67"/>
  <c r="E66"/>
  <c r="D66"/>
  <c r="B66"/>
  <c r="D65"/>
  <c r="E65" s="1"/>
  <c r="B65"/>
  <c r="E64"/>
  <c r="D64"/>
  <c r="B64"/>
  <c r="D63"/>
  <c r="E63" s="1"/>
  <c r="B63"/>
  <c r="E62"/>
  <c r="D62"/>
  <c r="B62"/>
  <c r="D61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51"/>
  <c r="E51" s="1"/>
  <c r="B51"/>
  <c r="E50"/>
  <c r="D50"/>
  <c r="B50"/>
  <c r="D49"/>
  <c r="E49" s="1"/>
  <c r="B49"/>
  <c r="E48"/>
  <c r="D48"/>
  <c r="B48"/>
  <c r="D47"/>
  <c r="E47" s="1"/>
  <c r="B47"/>
  <c r="E46"/>
  <c r="D46"/>
  <c r="B46"/>
  <c r="D45"/>
  <c r="E45" s="1"/>
  <c r="B45"/>
  <c r="E44"/>
  <c r="D44"/>
  <c r="B44"/>
  <c r="D43"/>
  <c r="E43" s="1"/>
  <c r="B43"/>
  <c r="E42"/>
  <c r="D42"/>
  <c r="B42"/>
  <c r="D41"/>
  <c r="E41" s="1"/>
  <c r="B41"/>
  <c r="E40"/>
  <c r="D40"/>
  <c r="B40"/>
  <c r="D35"/>
  <c r="E35" s="1"/>
  <c r="B35"/>
  <c r="E34"/>
  <c r="D34"/>
  <c r="B34"/>
  <c r="D33"/>
  <c r="E33" s="1"/>
  <c r="B33"/>
  <c r="E32"/>
  <c r="D32"/>
  <c r="B32"/>
  <c r="D31"/>
  <c r="E31" s="1"/>
  <c r="B31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E24"/>
  <c r="D24"/>
  <c r="B24"/>
  <c r="D23"/>
  <c r="E23" s="1"/>
  <c r="B23"/>
  <c r="E22"/>
  <c r="D22"/>
  <c r="B22"/>
  <c r="D21"/>
  <c r="E21" s="1"/>
  <c r="B21"/>
  <c r="E20"/>
  <c r="D20"/>
  <c r="B20"/>
  <c r="D19"/>
  <c r="E19" s="1"/>
  <c r="B19"/>
  <c r="E18"/>
  <c r="D18"/>
  <c r="B18"/>
  <c r="D17"/>
  <c r="E17" s="1"/>
  <c r="B17"/>
  <c r="E16"/>
  <c r="D16"/>
  <c r="B16"/>
  <c r="D15"/>
  <c r="E15" s="1"/>
  <c r="B15"/>
  <c r="E14"/>
  <c r="D14"/>
  <c r="B14"/>
  <c r="D13"/>
  <c r="E13" s="1"/>
  <c r="B13"/>
  <c r="E12"/>
  <c r="D12"/>
  <c r="B12"/>
  <c r="D11"/>
  <c r="E11" s="1"/>
  <c r="B11"/>
  <c r="E10"/>
  <c r="D10"/>
  <c r="B10"/>
  <c r="D9"/>
  <c r="E9" s="1"/>
  <c r="B9"/>
  <c r="E8"/>
  <c r="D8"/>
  <c r="B8"/>
  <c r="D7"/>
  <c r="E7" s="1"/>
  <c r="B7"/>
  <c r="E6"/>
  <c r="D6"/>
  <c r="B6"/>
  <c r="D5"/>
  <c r="E5" s="1"/>
  <c r="B5"/>
  <c r="E4"/>
  <c r="D4"/>
  <c r="B4"/>
  <c r="D119" i="29"/>
  <c r="E119" s="1"/>
  <c r="B119"/>
  <c r="D118"/>
  <c r="E118" s="1"/>
  <c r="B118"/>
  <c r="E117"/>
  <c r="D117"/>
  <c r="B117"/>
  <c r="D116"/>
  <c r="E116" s="1"/>
  <c r="B116"/>
  <c r="E115"/>
  <c r="D115"/>
  <c r="B115"/>
  <c r="D114"/>
  <c r="E114" s="1"/>
  <c r="B114"/>
  <c r="E113"/>
  <c r="D113"/>
  <c r="B113"/>
  <c r="D112"/>
  <c r="E112" s="1"/>
  <c r="B112"/>
  <c r="E111"/>
  <c r="D111"/>
  <c r="B111"/>
  <c r="D110"/>
  <c r="E110" s="1"/>
  <c r="B110"/>
  <c r="E109"/>
  <c r="D109"/>
  <c r="B109"/>
  <c r="D108"/>
  <c r="E108" s="1"/>
  <c r="B108"/>
  <c r="E107"/>
  <c r="D107"/>
  <c r="B107"/>
  <c r="D106"/>
  <c r="E106" s="1"/>
  <c r="B106"/>
  <c r="E105"/>
  <c r="D105"/>
  <c r="B105"/>
  <c r="D104"/>
  <c r="E104" s="1"/>
  <c r="B104"/>
  <c r="E103"/>
  <c r="D103"/>
  <c r="B103"/>
  <c r="D102"/>
  <c r="E102" s="1"/>
  <c r="B102"/>
  <c r="E101"/>
  <c r="D101"/>
  <c r="B101"/>
  <c r="D100"/>
  <c r="E100" s="1"/>
  <c r="B100"/>
  <c r="E99"/>
  <c r="D99"/>
  <c r="B99"/>
  <c r="D98"/>
  <c r="E98" s="1"/>
  <c r="B98"/>
  <c r="E97"/>
  <c r="D97"/>
  <c r="B97"/>
  <c r="D96"/>
  <c r="E96" s="1"/>
  <c r="B96"/>
  <c r="E95"/>
  <c r="D95"/>
  <c r="B95"/>
  <c r="D94"/>
  <c r="E94" s="1"/>
  <c r="B94"/>
  <c r="E93"/>
  <c r="D93"/>
  <c r="B93"/>
  <c r="D92"/>
  <c r="E92" s="1"/>
  <c r="B92"/>
  <c r="E91"/>
  <c r="D91"/>
  <c r="B91"/>
  <c r="D90"/>
  <c r="E90" s="1"/>
  <c r="B90"/>
  <c r="E89"/>
  <c r="D89"/>
  <c r="B89"/>
  <c r="D88"/>
  <c r="E88" s="1"/>
  <c r="B88"/>
  <c r="E87"/>
  <c r="D87"/>
  <c r="B87"/>
  <c r="D86"/>
  <c r="E86" s="1"/>
  <c r="B86"/>
  <c r="E85"/>
  <c r="D85"/>
  <c r="B85"/>
  <c r="D84"/>
  <c r="E84" s="1"/>
  <c r="B84"/>
  <c r="E83"/>
  <c r="D83"/>
  <c r="B83"/>
  <c r="D82"/>
  <c r="E82" s="1"/>
  <c r="B82"/>
  <c r="E81"/>
  <c r="D81"/>
  <c r="B81"/>
  <c r="D76"/>
  <c r="E76" s="1"/>
  <c r="B76"/>
  <c r="E75"/>
  <c r="D75"/>
  <c r="B75"/>
  <c r="D74"/>
  <c r="E74" s="1"/>
  <c r="B74"/>
  <c r="E73"/>
  <c r="D73"/>
  <c r="B73"/>
  <c r="D72"/>
  <c r="E72" s="1"/>
  <c r="B72"/>
  <c r="E71"/>
  <c r="D71"/>
  <c r="B71"/>
  <c r="D70"/>
  <c r="E70" s="1"/>
  <c r="B70"/>
  <c r="E69"/>
  <c r="D69"/>
  <c r="B69"/>
  <c r="D68"/>
  <c r="E68" s="1"/>
  <c r="B68"/>
  <c r="E67"/>
  <c r="D67"/>
  <c r="B67"/>
  <c r="D66"/>
  <c r="E66" s="1"/>
  <c r="B66"/>
  <c r="E65"/>
  <c r="D65"/>
  <c r="B65"/>
  <c r="D64"/>
  <c r="E64" s="1"/>
  <c r="B64"/>
  <c r="E63"/>
  <c r="D63"/>
  <c r="B63"/>
  <c r="D62"/>
  <c r="E62" s="1"/>
  <c r="B62"/>
  <c r="E61"/>
  <c r="D61"/>
  <c r="B61"/>
  <c r="D60"/>
  <c r="E60" s="1"/>
  <c r="B60"/>
  <c r="E59"/>
  <c r="D59"/>
  <c r="B59"/>
  <c r="D58"/>
  <c r="E58" s="1"/>
  <c r="B58"/>
  <c r="E57"/>
  <c r="D57"/>
  <c r="B57"/>
  <c r="D56"/>
  <c r="E56" s="1"/>
  <c r="B56"/>
  <c r="E55"/>
  <c r="D55"/>
  <c r="B55"/>
  <c r="D54"/>
  <c r="E54" s="1"/>
  <c r="B54"/>
  <c r="E53"/>
  <c r="D53"/>
  <c r="B53"/>
  <c r="D52"/>
  <c r="E52" s="1"/>
  <c r="B52"/>
  <c r="E51"/>
  <c r="D51"/>
  <c r="B51"/>
  <c r="D50"/>
  <c r="E50" s="1"/>
  <c r="B50"/>
  <c r="E49"/>
  <c r="D49"/>
  <c r="B49"/>
  <c r="D48"/>
  <c r="E48" s="1"/>
  <c r="B48"/>
  <c r="E47"/>
  <c r="D47"/>
  <c r="B47"/>
  <c r="D46"/>
  <c r="E46" s="1"/>
  <c r="B46"/>
  <c r="E45"/>
  <c r="D45"/>
  <c r="B45"/>
  <c r="D44"/>
  <c r="E44" s="1"/>
  <c r="B44"/>
  <c r="E43"/>
  <c r="D43"/>
  <c r="B43"/>
  <c r="D42"/>
  <c r="E42" s="1"/>
  <c r="B42"/>
  <c r="E41"/>
  <c r="D41"/>
  <c r="B41"/>
  <c r="D40"/>
  <c r="E40" s="1"/>
  <c r="B40"/>
  <c r="E39"/>
  <c r="D39"/>
  <c r="B39"/>
  <c r="D38"/>
  <c r="E38" s="1"/>
  <c r="B38"/>
  <c r="E37"/>
  <c r="D37"/>
  <c r="B37"/>
  <c r="D36"/>
  <c r="E36" s="1"/>
  <c r="B36"/>
  <c r="E35"/>
  <c r="D35"/>
  <c r="B35"/>
  <c r="D34"/>
  <c r="E34" s="1"/>
  <c r="B34"/>
  <c r="E33"/>
  <c r="D33"/>
  <c r="B33"/>
  <c r="D32"/>
  <c r="E32" s="1"/>
  <c r="B32"/>
  <c r="E31"/>
  <c r="D31"/>
  <c r="B31"/>
  <c r="D30"/>
  <c r="E30" s="1"/>
  <c r="B30"/>
  <c r="E29"/>
  <c r="D29"/>
  <c r="B29"/>
  <c r="D24"/>
  <c r="E24" s="1"/>
  <c r="B24"/>
  <c r="E23"/>
  <c r="D23"/>
  <c r="B23"/>
  <c r="D22"/>
  <c r="E22" s="1"/>
  <c r="B22"/>
  <c r="E21"/>
  <c r="D21"/>
  <c r="B21"/>
  <c r="D20"/>
  <c r="E20" s="1"/>
  <c r="B20"/>
  <c r="E19"/>
  <c r="D19"/>
  <c r="B19"/>
  <c r="D18"/>
  <c r="E18" s="1"/>
  <c r="B18"/>
  <c r="E17"/>
  <c r="D17"/>
  <c r="B17"/>
  <c r="D16"/>
  <c r="E16" s="1"/>
  <c r="B16"/>
  <c r="E15"/>
  <c r="D15"/>
  <c r="B15"/>
  <c r="D14"/>
  <c r="E14" s="1"/>
  <c r="B14"/>
  <c r="E13"/>
  <c r="D13"/>
  <c r="B13"/>
  <c r="D12"/>
  <c r="E12" s="1"/>
  <c r="B12"/>
  <c r="E11"/>
  <c r="D11"/>
  <c r="B11"/>
  <c r="D10"/>
  <c r="E10" s="1"/>
  <c r="B10"/>
  <c r="E9"/>
  <c r="D9"/>
  <c r="B9"/>
  <c r="D8"/>
  <c r="E8" s="1"/>
  <c r="B8"/>
  <c r="E7"/>
  <c r="D7"/>
  <c r="B7"/>
  <c r="D6"/>
  <c r="E6" s="1"/>
  <c r="B6"/>
  <c r="E5"/>
  <c r="D5"/>
  <c r="B5"/>
  <c r="D4"/>
  <c r="E4" s="1"/>
  <c r="B4"/>
  <c r="E100" i="61"/>
  <c r="D100"/>
  <c r="B100"/>
  <c r="D99"/>
  <c r="E99" s="1"/>
  <c r="B99"/>
  <c r="E98"/>
  <c r="D98"/>
  <c r="B98"/>
  <c r="D97"/>
  <c r="E97" s="1"/>
  <c r="B97"/>
  <c r="E96"/>
  <c r="D96"/>
  <c r="B96"/>
  <c r="D95"/>
  <c r="E95" s="1"/>
  <c r="B95"/>
  <c r="E94"/>
  <c r="D94"/>
  <c r="B94"/>
  <c r="D93"/>
  <c r="E93" s="1"/>
  <c r="B93"/>
  <c r="E92"/>
  <c r="D92"/>
  <c r="B92"/>
  <c r="D91"/>
  <c r="E91" s="1"/>
  <c r="B91"/>
  <c r="E90"/>
  <c r="D90"/>
  <c r="B90"/>
  <c r="D89"/>
  <c r="E89" s="1"/>
  <c r="B89"/>
  <c r="E88"/>
  <c r="D88"/>
  <c r="B88"/>
  <c r="D87"/>
  <c r="E87" s="1"/>
  <c r="B87"/>
  <c r="E86"/>
  <c r="D86"/>
  <c r="B86"/>
  <c r="D85"/>
  <c r="E85" s="1"/>
  <c r="B85"/>
  <c r="E84"/>
  <c r="D84"/>
  <c r="B84"/>
  <c r="D83"/>
  <c r="E83" s="1"/>
  <c r="B83"/>
  <c r="E82"/>
  <c r="D82"/>
  <c r="B82"/>
  <c r="D81"/>
  <c r="E81" s="1"/>
  <c r="B81"/>
  <c r="E80"/>
  <c r="D80"/>
  <c r="B80"/>
  <c r="D75"/>
  <c r="E75" s="1"/>
  <c r="B75"/>
  <c r="E74"/>
  <c r="D74"/>
  <c r="B74"/>
  <c r="D73"/>
  <c r="E73" s="1"/>
  <c r="B73"/>
  <c r="E72"/>
  <c r="D72"/>
  <c r="B72"/>
  <c r="D71"/>
  <c r="E71" s="1"/>
  <c r="B71"/>
  <c r="E70"/>
  <c r="D70"/>
  <c r="B70"/>
  <c r="D69"/>
  <c r="E69" s="1"/>
  <c r="B69"/>
  <c r="E68"/>
  <c r="D68"/>
  <c r="B68"/>
  <c r="D67"/>
  <c r="E67" s="1"/>
  <c r="B67"/>
  <c r="E66"/>
  <c r="D66"/>
  <c r="B66"/>
  <c r="D65"/>
  <c r="E65" s="1"/>
  <c r="B65"/>
  <c r="E64"/>
  <c r="D64"/>
  <c r="B64"/>
  <c r="D63"/>
  <c r="E63" s="1"/>
  <c r="B63"/>
  <c r="E62"/>
  <c r="D62"/>
  <c r="B62"/>
  <c r="D61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47"/>
  <c r="E47" s="1"/>
  <c r="B47"/>
  <c r="E46"/>
  <c r="D46"/>
  <c r="B46"/>
  <c r="D45"/>
  <c r="E45" s="1"/>
  <c r="B45"/>
  <c r="E44"/>
  <c r="D44"/>
  <c r="B44"/>
  <c r="D43"/>
  <c r="E43" s="1"/>
  <c r="B43"/>
  <c r="E42"/>
  <c r="D42"/>
  <c r="B42"/>
  <c r="D41"/>
  <c r="E41" s="1"/>
  <c r="B41"/>
  <c r="E40"/>
  <c r="D40"/>
  <c r="B40"/>
  <c r="D39"/>
  <c r="E39" s="1"/>
  <c r="B39"/>
  <c r="E38"/>
  <c r="D38"/>
  <c r="B38"/>
  <c r="D37"/>
  <c r="E37" s="1"/>
  <c r="B37"/>
  <c r="E36"/>
  <c r="D36"/>
  <c r="B36"/>
  <c r="D35"/>
  <c r="E35" s="1"/>
  <c r="B35"/>
  <c r="E34"/>
  <c r="D34"/>
  <c r="B34"/>
  <c r="D33"/>
  <c r="E33" s="1"/>
  <c r="B33"/>
  <c r="E32"/>
  <c r="D32"/>
  <c r="B32"/>
  <c r="D31"/>
  <c r="E31" s="1"/>
  <c r="B31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D24"/>
  <c r="E24" s="1"/>
  <c r="B24"/>
  <c r="D23"/>
  <c r="E23" s="1"/>
  <c r="B23"/>
  <c r="D22"/>
  <c r="E22" s="1"/>
  <c r="B22"/>
  <c r="D21"/>
  <c r="E21" s="1"/>
  <c r="B21"/>
  <c r="D20"/>
  <c r="E20" s="1"/>
  <c r="B20"/>
  <c r="D19"/>
  <c r="E19" s="1"/>
  <c r="B19"/>
  <c r="D18"/>
  <c r="E18" s="1"/>
  <c r="B18"/>
  <c r="D17"/>
  <c r="E17" s="1"/>
  <c r="B17"/>
  <c r="D16"/>
  <c r="E16" s="1"/>
  <c r="B16"/>
  <c r="D15"/>
  <c r="E15" s="1"/>
  <c r="B15"/>
  <c r="D14"/>
  <c r="E14" s="1"/>
  <c r="B14"/>
  <c r="D13"/>
  <c r="E13" s="1"/>
  <c r="B13"/>
  <c r="D12"/>
  <c r="E12" s="1"/>
  <c r="B12"/>
  <c r="D11"/>
  <c r="E11" s="1"/>
  <c r="B11"/>
  <c r="D10"/>
  <c r="E10" s="1"/>
  <c r="B10"/>
  <c r="D9"/>
  <c r="E9" s="1"/>
  <c r="B9"/>
  <c r="D8"/>
  <c r="E8" s="1"/>
  <c r="B8"/>
  <c r="D7"/>
  <c r="E7" s="1"/>
  <c r="B7"/>
  <c r="D6"/>
  <c r="E6" s="1"/>
  <c r="B6"/>
  <c r="D5"/>
  <c r="E5" s="1"/>
  <c r="B5"/>
  <c r="D4"/>
  <c r="E4" s="1"/>
  <c r="B4"/>
  <c r="E170" i="27"/>
  <c r="D170"/>
  <c r="B170"/>
  <c r="D169"/>
  <c r="E169" s="1"/>
  <c r="B169"/>
  <c r="E168"/>
  <c r="D168"/>
  <c r="B168"/>
  <c r="D167"/>
  <c r="E167" s="1"/>
  <c r="B167"/>
  <c r="E166"/>
  <c r="D166"/>
  <c r="B166"/>
  <c r="D165"/>
  <c r="E165" s="1"/>
  <c r="B165"/>
  <c r="E164"/>
  <c r="D164"/>
  <c r="B164"/>
  <c r="D163"/>
  <c r="E163" s="1"/>
  <c r="B163"/>
  <c r="E162"/>
  <c r="D162"/>
  <c r="B162"/>
  <c r="D161"/>
  <c r="E161" s="1"/>
  <c r="B161"/>
  <c r="E160"/>
  <c r="D160"/>
  <c r="B160"/>
  <c r="D159"/>
  <c r="E159" s="1"/>
  <c r="B159"/>
  <c r="E158"/>
  <c r="D158"/>
  <c r="B158"/>
  <c r="D157"/>
  <c r="E157" s="1"/>
  <c r="B157"/>
  <c r="E156"/>
  <c r="D156"/>
  <c r="B156"/>
  <c r="D155"/>
  <c r="E155" s="1"/>
  <c r="B155"/>
  <c r="E154"/>
  <c r="D154"/>
  <c r="B154"/>
  <c r="D153"/>
  <c r="E153" s="1"/>
  <c r="B153"/>
  <c r="E152"/>
  <c r="D152"/>
  <c r="B152"/>
  <c r="D151"/>
  <c r="E151" s="1"/>
  <c r="B151"/>
  <c r="E150"/>
  <c r="D150"/>
  <c r="B150"/>
  <c r="D149"/>
  <c r="E149" s="1"/>
  <c r="B149"/>
  <c r="E148"/>
  <c r="D148"/>
  <c r="B148"/>
  <c r="D147"/>
  <c r="E147" s="1"/>
  <c r="B147"/>
  <c r="E146"/>
  <c r="D146"/>
  <c r="B146"/>
  <c r="D145"/>
  <c r="E145" s="1"/>
  <c r="B145"/>
  <c r="E144"/>
  <c r="D144"/>
  <c r="B144"/>
  <c r="D143"/>
  <c r="E143" s="1"/>
  <c r="B143"/>
  <c r="E142"/>
  <c r="D142"/>
  <c r="B142"/>
  <c r="D141"/>
  <c r="E141" s="1"/>
  <c r="B141"/>
  <c r="E140"/>
  <c r="D140"/>
  <c r="B140"/>
  <c r="D139"/>
  <c r="E139" s="1"/>
  <c r="B139"/>
  <c r="E138"/>
  <c r="D138"/>
  <c r="B138"/>
  <c r="D137"/>
  <c r="E137" s="1"/>
  <c r="B137"/>
  <c r="E136"/>
  <c r="D136"/>
  <c r="B136"/>
  <c r="D135"/>
  <c r="E135" s="1"/>
  <c r="B135"/>
  <c r="E134"/>
  <c r="D134"/>
  <c r="B134"/>
  <c r="D133"/>
  <c r="E133" s="1"/>
  <c r="B133"/>
  <c r="E128"/>
  <c r="D128"/>
  <c r="B128"/>
  <c r="D127"/>
  <c r="E127" s="1"/>
  <c r="B127"/>
  <c r="E126"/>
  <c r="D126"/>
  <c r="B126"/>
  <c r="D125"/>
  <c r="E125" s="1"/>
  <c r="B125"/>
  <c r="E124"/>
  <c r="D124"/>
  <c r="B124"/>
  <c r="D123"/>
  <c r="E123" s="1"/>
  <c r="B123"/>
  <c r="E122"/>
  <c r="D122"/>
  <c r="B122"/>
  <c r="D121"/>
  <c r="E121" s="1"/>
  <c r="B121"/>
  <c r="E120"/>
  <c r="D120"/>
  <c r="B120"/>
  <c r="D119"/>
  <c r="E119" s="1"/>
  <c r="B119"/>
  <c r="E118"/>
  <c r="D118"/>
  <c r="B118"/>
  <c r="D117"/>
  <c r="E117" s="1"/>
  <c r="B117"/>
  <c r="E116"/>
  <c r="D116"/>
  <c r="B116"/>
  <c r="D115"/>
  <c r="E115" s="1"/>
  <c r="B115"/>
  <c r="E114"/>
  <c r="D114"/>
  <c r="B114"/>
  <c r="D113"/>
  <c r="E113" s="1"/>
  <c r="B113"/>
  <c r="E112"/>
  <c r="D112"/>
  <c r="B112"/>
  <c r="D111"/>
  <c r="E111" s="1"/>
  <c r="B111"/>
  <c r="E110"/>
  <c r="D110"/>
  <c r="B110"/>
  <c r="D109"/>
  <c r="E109" s="1"/>
  <c r="B109"/>
  <c r="E108"/>
  <c r="D108"/>
  <c r="B108"/>
  <c r="D107"/>
  <c r="E107" s="1"/>
  <c r="B107"/>
  <c r="E106"/>
  <c r="D106"/>
  <c r="B106"/>
  <c r="D105"/>
  <c r="E105" s="1"/>
  <c r="B105"/>
  <c r="E104"/>
  <c r="D104"/>
  <c r="B104"/>
  <c r="D103"/>
  <c r="E103" s="1"/>
  <c r="B103"/>
  <c r="E102"/>
  <c r="D102"/>
  <c r="B102"/>
  <c r="D101"/>
  <c r="E101" s="1"/>
  <c r="B101"/>
  <c r="E100"/>
  <c r="D100"/>
  <c r="B100"/>
  <c r="D99"/>
  <c r="E99" s="1"/>
  <c r="B99"/>
  <c r="E98"/>
  <c r="D98"/>
  <c r="B98"/>
  <c r="D97"/>
  <c r="E97" s="1"/>
  <c r="B97"/>
  <c r="E96"/>
  <c r="D96"/>
  <c r="B96"/>
  <c r="D95"/>
  <c r="E95" s="1"/>
  <c r="B95"/>
  <c r="E94"/>
  <c r="D94"/>
  <c r="B94"/>
  <c r="D93"/>
  <c r="E93" s="1"/>
  <c r="B93"/>
  <c r="E92"/>
  <c r="D92"/>
  <c r="B92"/>
  <c r="D91"/>
  <c r="E91" s="1"/>
  <c r="B91"/>
  <c r="E90"/>
  <c r="D90"/>
  <c r="B90"/>
  <c r="D89"/>
  <c r="E89" s="1"/>
  <c r="B89"/>
  <c r="E88"/>
  <c r="D88"/>
  <c r="B88"/>
  <c r="D87"/>
  <c r="E87" s="1"/>
  <c r="B87"/>
  <c r="E86"/>
  <c r="D86"/>
  <c r="B86"/>
  <c r="D85"/>
  <c r="E85" s="1"/>
  <c r="B85"/>
  <c r="E84"/>
  <c r="D84"/>
  <c r="B84"/>
  <c r="D83"/>
  <c r="E83" s="1"/>
  <c r="B83"/>
  <c r="E82"/>
  <c r="D82"/>
  <c r="B82"/>
  <c r="D81"/>
  <c r="E81" s="1"/>
  <c r="B81"/>
  <c r="E80"/>
  <c r="D80"/>
  <c r="B80"/>
  <c r="D79"/>
  <c r="E79" s="1"/>
  <c r="B79"/>
  <c r="E78"/>
  <c r="D78"/>
  <c r="B78"/>
  <c r="D73"/>
  <c r="E73" s="1"/>
  <c r="B73"/>
  <c r="E72"/>
  <c r="D72"/>
  <c r="B72"/>
  <c r="D71"/>
  <c r="E71" s="1"/>
  <c r="B71"/>
  <c r="E70"/>
  <c r="D70"/>
  <c r="B70"/>
  <c r="D69"/>
  <c r="E69" s="1"/>
  <c r="B69"/>
  <c r="E68"/>
  <c r="D68"/>
  <c r="B68"/>
  <c r="D67"/>
  <c r="E67" s="1"/>
  <c r="B67"/>
  <c r="E66"/>
  <c r="D66"/>
  <c r="B66"/>
  <c r="D65"/>
  <c r="E65" s="1"/>
  <c r="B65"/>
  <c r="E64"/>
  <c r="D64"/>
  <c r="B64"/>
  <c r="D63"/>
  <c r="E63" s="1"/>
  <c r="B63"/>
  <c r="E62"/>
  <c r="D62"/>
  <c r="B62"/>
  <c r="D61"/>
  <c r="E61" s="1"/>
  <c r="B61"/>
  <c r="E60"/>
  <c r="D60"/>
  <c r="B60"/>
  <c r="D59"/>
  <c r="E59" s="1"/>
  <c r="B59"/>
  <c r="E58"/>
  <c r="D58"/>
  <c r="B58"/>
  <c r="D57"/>
  <c r="E57" s="1"/>
  <c r="B57"/>
  <c r="E56"/>
  <c r="D56"/>
  <c r="B56"/>
  <c r="D55"/>
  <c r="E55" s="1"/>
  <c r="B55"/>
  <c r="E54"/>
  <c r="D54"/>
  <c r="B54"/>
  <c r="D53"/>
  <c r="E53" s="1"/>
  <c r="B53"/>
  <c r="E52"/>
  <c r="D52"/>
  <c r="B52"/>
  <c r="D51"/>
  <c r="E51" s="1"/>
  <c r="B51"/>
  <c r="E50"/>
  <c r="D50"/>
  <c r="B50"/>
  <c r="D49"/>
  <c r="E49" s="1"/>
  <c r="B49"/>
  <c r="E48"/>
  <c r="D48"/>
  <c r="B48"/>
  <c r="D47"/>
  <c r="E47" s="1"/>
  <c r="B47"/>
  <c r="E46"/>
  <c r="D46"/>
  <c r="B46"/>
  <c r="D45"/>
  <c r="E45" s="1"/>
  <c r="B45"/>
  <c r="E44"/>
  <c r="D44"/>
  <c r="B44"/>
  <c r="D43"/>
  <c r="E43" s="1"/>
  <c r="B43"/>
  <c r="E42"/>
  <c r="D42"/>
  <c r="B42"/>
  <c r="D41"/>
  <c r="E41" s="1"/>
  <c r="B41"/>
  <c r="E40"/>
  <c r="D40"/>
  <c r="B40"/>
  <c r="D39"/>
  <c r="E39" s="1"/>
  <c r="B39"/>
  <c r="E38"/>
  <c r="D38"/>
  <c r="B38"/>
  <c r="D37"/>
  <c r="E37" s="1"/>
  <c r="B37"/>
  <c r="E36"/>
  <c r="D36"/>
  <c r="B36"/>
  <c r="D35"/>
  <c r="E35" s="1"/>
  <c r="B35"/>
  <c r="E34"/>
  <c r="D34"/>
  <c r="B34"/>
  <c r="D33"/>
  <c r="E33" s="1"/>
  <c r="B33"/>
  <c r="E32"/>
  <c r="D32"/>
  <c r="B32"/>
  <c r="D31"/>
  <c r="E31" s="1"/>
  <c r="B31"/>
  <c r="E30"/>
  <c r="D30"/>
  <c r="B30"/>
  <c r="D29"/>
  <c r="E29" s="1"/>
  <c r="B29"/>
  <c r="E28"/>
  <c r="D28"/>
  <c r="B28"/>
  <c r="D27"/>
  <c r="E27" s="1"/>
  <c r="B27"/>
  <c r="E26"/>
  <c r="D26"/>
  <c r="B26"/>
  <c r="D25"/>
  <c r="E25" s="1"/>
  <c r="B25"/>
  <c r="E24"/>
  <c r="D24"/>
  <c r="B24"/>
  <c r="D23"/>
  <c r="E23" s="1"/>
  <c r="B23"/>
  <c r="E22"/>
  <c r="D22"/>
  <c r="B22"/>
  <c r="D21"/>
  <c r="E21" s="1"/>
  <c r="B21"/>
  <c r="E20"/>
  <c r="D20"/>
  <c r="B20"/>
  <c r="D19"/>
  <c r="E19" s="1"/>
  <c r="B19"/>
  <c r="E18"/>
  <c r="D18"/>
  <c r="B18"/>
  <c r="D17"/>
  <c r="E17" s="1"/>
  <c r="B17"/>
  <c r="E16"/>
  <c r="D16"/>
  <c r="B16"/>
  <c r="D15"/>
  <c r="E15" s="1"/>
  <c r="B15"/>
  <c r="E14"/>
  <c r="D14"/>
  <c r="B14"/>
  <c r="D13"/>
  <c r="E13" s="1"/>
  <c r="B13"/>
  <c r="E12"/>
  <c r="D12"/>
  <c r="B12"/>
  <c r="D11"/>
  <c r="E11" s="1"/>
  <c r="B11"/>
  <c r="E10"/>
  <c r="D10"/>
  <c r="B10"/>
  <c r="D9"/>
  <c r="E9" s="1"/>
  <c r="B9"/>
  <c r="E8"/>
  <c r="D8"/>
  <c r="B8"/>
  <c r="D7"/>
  <c r="E7" s="1"/>
  <c r="B7"/>
  <c r="E6"/>
  <c r="D6"/>
  <c r="B6"/>
  <c r="D5"/>
  <c r="E5" s="1"/>
  <c r="B5"/>
  <c r="E4"/>
  <c r="D4"/>
  <c r="B4"/>
  <c r="I7" i="71"/>
  <c r="J7"/>
  <c r="G429" i="4"/>
  <c r="G428"/>
  <c r="G427"/>
  <c r="G426"/>
  <c r="H426" s="1"/>
  <c r="G425"/>
  <c r="G424"/>
  <c r="J424" s="1"/>
  <c r="G408"/>
  <c r="G407"/>
  <c r="G406"/>
  <c r="G405"/>
  <c r="G404"/>
  <c r="G403"/>
  <c r="G402"/>
  <c r="G401"/>
  <c r="G400"/>
  <c r="G399"/>
  <c r="G398"/>
  <c r="G397"/>
  <c r="G396"/>
  <c r="G317"/>
  <c r="G316"/>
  <c r="G315"/>
  <c r="G314"/>
  <c r="G313"/>
  <c r="G312"/>
  <c r="G238"/>
  <c r="G237"/>
  <c r="G236"/>
  <c r="G235"/>
  <c r="G193"/>
  <c r="G192"/>
  <c r="G191"/>
  <c r="G190"/>
  <c r="G189"/>
  <c r="G188"/>
  <c r="G187"/>
  <c r="G186"/>
  <c r="G119"/>
  <c r="G118"/>
  <c r="G117"/>
  <c r="G116"/>
  <c r="G115"/>
  <c r="G114"/>
  <c r="G113"/>
  <c r="G112"/>
  <c r="G111"/>
  <c r="G110"/>
  <c r="G109"/>
  <c r="G120"/>
  <c r="G121"/>
  <c r="G69"/>
  <c r="G68"/>
  <c r="G67"/>
  <c r="G66"/>
  <c r="G65"/>
  <c r="G64"/>
  <c r="G63"/>
  <c r="I448" i="67"/>
  <c r="J447"/>
  <c r="I447"/>
  <c r="I446"/>
  <c r="I445"/>
  <c r="I444"/>
  <c r="I443"/>
  <c r="I442"/>
  <c r="L442" s="1"/>
  <c r="I426"/>
  <c r="I425"/>
  <c r="I424"/>
  <c r="I423"/>
  <c r="I422"/>
  <c r="L422" s="1"/>
  <c r="I421"/>
  <c r="I420"/>
  <c r="J420" s="1"/>
  <c r="I419"/>
  <c r="I418"/>
  <c r="J418" s="1"/>
  <c r="I417"/>
  <c r="I416"/>
  <c r="I415"/>
  <c r="I345"/>
  <c r="I344"/>
  <c r="I343"/>
  <c r="J343" s="1"/>
  <c r="I342"/>
  <c r="I341"/>
  <c r="L341" s="1"/>
  <c r="I264"/>
  <c r="I263"/>
  <c r="J263" s="1"/>
  <c r="I262"/>
  <c r="I261"/>
  <c r="L261" s="1"/>
  <c r="I211"/>
  <c r="J210"/>
  <c r="I210"/>
  <c r="I209"/>
  <c r="I208"/>
  <c r="I207"/>
  <c r="I206"/>
  <c r="I205"/>
  <c r="I204"/>
  <c r="I122"/>
  <c r="I121"/>
  <c r="I120"/>
  <c r="I119"/>
  <c r="I118"/>
  <c r="I117"/>
  <c r="I116"/>
  <c r="I115"/>
  <c r="I114"/>
  <c r="I113"/>
  <c r="I68"/>
  <c r="I67"/>
  <c r="I66"/>
  <c r="I65"/>
  <c r="I64"/>
  <c r="I63"/>
  <c r="I62"/>
  <c r="G663" i="4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I630" i="67"/>
  <c r="I631"/>
  <c r="I632"/>
  <c r="I633"/>
  <c r="I627"/>
  <c r="I628"/>
  <c r="I629"/>
  <c r="I624"/>
  <c r="I625"/>
  <c r="I626"/>
  <c r="J9" i="71"/>
  <c r="I9"/>
  <c r="G643" i="4"/>
  <c r="G642"/>
  <c r="G641"/>
  <c r="G640"/>
  <c r="G639"/>
  <c r="G638"/>
  <c r="G637"/>
  <c r="G636"/>
  <c r="G635"/>
  <c r="G634"/>
  <c r="G633"/>
  <c r="G632"/>
  <c r="G631"/>
  <c r="I577" i="6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J607" s="1"/>
  <c r="I609"/>
  <c r="I610"/>
  <c r="I611"/>
  <c r="I612"/>
  <c r="I613"/>
  <c r="I614"/>
  <c r="J613" s="1"/>
  <c r="I615"/>
  <c r="I616"/>
  <c r="J615" s="1"/>
  <c r="I617"/>
  <c r="I618"/>
  <c r="I619"/>
  <c r="I620"/>
  <c r="J620" s="1"/>
  <c r="I621"/>
  <c r="I622"/>
  <c r="J622" s="1"/>
  <c r="I623"/>
  <c r="I576"/>
  <c r="G630" i="4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L607" i="67"/>
  <c r="J610"/>
  <c r="G607" i="4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65"/>
  <c r="G566"/>
  <c r="G576"/>
  <c r="G575"/>
  <c r="G574"/>
  <c r="G573"/>
  <c r="G572"/>
  <c r="G571"/>
  <c r="G570"/>
  <c r="G569"/>
  <c r="G568"/>
  <c r="G567"/>
  <c r="G564"/>
  <c r="G563"/>
  <c r="G562"/>
  <c r="G561"/>
  <c r="G560"/>
  <c r="G559"/>
  <c r="D58" i="75"/>
  <c r="B58"/>
  <c r="D57"/>
  <c r="B57"/>
  <c r="D56"/>
  <c r="B56"/>
  <c r="D55"/>
  <c r="B55"/>
  <c r="D54"/>
  <c r="B54"/>
  <c r="D53"/>
  <c r="B53"/>
  <c r="D52"/>
  <c r="B52"/>
  <c r="D51"/>
  <c r="B51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D36"/>
  <c r="B36"/>
  <c r="D35"/>
  <c r="B35"/>
  <c r="D34"/>
  <c r="B34"/>
  <c r="D33"/>
  <c r="B33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  <c r="D110" i="81"/>
  <c r="B110"/>
  <c r="D109"/>
  <c r="B109"/>
  <c r="D108"/>
  <c r="B108"/>
  <c r="D107"/>
  <c r="B107"/>
  <c r="D106"/>
  <c r="B106"/>
  <c r="D105"/>
  <c r="B105"/>
  <c r="G104"/>
  <c r="D104"/>
  <c r="B104"/>
  <c r="G103"/>
  <c r="D103"/>
  <c r="B103"/>
  <c r="D100"/>
  <c r="B100"/>
  <c r="D99"/>
  <c r="B99"/>
  <c r="D98"/>
  <c r="B98"/>
  <c r="D97"/>
  <c r="B97"/>
  <c r="D96"/>
  <c r="B96"/>
  <c r="D95"/>
  <c r="B95"/>
  <c r="G94"/>
  <c r="D94"/>
  <c r="B94"/>
  <c r="G93"/>
  <c r="D93"/>
  <c r="B93"/>
  <c r="D90"/>
  <c r="B90"/>
  <c r="D89"/>
  <c r="B89"/>
  <c r="D88"/>
  <c r="B88"/>
  <c r="D87"/>
  <c r="B87"/>
  <c r="D86"/>
  <c r="B86"/>
  <c r="G85"/>
  <c r="D85"/>
  <c r="B85"/>
  <c r="G84"/>
  <c r="D84"/>
  <c r="B84"/>
  <c r="D81"/>
  <c r="B81"/>
  <c r="D80"/>
  <c r="B80"/>
  <c r="D79"/>
  <c r="B79"/>
  <c r="D78"/>
  <c r="B78"/>
  <c r="D77"/>
  <c r="B77"/>
  <c r="G76"/>
  <c r="D76"/>
  <c r="B76"/>
  <c r="G75"/>
  <c r="D75"/>
  <c r="B75"/>
  <c r="D68"/>
  <c r="B68"/>
  <c r="D67"/>
  <c r="B67"/>
  <c r="D66"/>
  <c r="B66"/>
  <c r="D65"/>
  <c r="B65"/>
  <c r="D64"/>
  <c r="B64"/>
  <c r="D63"/>
  <c r="B63"/>
  <c r="D62"/>
  <c r="B62"/>
  <c r="G61"/>
  <c r="D61"/>
  <c r="B61"/>
  <c r="G60"/>
  <c r="D60"/>
  <c r="B60"/>
  <c r="D57"/>
  <c r="B57"/>
  <c r="D56"/>
  <c r="B56"/>
  <c r="D55"/>
  <c r="B55"/>
  <c r="D54"/>
  <c r="B54"/>
  <c r="D53"/>
  <c r="B53"/>
  <c r="D52"/>
  <c r="B52"/>
  <c r="G51"/>
  <c r="D51"/>
  <c r="B51"/>
  <c r="G50"/>
  <c r="D50"/>
  <c r="B50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G38"/>
  <c r="D38"/>
  <c r="B38"/>
  <c r="G37"/>
  <c r="D37"/>
  <c r="B37"/>
  <c r="D30"/>
  <c r="B30"/>
  <c r="D29"/>
  <c r="B29"/>
  <c r="D28"/>
  <c r="B28"/>
  <c r="D27"/>
  <c r="B27"/>
  <c r="D26"/>
  <c r="B26"/>
  <c r="D25"/>
  <c r="B25"/>
  <c r="G24"/>
  <c r="D24"/>
  <c r="B24"/>
  <c r="G23"/>
  <c r="D23"/>
  <c r="B23"/>
  <c r="D20"/>
  <c r="B20"/>
  <c r="D19"/>
  <c r="B19"/>
  <c r="D18"/>
  <c r="B18"/>
  <c r="D17"/>
  <c r="B17"/>
  <c r="D16"/>
  <c r="B16"/>
  <c r="D15"/>
  <c r="B15"/>
  <c r="G14"/>
  <c r="D14"/>
  <c r="B14"/>
  <c r="G13"/>
  <c r="D13"/>
  <c r="B13"/>
  <c r="D10"/>
  <c r="B10"/>
  <c r="D9"/>
  <c r="B9"/>
  <c r="D8"/>
  <c r="B8"/>
  <c r="D7"/>
  <c r="B7"/>
  <c r="D6"/>
  <c r="B6"/>
  <c r="G5"/>
  <c r="D5"/>
  <c r="B5"/>
  <c r="G4"/>
  <c r="D4"/>
  <c r="B4"/>
  <c r="D63" i="80"/>
  <c r="B63"/>
  <c r="D62"/>
  <c r="B62"/>
  <c r="D61"/>
  <c r="B61"/>
  <c r="D60"/>
  <c r="B60"/>
  <c r="G59"/>
  <c r="D59"/>
  <c r="B59"/>
  <c r="G58"/>
  <c r="D58"/>
  <c r="B58"/>
  <c r="D55"/>
  <c r="B55"/>
  <c r="D54"/>
  <c r="B54"/>
  <c r="D53"/>
  <c r="B53"/>
  <c r="D52"/>
  <c r="B52"/>
  <c r="G51"/>
  <c r="D51"/>
  <c r="B51"/>
  <c r="G50"/>
  <c r="D50"/>
  <c r="B50"/>
  <c r="D43"/>
  <c r="B43"/>
  <c r="D42"/>
  <c r="B42"/>
  <c r="D41"/>
  <c r="B41"/>
  <c r="G40"/>
  <c r="D40"/>
  <c r="B40"/>
  <c r="G39"/>
  <c r="D39"/>
  <c r="B39"/>
  <c r="D36"/>
  <c r="B36"/>
  <c r="D35"/>
  <c r="B35"/>
  <c r="D34"/>
  <c r="B34"/>
  <c r="G33"/>
  <c r="D33"/>
  <c r="B33"/>
  <c r="G32"/>
  <c r="D32"/>
  <c r="B32"/>
  <c r="D25"/>
  <c r="B25"/>
  <c r="D24"/>
  <c r="B24"/>
  <c r="D23"/>
  <c r="B23"/>
  <c r="D22"/>
  <c r="B22"/>
  <c r="G21"/>
  <c r="D21"/>
  <c r="B21"/>
  <c r="D18"/>
  <c r="B18"/>
  <c r="D17"/>
  <c r="B17"/>
  <c r="D16"/>
  <c r="B16"/>
  <c r="D15"/>
  <c r="B15"/>
  <c r="G14"/>
  <c r="D14"/>
  <c r="B14"/>
  <c r="G13"/>
  <c r="D13"/>
  <c r="B13"/>
  <c r="D10"/>
  <c r="B10"/>
  <c r="D9"/>
  <c r="B9"/>
  <c r="D8"/>
  <c r="B8"/>
  <c r="D7"/>
  <c r="B7"/>
  <c r="D6"/>
  <c r="B6"/>
  <c r="G5"/>
  <c r="D5"/>
  <c r="B5"/>
  <c r="G4"/>
  <c r="D4"/>
  <c r="B4"/>
  <c r="D165" i="79"/>
  <c r="B165"/>
  <c r="D164"/>
  <c r="B164"/>
  <c r="D163"/>
  <c r="B163"/>
  <c r="D162"/>
  <c r="B162"/>
  <c r="D161"/>
  <c r="B161"/>
  <c r="D160"/>
  <c r="B160"/>
  <c r="D159"/>
  <c r="B159"/>
  <c r="D158"/>
  <c r="B158"/>
  <c r="D157"/>
  <c r="B157"/>
  <c r="D156"/>
  <c r="B156"/>
  <c r="D155"/>
  <c r="B155"/>
  <c r="D154"/>
  <c r="B154"/>
  <c r="D153"/>
  <c r="B153"/>
  <c r="G152"/>
  <c r="D152"/>
  <c r="B152"/>
  <c r="G151"/>
  <c r="D151"/>
  <c r="B151"/>
  <c r="G150"/>
  <c r="D150"/>
  <c r="B150"/>
  <c r="D147"/>
  <c r="B147"/>
  <c r="D146"/>
  <c r="B146"/>
  <c r="D145"/>
  <c r="B145"/>
  <c r="D144"/>
  <c r="B144"/>
  <c r="D143"/>
  <c r="B143"/>
  <c r="D142"/>
  <c r="B142"/>
  <c r="D141"/>
  <c r="B141"/>
  <c r="D140"/>
  <c r="B140"/>
  <c r="D139"/>
  <c r="B139"/>
  <c r="D138"/>
  <c r="B138"/>
  <c r="D137"/>
  <c r="B137"/>
  <c r="D136"/>
  <c r="B136"/>
  <c r="D135"/>
  <c r="B135"/>
  <c r="G134"/>
  <c r="D134"/>
  <c r="B134"/>
  <c r="G133"/>
  <c r="D133"/>
  <c r="B133"/>
  <c r="G132"/>
  <c r="D132"/>
  <c r="B132"/>
  <c r="D125"/>
  <c r="B125"/>
  <c r="D124"/>
  <c r="B124"/>
  <c r="D123"/>
  <c r="B123"/>
  <c r="D122"/>
  <c r="B122"/>
  <c r="D121"/>
  <c r="B121"/>
  <c r="D120"/>
  <c r="B120"/>
  <c r="D119"/>
  <c r="B119"/>
  <c r="G118"/>
  <c r="D118"/>
  <c r="B118"/>
  <c r="G117"/>
  <c r="D117"/>
  <c r="B117"/>
  <c r="G116"/>
  <c r="D116"/>
  <c r="B116"/>
  <c r="D113"/>
  <c r="B113"/>
  <c r="D112"/>
  <c r="B112"/>
  <c r="D111"/>
  <c r="B111"/>
  <c r="D110"/>
  <c r="B110"/>
  <c r="D109"/>
  <c r="B109"/>
  <c r="D108"/>
  <c r="B108"/>
  <c r="D107"/>
  <c r="B107"/>
  <c r="D106"/>
  <c r="B106"/>
  <c r="D105"/>
  <c r="B105"/>
  <c r="G104"/>
  <c r="D104"/>
  <c r="B104"/>
  <c r="G103"/>
  <c r="D103"/>
  <c r="B103"/>
  <c r="D96"/>
  <c r="B96"/>
  <c r="D95"/>
  <c r="B95"/>
  <c r="D94"/>
  <c r="B94"/>
  <c r="D93"/>
  <c r="B93"/>
  <c r="D92"/>
  <c r="B92"/>
  <c r="D91"/>
  <c r="B91"/>
  <c r="D90"/>
  <c r="B90"/>
  <c r="D89"/>
  <c r="B89"/>
  <c r="D88"/>
  <c r="B88"/>
  <c r="D87"/>
  <c r="B87"/>
  <c r="D86"/>
  <c r="B86"/>
  <c r="G85"/>
  <c r="D85"/>
  <c r="B85"/>
  <c r="G84"/>
  <c r="D84"/>
  <c r="B84"/>
  <c r="D81"/>
  <c r="B81"/>
  <c r="D80"/>
  <c r="B80"/>
  <c r="D79"/>
  <c r="B79"/>
  <c r="D78"/>
  <c r="B78"/>
  <c r="D77"/>
  <c r="B77"/>
  <c r="D76"/>
  <c r="B76"/>
  <c r="D75"/>
  <c r="B75"/>
  <c r="D74"/>
  <c r="B74"/>
  <c r="D73"/>
  <c r="B73"/>
  <c r="D72"/>
  <c r="B72"/>
  <c r="G71"/>
  <c r="D71"/>
  <c r="B71"/>
  <c r="G70"/>
  <c r="D70"/>
  <c r="B70"/>
  <c r="D67"/>
  <c r="B67"/>
  <c r="D66"/>
  <c r="B66"/>
  <c r="D65"/>
  <c r="B65"/>
  <c r="D64"/>
  <c r="B64"/>
  <c r="D63"/>
  <c r="B63"/>
  <c r="D62"/>
  <c r="B62"/>
  <c r="D61"/>
  <c r="B61"/>
  <c r="D60"/>
  <c r="B60"/>
  <c r="D59"/>
  <c r="B59"/>
  <c r="G58"/>
  <c r="D58"/>
  <c r="B58"/>
  <c r="G57"/>
  <c r="D57"/>
  <c r="B57"/>
  <c r="D50"/>
  <c r="B50"/>
  <c r="D49"/>
  <c r="B49"/>
  <c r="D48"/>
  <c r="B48"/>
  <c r="D47"/>
  <c r="B47"/>
  <c r="D46"/>
  <c r="B46"/>
  <c r="D45"/>
  <c r="B45"/>
  <c r="D44"/>
  <c r="B44"/>
  <c r="D43"/>
  <c r="B43"/>
  <c r="D42"/>
  <c r="B42"/>
  <c r="D41"/>
  <c r="B41"/>
  <c r="D40"/>
  <c r="B40"/>
  <c r="D39"/>
  <c r="B39"/>
  <c r="D38"/>
  <c r="B38"/>
  <c r="D37"/>
  <c r="B37"/>
  <c r="G36"/>
  <c r="D36"/>
  <c r="B36"/>
  <c r="G35"/>
  <c r="D35"/>
  <c r="B35"/>
  <c r="D32"/>
  <c r="B32"/>
  <c r="D31"/>
  <c r="B31"/>
  <c r="D30"/>
  <c r="B30"/>
  <c r="D29"/>
  <c r="B29"/>
  <c r="D28"/>
  <c r="B28"/>
  <c r="D27"/>
  <c r="B27"/>
  <c r="D26"/>
  <c r="B26"/>
  <c r="D25"/>
  <c r="B25"/>
  <c r="D24"/>
  <c r="B24"/>
  <c r="D23"/>
  <c r="B23"/>
  <c r="D22"/>
  <c r="B22"/>
  <c r="G21"/>
  <c r="D21"/>
  <c r="B21"/>
  <c r="G20"/>
  <c r="D20"/>
  <c r="B20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G5"/>
  <c r="D5"/>
  <c r="B5"/>
  <c r="G4"/>
  <c r="D4"/>
  <c r="B4"/>
  <c r="D105" i="78"/>
  <c r="B105"/>
  <c r="D104"/>
  <c r="B104"/>
  <c r="D103"/>
  <c r="B103"/>
  <c r="D102"/>
  <c r="B102"/>
  <c r="G101"/>
  <c r="D101"/>
  <c r="B101"/>
  <c r="D98"/>
  <c r="B98"/>
  <c r="D97"/>
  <c r="B97"/>
  <c r="G96"/>
  <c r="D96"/>
  <c r="B96"/>
  <c r="D93"/>
  <c r="B93"/>
  <c r="D92"/>
  <c r="B92"/>
  <c r="G91"/>
  <c r="D91"/>
  <c r="B91"/>
  <c r="D88"/>
  <c r="B88"/>
  <c r="D87"/>
  <c r="B87"/>
  <c r="D86"/>
  <c r="B86"/>
  <c r="G85"/>
  <c r="D85"/>
  <c r="B85"/>
  <c r="D78"/>
  <c r="B78"/>
  <c r="D77"/>
  <c r="B77"/>
  <c r="D76"/>
  <c r="B76"/>
  <c r="D75"/>
  <c r="B75"/>
  <c r="D74"/>
  <c r="B74"/>
  <c r="G73"/>
  <c r="D73"/>
  <c r="B73"/>
  <c r="D70"/>
  <c r="B70"/>
  <c r="D69"/>
  <c r="B69"/>
  <c r="D68"/>
  <c r="B68"/>
  <c r="D67"/>
  <c r="B67"/>
  <c r="D66"/>
  <c r="B66"/>
  <c r="G65"/>
  <c r="D65"/>
  <c r="B65"/>
  <c r="D62"/>
  <c r="B62"/>
  <c r="D61"/>
  <c r="B61"/>
  <c r="D60"/>
  <c r="B60"/>
  <c r="D59"/>
  <c r="B59"/>
  <c r="D58"/>
  <c r="B58"/>
  <c r="G57"/>
  <c r="D57"/>
  <c r="B57"/>
  <c r="D54"/>
  <c r="B54"/>
  <c r="D53"/>
  <c r="B53"/>
  <c r="D52"/>
  <c r="B52"/>
  <c r="D51"/>
  <c r="B51"/>
  <c r="G50"/>
  <c r="D50"/>
  <c r="B50"/>
  <c r="D43"/>
  <c r="B43"/>
  <c r="D42"/>
  <c r="B42"/>
  <c r="D41"/>
  <c r="B41"/>
  <c r="D40"/>
  <c r="B40"/>
  <c r="D39"/>
  <c r="B39"/>
  <c r="D38"/>
  <c r="B38"/>
  <c r="G37"/>
  <c r="D37"/>
  <c r="B37"/>
  <c r="D34"/>
  <c r="B34"/>
  <c r="D33"/>
  <c r="B33"/>
  <c r="D32"/>
  <c r="B32"/>
  <c r="D31"/>
  <c r="B31"/>
  <c r="D30"/>
  <c r="B30"/>
  <c r="D29"/>
  <c r="B29"/>
  <c r="G28"/>
  <c r="D28"/>
  <c r="B28"/>
  <c r="D25"/>
  <c r="B25"/>
  <c r="D24"/>
  <c r="B24"/>
  <c r="D23"/>
  <c r="B23"/>
  <c r="D22"/>
  <c r="B22"/>
  <c r="D21"/>
  <c r="B21"/>
  <c r="G20"/>
  <c r="D20"/>
  <c r="B20"/>
  <c r="D17"/>
  <c r="B17"/>
  <c r="D16"/>
  <c r="B16"/>
  <c r="D15"/>
  <c r="B15"/>
  <c r="D14"/>
  <c r="B14"/>
  <c r="D13"/>
  <c r="B13"/>
  <c r="G12"/>
  <c r="D12"/>
  <c r="B12"/>
  <c r="D9"/>
  <c r="B9"/>
  <c r="D8"/>
  <c r="B8"/>
  <c r="D7"/>
  <c r="B7"/>
  <c r="D6"/>
  <c r="B6"/>
  <c r="D5"/>
  <c r="B5"/>
  <c r="G4"/>
  <c r="D4"/>
  <c r="B4"/>
  <c r="D73" i="76"/>
  <c r="B73"/>
  <c r="D72"/>
  <c r="B72"/>
  <c r="D71"/>
  <c r="B71"/>
  <c r="G70"/>
  <c r="D70"/>
  <c r="B70"/>
  <c r="G69"/>
  <c r="D69"/>
  <c r="B69"/>
  <c r="D66"/>
  <c r="B66"/>
  <c r="D65"/>
  <c r="B65"/>
  <c r="D64"/>
  <c r="B64"/>
  <c r="D63"/>
  <c r="B63"/>
  <c r="G62"/>
  <c r="D62"/>
  <c r="B62"/>
  <c r="G61"/>
  <c r="D61"/>
  <c r="B61"/>
  <c r="D58"/>
  <c r="B58"/>
  <c r="D57"/>
  <c r="B57"/>
  <c r="D56"/>
  <c r="B56"/>
  <c r="D55"/>
  <c r="B55"/>
  <c r="D54"/>
  <c r="B54"/>
  <c r="D53"/>
  <c r="B53"/>
  <c r="G52"/>
  <c r="D52"/>
  <c r="B52"/>
  <c r="G51"/>
  <c r="D51"/>
  <c r="B51"/>
  <c r="D44"/>
  <c r="B44"/>
  <c r="D43"/>
  <c r="B43"/>
  <c r="D42"/>
  <c r="B42"/>
  <c r="D41"/>
  <c r="B41"/>
  <c r="G40"/>
  <c r="D40"/>
  <c r="B40"/>
  <c r="G39"/>
  <c r="D39"/>
  <c r="B39"/>
  <c r="D36"/>
  <c r="B36"/>
  <c r="D35"/>
  <c r="B35"/>
  <c r="D34"/>
  <c r="B34"/>
  <c r="G33"/>
  <c r="D33"/>
  <c r="B33"/>
  <c r="G32"/>
  <c r="D32"/>
  <c r="B32"/>
  <c r="D29"/>
  <c r="B29"/>
  <c r="G28"/>
  <c r="D28"/>
  <c r="B28"/>
  <c r="G27"/>
  <c r="D27"/>
  <c r="B27"/>
  <c r="D20"/>
  <c r="B20"/>
  <c r="D19"/>
  <c r="B19"/>
  <c r="D18"/>
  <c r="B18"/>
  <c r="G17"/>
  <c r="D17"/>
  <c r="B17"/>
  <c r="G16"/>
  <c r="D16"/>
  <c r="B16"/>
  <c r="D13"/>
  <c r="B13"/>
  <c r="D12"/>
  <c r="B12"/>
  <c r="G11"/>
  <c r="D11"/>
  <c r="B11"/>
  <c r="G10"/>
  <c r="D10"/>
  <c r="B10"/>
  <c r="D7"/>
  <c r="B7"/>
  <c r="D6"/>
  <c r="B6"/>
  <c r="G5"/>
  <c r="D5"/>
  <c r="B5"/>
  <c r="G4"/>
  <c r="D4"/>
  <c r="B4"/>
  <c r="D212" i="75"/>
  <c r="B212"/>
  <c r="D211"/>
  <c r="B211"/>
  <c r="D210"/>
  <c r="B210"/>
  <c r="D209"/>
  <c r="B209"/>
  <c r="D208"/>
  <c r="B208"/>
  <c r="D207"/>
  <c r="B207"/>
  <c r="D206"/>
  <c r="B206"/>
  <c r="D205"/>
  <c r="B205"/>
  <c r="D204"/>
  <c r="B204"/>
  <c r="D203"/>
  <c r="B203"/>
  <c r="G202"/>
  <c r="D202"/>
  <c r="B202"/>
  <c r="G201"/>
  <c r="D201"/>
  <c r="B201"/>
  <c r="D198"/>
  <c r="B198"/>
  <c r="D197"/>
  <c r="B197"/>
  <c r="D196"/>
  <c r="B196"/>
  <c r="D195"/>
  <c r="B195"/>
  <c r="D194"/>
  <c r="B194"/>
  <c r="D193"/>
  <c r="B193"/>
  <c r="D192"/>
  <c r="B192"/>
  <c r="G191"/>
  <c r="D191"/>
  <c r="B191"/>
  <c r="G190"/>
  <c r="D190"/>
  <c r="B190"/>
  <c r="D187"/>
  <c r="B187"/>
  <c r="D186"/>
  <c r="B186"/>
  <c r="D185"/>
  <c r="B185"/>
  <c r="D184"/>
  <c r="B184"/>
  <c r="D183"/>
  <c r="B183"/>
  <c r="D182"/>
  <c r="B182"/>
  <c r="D181"/>
  <c r="B181"/>
  <c r="D180"/>
  <c r="B180"/>
  <c r="G179"/>
  <c r="D179"/>
  <c r="B179"/>
  <c r="G178"/>
  <c r="D178"/>
  <c r="B178"/>
  <c r="D171"/>
  <c r="B171"/>
  <c r="D170"/>
  <c r="B170"/>
  <c r="D169"/>
  <c r="B169"/>
  <c r="D168"/>
  <c r="B168"/>
  <c r="D167"/>
  <c r="B167"/>
  <c r="D166"/>
  <c r="B166"/>
  <c r="D165"/>
  <c r="B165"/>
  <c r="D164"/>
  <c r="B164"/>
  <c r="G163"/>
  <c r="D163"/>
  <c r="B163"/>
  <c r="G162"/>
  <c r="D162"/>
  <c r="B162"/>
  <c r="D159"/>
  <c r="B159"/>
  <c r="D158"/>
  <c r="B158"/>
  <c r="D157"/>
  <c r="B157"/>
  <c r="D156"/>
  <c r="B156"/>
  <c r="D155"/>
  <c r="B155"/>
  <c r="D154"/>
  <c r="B154"/>
  <c r="D153"/>
  <c r="B153"/>
  <c r="D152"/>
  <c r="B152"/>
  <c r="D151"/>
  <c r="B151"/>
  <c r="D150"/>
  <c r="B150"/>
  <c r="G149"/>
  <c r="D149"/>
  <c r="B149"/>
  <c r="G148"/>
  <c r="D148"/>
  <c r="B148"/>
  <c r="D145"/>
  <c r="B145"/>
  <c r="D144"/>
  <c r="B144"/>
  <c r="D143"/>
  <c r="B143"/>
  <c r="D142"/>
  <c r="B142"/>
  <c r="D141"/>
  <c r="B141"/>
  <c r="D140"/>
  <c r="B140"/>
  <c r="D139"/>
  <c r="B139"/>
  <c r="D138"/>
  <c r="B138"/>
  <c r="G137"/>
  <c r="D137"/>
  <c r="B137"/>
  <c r="G136"/>
  <c r="D136"/>
  <c r="B136"/>
  <c r="D129"/>
  <c r="B129"/>
  <c r="D128"/>
  <c r="B128"/>
  <c r="D127"/>
  <c r="B127"/>
  <c r="D126"/>
  <c r="B126"/>
  <c r="D125"/>
  <c r="B125"/>
  <c r="D124"/>
  <c r="B124"/>
  <c r="D123"/>
  <c r="B123"/>
  <c r="D122"/>
  <c r="B122"/>
  <c r="D121"/>
  <c r="B121"/>
  <c r="D120"/>
  <c r="B120"/>
  <c r="D119"/>
  <c r="B119"/>
  <c r="D118"/>
  <c r="B118"/>
  <c r="D117"/>
  <c r="B117"/>
  <c r="D116"/>
  <c r="B116"/>
  <c r="D115"/>
  <c r="B115"/>
  <c r="D114"/>
  <c r="B114"/>
  <c r="D113"/>
  <c r="B113"/>
  <c r="D112"/>
  <c r="B112"/>
  <c r="D111"/>
  <c r="B111"/>
  <c r="D110"/>
  <c r="B110"/>
  <c r="D109"/>
  <c r="B109"/>
  <c r="D108"/>
  <c r="B108"/>
  <c r="D107"/>
  <c r="B107"/>
  <c r="D106"/>
  <c r="B106"/>
  <c r="D105"/>
  <c r="B105"/>
  <c r="D104"/>
  <c r="B104"/>
  <c r="D103"/>
  <c r="B103"/>
  <c r="D102"/>
  <c r="B102"/>
  <c r="D101"/>
  <c r="B101"/>
  <c r="G100"/>
  <c r="D100"/>
  <c r="B100"/>
  <c r="G99"/>
  <c r="D99"/>
  <c r="B99"/>
  <c r="D96"/>
  <c r="B96"/>
  <c r="D95"/>
  <c r="B95"/>
  <c r="D94"/>
  <c r="B94"/>
  <c r="D93"/>
  <c r="B93"/>
  <c r="D92"/>
  <c r="B92"/>
  <c r="D91"/>
  <c r="B91"/>
  <c r="D90"/>
  <c r="B90"/>
  <c r="D89"/>
  <c r="B89"/>
  <c r="D88"/>
  <c r="B88"/>
  <c r="D87"/>
  <c r="B87"/>
  <c r="D86"/>
  <c r="B86"/>
  <c r="D85"/>
  <c r="B85"/>
  <c r="D84"/>
  <c r="B84"/>
  <c r="D83"/>
  <c r="B83"/>
  <c r="D82"/>
  <c r="B82"/>
  <c r="D81"/>
  <c r="B81"/>
  <c r="D80"/>
  <c r="B80"/>
  <c r="D79"/>
  <c r="B79"/>
  <c r="D78"/>
  <c r="B78"/>
  <c r="D77"/>
  <c r="B77"/>
  <c r="D76"/>
  <c r="B76"/>
  <c r="D75"/>
  <c r="B75"/>
  <c r="D74"/>
  <c r="B74"/>
  <c r="D73"/>
  <c r="B73"/>
  <c r="D72"/>
  <c r="B72"/>
  <c r="D71"/>
  <c r="B71"/>
  <c r="D70"/>
  <c r="B70"/>
  <c r="D69"/>
  <c r="B69"/>
  <c r="D68"/>
  <c r="B68"/>
  <c r="D67"/>
  <c r="B67"/>
  <c r="D66"/>
  <c r="B66"/>
  <c r="D65"/>
  <c r="B65"/>
  <c r="D64"/>
  <c r="B64"/>
  <c r="D63"/>
  <c r="B63"/>
  <c r="G62"/>
  <c r="D62"/>
  <c r="B62"/>
  <c r="G61"/>
  <c r="D61"/>
  <c r="B61"/>
  <c r="G5"/>
  <c r="G4"/>
  <c r="J422" i="67" l="1"/>
  <c r="J445"/>
  <c r="J404" i="4"/>
  <c r="H625"/>
  <c r="J63"/>
  <c r="H116"/>
  <c r="J186"/>
  <c r="H237"/>
  <c r="H404"/>
  <c r="H428"/>
  <c r="H424"/>
  <c r="J312"/>
  <c r="J396"/>
  <c r="H400"/>
  <c r="H406"/>
  <c r="I404" s="1"/>
  <c r="H608"/>
  <c r="H614"/>
  <c r="H636"/>
  <c r="H640"/>
  <c r="J644"/>
  <c r="H650"/>
  <c r="H66"/>
  <c r="H68"/>
  <c r="H189"/>
  <c r="H315"/>
  <c r="H402"/>
  <c r="H396"/>
  <c r="H312"/>
  <c r="J109"/>
  <c r="H111"/>
  <c r="H186"/>
  <c r="J235"/>
  <c r="H235"/>
  <c r="H620"/>
  <c r="H656"/>
  <c r="H191"/>
  <c r="J631"/>
  <c r="H109"/>
  <c r="J608"/>
  <c r="H631"/>
  <c r="I631" s="1"/>
  <c r="H63"/>
  <c r="H644"/>
  <c r="I644" s="1"/>
  <c r="J442" i="67"/>
  <c r="J341"/>
  <c r="K341" s="1"/>
  <c r="L415"/>
  <c r="J424"/>
  <c r="K422" s="1"/>
  <c r="J415"/>
  <c r="K415" s="1"/>
  <c r="J65"/>
  <c r="L113"/>
  <c r="J119"/>
  <c r="J204"/>
  <c r="J261"/>
  <c r="K261" s="1"/>
  <c r="L204"/>
  <c r="J208"/>
  <c r="J113"/>
  <c r="L624"/>
  <c r="L62"/>
  <c r="J67"/>
  <c r="J115"/>
  <c r="L617"/>
  <c r="J627"/>
  <c r="J630"/>
  <c r="J624"/>
  <c r="J62"/>
  <c r="J617"/>
  <c r="K617" s="1"/>
  <c r="K607"/>
  <c r="H604" i="4"/>
  <c r="H600"/>
  <c r="J595"/>
  <c r="H589"/>
  <c r="J577"/>
  <c r="H571"/>
  <c r="H565"/>
  <c r="J559"/>
  <c r="J3" i="71"/>
  <c r="J4"/>
  <c r="J5"/>
  <c r="J6"/>
  <c r="J8"/>
  <c r="I5"/>
  <c r="I8"/>
  <c r="I6"/>
  <c r="I4"/>
  <c r="I3"/>
  <c r="K204" i="67" l="1"/>
  <c r="K113"/>
  <c r="K442"/>
  <c r="I235" i="4"/>
  <c r="I424"/>
  <c r="I186"/>
  <c r="I396"/>
  <c r="I63"/>
  <c r="I608"/>
  <c r="I312"/>
  <c r="I109"/>
  <c r="K62" i="67"/>
  <c r="K624"/>
  <c r="J603"/>
  <c r="J599"/>
  <c r="L594"/>
  <c r="J591"/>
  <c r="J588"/>
  <c r="L585"/>
  <c r="H595" i="4"/>
  <c r="I595" s="1"/>
  <c r="L576" i="67"/>
  <c r="J579"/>
  <c r="J582"/>
  <c r="J576"/>
  <c r="J585"/>
  <c r="J594"/>
  <c r="H583" i="4"/>
  <c r="H559"/>
  <c r="I559" s="1"/>
  <c r="H577"/>
  <c r="I577" s="1"/>
  <c r="G331"/>
  <c r="I564" i="67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09"/>
  <c r="I508"/>
  <c r="I507"/>
  <c r="I506"/>
  <c r="I505"/>
  <c r="I504"/>
  <c r="I433"/>
  <c r="I432"/>
  <c r="I431"/>
  <c r="I430"/>
  <c r="I429"/>
  <c r="I428"/>
  <c r="I427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69"/>
  <c r="I368"/>
  <c r="I367"/>
  <c r="I366"/>
  <c r="I365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132"/>
  <c r="I131"/>
  <c r="I130"/>
  <c r="I129"/>
  <c r="I128"/>
  <c r="I127"/>
  <c r="I126"/>
  <c r="I125"/>
  <c r="I124"/>
  <c r="I123"/>
  <c r="I52"/>
  <c r="I51"/>
  <c r="I50"/>
  <c r="I49"/>
  <c r="I48"/>
  <c r="I47"/>
  <c r="I46"/>
  <c r="I45"/>
  <c r="I44"/>
  <c r="I43"/>
  <c r="I42"/>
  <c r="I41"/>
  <c r="I40"/>
  <c r="I39"/>
  <c r="I38"/>
  <c r="I37"/>
  <c r="I455"/>
  <c r="I454"/>
  <c r="I453"/>
  <c r="I452"/>
  <c r="I451"/>
  <c r="I450"/>
  <c r="I449"/>
  <c r="I86"/>
  <c r="I85"/>
  <c r="I84"/>
  <c r="I83"/>
  <c r="I82"/>
  <c r="I81"/>
  <c r="I80"/>
  <c r="I79"/>
  <c r="I36"/>
  <c r="I35"/>
  <c r="I34"/>
  <c r="I33"/>
  <c r="I32"/>
  <c r="I31"/>
  <c r="I30"/>
  <c r="I29"/>
  <c r="I28"/>
  <c r="I298"/>
  <c r="I297"/>
  <c r="I296"/>
  <c r="I295"/>
  <c r="I294"/>
  <c r="I293"/>
  <c r="I292"/>
  <c r="I291"/>
  <c r="I290"/>
  <c r="I289"/>
  <c r="I288"/>
  <c r="I287"/>
  <c r="I281"/>
  <c r="I280"/>
  <c r="I279"/>
  <c r="I278"/>
  <c r="I277"/>
  <c r="I276"/>
  <c r="I275"/>
  <c r="I274"/>
  <c r="I273"/>
  <c r="I272"/>
  <c r="I246"/>
  <c r="I245"/>
  <c r="I244"/>
  <c r="I243"/>
  <c r="I242"/>
  <c r="I241"/>
  <c r="I240"/>
  <c r="I146"/>
  <c r="I145"/>
  <c r="I144"/>
  <c r="I143"/>
  <c r="I142"/>
  <c r="I141"/>
  <c r="I140"/>
  <c r="I139"/>
  <c r="I138"/>
  <c r="I137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230"/>
  <c r="I229"/>
  <c r="I228"/>
  <c r="I227"/>
  <c r="I226"/>
  <c r="I225"/>
  <c r="I224"/>
  <c r="I223"/>
  <c r="I222"/>
  <c r="I221"/>
  <c r="I220"/>
  <c r="I112"/>
  <c r="I111"/>
  <c r="I110"/>
  <c r="I109"/>
  <c r="I108"/>
  <c r="I107"/>
  <c r="I106"/>
  <c r="I105"/>
  <c r="I104"/>
  <c r="I103"/>
  <c r="I102"/>
  <c r="I101"/>
  <c r="I100"/>
  <c r="I99"/>
  <c r="I98"/>
  <c r="I97"/>
  <c r="I136"/>
  <c r="I135"/>
  <c r="I134"/>
  <c r="I133"/>
  <c r="I364"/>
  <c r="I363"/>
  <c r="I362"/>
  <c r="I361"/>
  <c r="I360"/>
  <c r="I359"/>
  <c r="I358"/>
  <c r="I286"/>
  <c r="I285"/>
  <c r="I284"/>
  <c r="I283"/>
  <c r="I282"/>
  <c r="I18"/>
  <c r="I17"/>
  <c r="I16"/>
  <c r="I15"/>
  <c r="I14"/>
  <c r="I13"/>
  <c r="I12"/>
  <c r="I11"/>
  <c r="I10"/>
  <c r="I9"/>
  <c r="I8"/>
  <c r="I78"/>
  <c r="I77"/>
  <c r="I76"/>
  <c r="I75"/>
  <c r="I74"/>
  <c r="I73"/>
  <c r="I72"/>
  <c r="I71"/>
  <c r="I70"/>
  <c r="I69"/>
  <c r="I239"/>
  <c r="I238"/>
  <c r="I237"/>
  <c r="I236"/>
  <c r="I235"/>
  <c r="I234"/>
  <c r="I233"/>
  <c r="I232"/>
  <c r="I231"/>
  <c r="I96"/>
  <c r="I95"/>
  <c r="I94"/>
  <c r="I93"/>
  <c r="I92"/>
  <c r="I91"/>
  <c r="I90"/>
  <c r="I89"/>
  <c r="I88"/>
  <c r="I87"/>
  <c r="I260"/>
  <c r="I259"/>
  <c r="I258"/>
  <c r="I257"/>
  <c r="I464"/>
  <c r="I463"/>
  <c r="I462"/>
  <c r="I461"/>
  <c r="I460"/>
  <c r="I459"/>
  <c r="I458"/>
  <c r="I457"/>
  <c r="I456"/>
  <c r="I155"/>
  <c r="I154"/>
  <c r="I153"/>
  <c r="I152"/>
  <c r="I151"/>
  <c r="I150"/>
  <c r="I149"/>
  <c r="I148"/>
  <c r="I147"/>
  <c r="I441"/>
  <c r="I440"/>
  <c r="I439"/>
  <c r="I438"/>
  <c r="I437"/>
  <c r="I436"/>
  <c r="I435"/>
  <c r="I434"/>
  <c r="I406"/>
  <c r="I405"/>
  <c r="I404"/>
  <c r="I403"/>
  <c r="I402"/>
  <c r="I401"/>
  <c r="I400"/>
  <c r="I399"/>
  <c r="I398"/>
  <c r="I61"/>
  <c r="I60"/>
  <c r="I59"/>
  <c r="I58"/>
  <c r="I57"/>
  <c r="I56"/>
  <c r="I55"/>
  <c r="I54"/>
  <c r="I53"/>
  <c r="I486"/>
  <c r="I485"/>
  <c r="I484"/>
  <c r="I483"/>
  <c r="I482"/>
  <c r="I481"/>
  <c r="I480"/>
  <c r="I479"/>
  <c r="I478"/>
  <c r="I477"/>
  <c r="I476"/>
  <c r="I475"/>
  <c r="I474"/>
  <c r="I473"/>
  <c r="I575"/>
  <c r="I574"/>
  <c r="I573"/>
  <c r="I572"/>
  <c r="I571"/>
  <c r="I570"/>
  <c r="I569"/>
  <c r="I568"/>
  <c r="I567"/>
  <c r="I566"/>
  <c r="I565"/>
  <c r="I219"/>
  <c r="I218"/>
  <c r="I217"/>
  <c r="I216"/>
  <c r="I215"/>
  <c r="I214"/>
  <c r="I213"/>
  <c r="I212"/>
  <c r="I377"/>
  <c r="I376"/>
  <c r="I375"/>
  <c r="I374"/>
  <c r="I373"/>
  <c r="I372"/>
  <c r="I371"/>
  <c r="I370"/>
  <c r="I27"/>
  <c r="I26"/>
  <c r="I25"/>
  <c r="I24"/>
  <c r="I23"/>
  <c r="I22"/>
  <c r="I21"/>
  <c r="I20"/>
  <c r="I19"/>
  <c r="I271"/>
  <c r="I270"/>
  <c r="I269"/>
  <c r="I268"/>
  <c r="I267"/>
  <c r="I266"/>
  <c r="I265"/>
  <c r="I166"/>
  <c r="I165"/>
  <c r="I164"/>
  <c r="I163"/>
  <c r="I162"/>
  <c r="I161"/>
  <c r="I160"/>
  <c r="I159"/>
  <c r="I158"/>
  <c r="I157"/>
  <c r="I156"/>
  <c r="I521"/>
  <c r="I520"/>
  <c r="I519"/>
  <c r="I518"/>
  <c r="I503"/>
  <c r="I502"/>
  <c r="I501"/>
  <c r="I500"/>
  <c r="I499"/>
  <c r="I498"/>
  <c r="I497"/>
  <c r="I323"/>
  <c r="I322"/>
  <c r="I321"/>
  <c r="I320"/>
  <c r="I319"/>
  <c r="I318"/>
  <c r="I317"/>
  <c r="I7"/>
  <c r="I6"/>
  <c r="I5"/>
  <c r="I4"/>
  <c r="I3"/>
  <c r="I2"/>
  <c r="I414"/>
  <c r="I413"/>
  <c r="I412"/>
  <c r="I411"/>
  <c r="I410"/>
  <c r="I409"/>
  <c r="I408"/>
  <c r="I407"/>
  <c r="I496"/>
  <c r="I495"/>
  <c r="I494"/>
  <c r="I493"/>
  <c r="I492"/>
  <c r="I491"/>
  <c r="I490"/>
  <c r="I489"/>
  <c r="I488"/>
  <c r="I487"/>
  <c r="I256"/>
  <c r="I255"/>
  <c r="I254"/>
  <c r="I253"/>
  <c r="I252"/>
  <c r="I251"/>
  <c r="I250"/>
  <c r="I249"/>
  <c r="I248"/>
  <c r="I247"/>
  <c r="I517"/>
  <c r="I516"/>
  <c r="I515"/>
  <c r="I514"/>
  <c r="I513"/>
  <c r="I512"/>
  <c r="I511"/>
  <c r="I510"/>
  <c r="I472"/>
  <c r="I471"/>
  <c r="I470"/>
  <c r="I469"/>
  <c r="I468"/>
  <c r="I467"/>
  <c r="I466"/>
  <c r="I465"/>
  <c r="I203"/>
  <c r="I202"/>
  <c r="I201"/>
  <c r="I200"/>
  <c r="I199"/>
  <c r="I198"/>
  <c r="I197"/>
  <c r="I196"/>
  <c r="I195"/>
  <c r="I357"/>
  <c r="I356"/>
  <c r="I355"/>
  <c r="I354"/>
  <c r="I352"/>
  <c r="I351"/>
  <c r="I350"/>
  <c r="I349"/>
  <c r="I348"/>
  <c r="I347"/>
  <c r="I346"/>
  <c r="D89" i="66"/>
  <c r="E89" s="1"/>
  <c r="B89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4"/>
  <c r="E74" s="1"/>
  <c r="B74"/>
  <c r="D73"/>
  <c r="E73" s="1"/>
  <c r="B73"/>
  <c r="D72"/>
  <c r="E72" s="1"/>
  <c r="B72"/>
  <c r="E71"/>
  <c r="D71"/>
  <c r="B71"/>
  <c r="D70"/>
  <c r="E70" s="1"/>
  <c r="B70"/>
  <c r="D69"/>
  <c r="E69" s="1"/>
  <c r="B69"/>
  <c r="D68"/>
  <c r="E68" s="1"/>
  <c r="B68"/>
  <c r="E67"/>
  <c r="D67"/>
  <c r="B67"/>
  <c r="D66"/>
  <c r="E66" s="1"/>
  <c r="B66"/>
  <c r="D65"/>
  <c r="E65" s="1"/>
  <c r="B65"/>
  <c r="D64"/>
  <c r="E64" s="1"/>
  <c r="B64"/>
  <c r="E63"/>
  <c r="D63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51" i="65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215" i="64"/>
  <c r="E215" s="1"/>
  <c r="B215"/>
  <c r="D214"/>
  <c r="E214" s="1"/>
  <c r="B214"/>
  <c r="E213"/>
  <c r="D213"/>
  <c r="B213"/>
  <c r="D212"/>
  <c r="E212" s="1"/>
  <c r="B212"/>
  <c r="D211"/>
  <c r="E211" s="1"/>
  <c r="B211"/>
  <c r="D210"/>
  <c r="E210" s="1"/>
  <c r="B210"/>
  <c r="E209"/>
  <c r="D209"/>
  <c r="B209"/>
  <c r="D208"/>
  <c r="E208" s="1"/>
  <c r="B208"/>
  <c r="D207"/>
  <c r="E207" s="1"/>
  <c r="B207"/>
  <c r="D206"/>
  <c r="E206" s="1"/>
  <c r="B206"/>
  <c r="E205"/>
  <c r="D205"/>
  <c r="B205"/>
  <c r="D204"/>
  <c r="E204" s="1"/>
  <c r="B204"/>
  <c r="D203"/>
  <c r="E203" s="1"/>
  <c r="B203"/>
  <c r="D202"/>
  <c r="E202" s="1"/>
  <c r="B202"/>
  <c r="E201"/>
  <c r="D201"/>
  <c r="B201"/>
  <c r="D200"/>
  <c r="E200" s="1"/>
  <c r="B200"/>
  <c r="D199"/>
  <c r="E199" s="1"/>
  <c r="B199"/>
  <c r="D198"/>
  <c r="E198" s="1"/>
  <c r="B198"/>
  <c r="E197"/>
  <c r="D197"/>
  <c r="B197"/>
  <c r="D196"/>
  <c r="E196" s="1"/>
  <c r="B196"/>
  <c r="D195"/>
  <c r="E195" s="1"/>
  <c r="B195"/>
  <c r="D194"/>
  <c r="E194" s="1"/>
  <c r="B194"/>
  <c r="E193"/>
  <c r="D193"/>
  <c r="B193"/>
  <c r="D192"/>
  <c r="E192" s="1"/>
  <c r="B192"/>
  <c r="D191"/>
  <c r="E191" s="1"/>
  <c r="B191"/>
  <c r="D190"/>
  <c r="E190" s="1"/>
  <c r="B190"/>
  <c r="E189"/>
  <c r="D189"/>
  <c r="B189"/>
  <c r="D188"/>
  <c r="E188" s="1"/>
  <c r="B188"/>
  <c r="D187"/>
  <c r="E187" s="1"/>
  <c r="B187"/>
  <c r="D186"/>
  <c r="E186" s="1"/>
  <c r="B186"/>
  <c r="E185"/>
  <c r="D185"/>
  <c r="B185"/>
  <c r="D184"/>
  <c r="E184" s="1"/>
  <c r="B184"/>
  <c r="D183"/>
  <c r="E183" s="1"/>
  <c r="B183"/>
  <c r="D182"/>
  <c r="E182" s="1"/>
  <c r="B182"/>
  <c r="E181"/>
  <c r="D181"/>
  <c r="B181"/>
  <c r="D180"/>
  <c r="E180" s="1"/>
  <c r="B180"/>
  <c r="D179"/>
  <c r="E179" s="1"/>
  <c r="B179"/>
  <c r="D178"/>
  <c r="E178" s="1"/>
  <c r="B178"/>
  <c r="E177"/>
  <c r="D177"/>
  <c r="B177"/>
  <c r="D176"/>
  <c r="E176" s="1"/>
  <c r="B176"/>
  <c r="D175"/>
  <c r="E175" s="1"/>
  <c r="B175"/>
  <c r="D174"/>
  <c r="E174" s="1"/>
  <c r="B174"/>
  <c r="E173"/>
  <c r="D173"/>
  <c r="B173"/>
  <c r="D172"/>
  <c r="E172" s="1"/>
  <c r="B172"/>
  <c r="D171"/>
  <c r="E171" s="1"/>
  <c r="B171"/>
  <c r="D170"/>
  <c r="E170" s="1"/>
  <c r="B170"/>
  <c r="E169"/>
  <c r="D169"/>
  <c r="B169"/>
  <c r="D168"/>
  <c r="E168" s="1"/>
  <c r="B168"/>
  <c r="D167"/>
  <c r="E167" s="1"/>
  <c r="B167"/>
  <c r="D166"/>
  <c r="E166" s="1"/>
  <c r="B166"/>
  <c r="E165"/>
  <c r="D165"/>
  <c r="B165"/>
  <c r="D164"/>
  <c r="E164" s="1"/>
  <c r="B164"/>
  <c r="D163"/>
  <c r="E163" s="1"/>
  <c r="B163"/>
  <c r="D162"/>
  <c r="E162" s="1"/>
  <c r="B162"/>
  <c r="E161"/>
  <c r="D161"/>
  <c r="B161"/>
  <c r="D160"/>
  <c r="E160" s="1"/>
  <c r="B160"/>
  <c r="D159"/>
  <c r="E159" s="1"/>
  <c r="B159"/>
  <c r="D158"/>
  <c r="E158" s="1"/>
  <c r="B158"/>
  <c r="E157"/>
  <c r="D157"/>
  <c r="B157"/>
  <c r="D156"/>
  <c r="E156" s="1"/>
  <c r="B156"/>
  <c r="D155"/>
  <c r="E155" s="1"/>
  <c r="B155"/>
  <c r="D154"/>
  <c r="E154" s="1"/>
  <c r="B154"/>
  <c r="E153"/>
  <c r="D153"/>
  <c r="B153"/>
  <c r="D152"/>
  <c r="E152" s="1"/>
  <c r="B152"/>
  <c r="D151"/>
  <c r="E151" s="1"/>
  <c r="B151"/>
  <c r="D150"/>
  <c r="E150" s="1"/>
  <c r="B150"/>
  <c r="E149"/>
  <c r="D149"/>
  <c r="B149"/>
  <c r="D148"/>
  <c r="E148" s="1"/>
  <c r="B148"/>
  <c r="D147"/>
  <c r="E147" s="1"/>
  <c r="B147"/>
  <c r="D146"/>
  <c r="E146" s="1"/>
  <c r="B146"/>
  <c r="E145"/>
  <c r="D145"/>
  <c r="B145"/>
  <c r="D144"/>
  <c r="E144" s="1"/>
  <c r="B144"/>
  <c r="D143"/>
  <c r="E143" s="1"/>
  <c r="B143"/>
  <c r="D142"/>
  <c r="E142" s="1"/>
  <c r="B142"/>
  <c r="E141"/>
  <c r="D141"/>
  <c r="B141"/>
  <c r="D140"/>
  <c r="E140" s="1"/>
  <c r="B140"/>
  <c r="D139"/>
  <c r="E139" s="1"/>
  <c r="B139"/>
  <c r="D138"/>
  <c r="E138" s="1"/>
  <c r="B138"/>
  <c r="E137"/>
  <c r="D137"/>
  <c r="B137"/>
  <c r="D136"/>
  <c r="E136" s="1"/>
  <c r="B136"/>
  <c r="D135"/>
  <c r="E135" s="1"/>
  <c r="B135"/>
  <c r="D134"/>
  <c r="E134" s="1"/>
  <c r="B134"/>
  <c r="E133"/>
  <c r="D133"/>
  <c r="B133"/>
  <c r="D132"/>
  <c r="E132" s="1"/>
  <c r="B132"/>
  <c r="D131"/>
  <c r="E131" s="1"/>
  <c r="B131"/>
  <c r="D130"/>
  <c r="E130" s="1"/>
  <c r="B130"/>
  <c r="E129"/>
  <c r="D129"/>
  <c r="B129"/>
  <c r="D128"/>
  <c r="E128" s="1"/>
  <c r="B128"/>
  <c r="D127"/>
  <c r="E127" s="1"/>
  <c r="B127"/>
  <c r="D126"/>
  <c r="E126" s="1"/>
  <c r="B126"/>
  <c r="E125"/>
  <c r="D125"/>
  <c r="B125"/>
  <c r="D124"/>
  <c r="E124" s="1"/>
  <c r="B124"/>
  <c r="D123"/>
  <c r="E123" s="1"/>
  <c r="B123"/>
  <c r="D122"/>
  <c r="E122" s="1"/>
  <c r="B122"/>
  <c r="E121"/>
  <c r="D121"/>
  <c r="B121"/>
  <c r="D120"/>
  <c r="E120" s="1"/>
  <c r="B120"/>
  <c r="D119"/>
  <c r="E119" s="1"/>
  <c r="B119"/>
  <c r="D118"/>
  <c r="E118" s="1"/>
  <c r="B118"/>
  <c r="E117"/>
  <c r="D117"/>
  <c r="B117"/>
  <c r="D116"/>
  <c r="E116" s="1"/>
  <c r="B116"/>
  <c r="D115"/>
  <c r="E115" s="1"/>
  <c r="B115"/>
  <c r="D114"/>
  <c r="E114" s="1"/>
  <c r="B114"/>
  <c r="E113"/>
  <c r="D113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111" i="63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F4"/>
  <c r="D4"/>
  <c r="E4" s="1"/>
  <c r="B4"/>
  <c r="E54" i="60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E99" i="58"/>
  <c r="D99"/>
  <c r="B99"/>
  <c r="D98"/>
  <c r="E98" s="1"/>
  <c r="B98"/>
  <c r="D97"/>
  <c r="E97" s="1"/>
  <c r="B97"/>
  <c r="D96"/>
  <c r="E96" s="1"/>
  <c r="B96"/>
  <c r="E95"/>
  <c r="D95"/>
  <c r="B95"/>
  <c r="D94"/>
  <c r="E94" s="1"/>
  <c r="B94"/>
  <c r="D93"/>
  <c r="E93" s="1"/>
  <c r="B93"/>
  <c r="D92"/>
  <c r="E92" s="1"/>
  <c r="B92"/>
  <c r="E91"/>
  <c r="D91"/>
  <c r="B91"/>
  <c r="D90"/>
  <c r="E90" s="1"/>
  <c r="B90"/>
  <c r="D89"/>
  <c r="E89" s="1"/>
  <c r="B89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4"/>
  <c r="E74" s="1"/>
  <c r="B74"/>
  <c r="D73"/>
  <c r="E73" s="1"/>
  <c r="B73"/>
  <c r="D72"/>
  <c r="E72" s="1"/>
  <c r="B72"/>
  <c r="E67"/>
  <c r="D67"/>
  <c r="B67"/>
  <c r="D66"/>
  <c r="E66" s="1"/>
  <c r="B66"/>
  <c r="D65"/>
  <c r="E65" s="1"/>
  <c r="B65"/>
  <c r="D64"/>
  <c r="E64" s="1"/>
  <c r="B64"/>
  <c r="E63"/>
  <c r="D63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78" i="57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65" i="56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8"/>
  <c r="D48"/>
  <c r="B48"/>
  <c r="D47"/>
  <c r="E47" s="1"/>
  <c r="B47"/>
  <c r="D46"/>
  <c r="E46" s="1"/>
  <c r="B46"/>
  <c r="D45"/>
  <c r="E45" s="1"/>
  <c r="B45"/>
  <c r="E44"/>
  <c r="D44"/>
  <c r="B44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66" i="54"/>
  <c r="E66" s="1"/>
  <c r="B66"/>
  <c r="D65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133" i="5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22"/>
  <c r="D122"/>
  <c r="B122"/>
  <c r="D121"/>
  <c r="E121" s="1"/>
  <c r="B121"/>
  <c r="D120"/>
  <c r="E120" s="1"/>
  <c r="B120"/>
  <c r="D119"/>
  <c r="E119" s="1"/>
  <c r="B119"/>
  <c r="E118"/>
  <c r="D118"/>
  <c r="B118"/>
  <c r="D117"/>
  <c r="E117" s="1"/>
  <c r="B117"/>
  <c r="D116"/>
  <c r="E116" s="1"/>
  <c r="B116"/>
  <c r="D115"/>
  <c r="E115" s="1"/>
  <c r="B115"/>
  <c r="E114"/>
  <c r="D114"/>
  <c r="B114"/>
  <c r="D113"/>
  <c r="E113" s="1"/>
  <c r="B113"/>
  <c r="D112"/>
  <c r="E112" s="1"/>
  <c r="B112"/>
  <c r="D111"/>
  <c r="E111" s="1"/>
  <c r="B111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96"/>
  <c r="E96" s="1"/>
  <c r="B96"/>
  <c r="D95"/>
  <c r="E95" s="1"/>
  <c r="B95"/>
  <c r="D94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69"/>
  <c r="E69" s="1"/>
  <c r="B69"/>
  <c r="E68"/>
  <c r="D68"/>
  <c r="B68"/>
  <c r="D67"/>
  <c r="E67" s="1"/>
  <c r="B67"/>
  <c r="D66"/>
  <c r="E66" s="1"/>
  <c r="B66"/>
  <c r="D65"/>
  <c r="E65" s="1"/>
  <c r="B65"/>
  <c r="D64"/>
  <c r="E64" s="1"/>
  <c r="B64"/>
  <c r="D63"/>
  <c r="E63" s="1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130" i="52"/>
  <c r="E130" s="1"/>
  <c r="B130"/>
  <c r="E129"/>
  <c r="D129"/>
  <c r="B129"/>
  <c r="D128"/>
  <c r="E128" s="1"/>
  <c r="B128"/>
  <c r="D127"/>
  <c r="E127" s="1"/>
  <c r="B127"/>
  <c r="D126"/>
  <c r="E126" s="1"/>
  <c r="B126"/>
  <c r="E125"/>
  <c r="D125"/>
  <c r="B125"/>
  <c r="D124"/>
  <c r="E124" s="1"/>
  <c r="B124"/>
  <c r="D123"/>
  <c r="E123" s="1"/>
  <c r="B123"/>
  <c r="D122"/>
  <c r="E122" s="1"/>
  <c r="B122"/>
  <c r="E121"/>
  <c r="D121"/>
  <c r="B121"/>
  <c r="D120"/>
  <c r="E120" s="1"/>
  <c r="B120"/>
  <c r="D119"/>
  <c r="E119" s="1"/>
  <c r="B119"/>
  <c r="D118"/>
  <c r="E118" s="1"/>
  <c r="B118"/>
  <c r="E117"/>
  <c r="D117"/>
  <c r="B117"/>
  <c r="D116"/>
  <c r="E116" s="1"/>
  <c r="B116"/>
  <c r="D115"/>
  <c r="E115" s="1"/>
  <c r="B115"/>
  <c r="D114"/>
  <c r="E114" s="1"/>
  <c r="B114"/>
  <c r="E113"/>
  <c r="D113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53" i="51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68" i="50"/>
  <c r="D68"/>
  <c r="B68"/>
  <c r="D67"/>
  <c r="E67" s="1"/>
  <c r="B67"/>
  <c r="D66"/>
  <c r="E66" s="1"/>
  <c r="B66"/>
  <c r="D65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8"/>
  <c r="D48"/>
  <c r="B48"/>
  <c r="D47"/>
  <c r="E47" s="1"/>
  <c r="B47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134" i="48"/>
  <c r="E134" s="1"/>
  <c r="B134"/>
  <c r="E133"/>
  <c r="D133"/>
  <c r="B133"/>
  <c r="D132"/>
  <c r="E132" s="1"/>
  <c r="B132"/>
  <c r="D131"/>
  <c r="E131" s="1"/>
  <c r="B131"/>
  <c r="D130"/>
  <c r="E130" s="1"/>
  <c r="B130"/>
  <c r="D129"/>
  <c r="E129" s="1"/>
  <c r="B129"/>
  <c r="D128"/>
  <c r="E128" s="1"/>
  <c r="B128"/>
  <c r="D127"/>
  <c r="E127" s="1"/>
  <c r="B127"/>
  <c r="D126"/>
  <c r="E126" s="1"/>
  <c r="B126"/>
  <c r="E125"/>
  <c r="D125"/>
  <c r="B125"/>
  <c r="D124"/>
  <c r="E124" s="1"/>
  <c r="B124"/>
  <c r="D123"/>
  <c r="E123" s="1"/>
  <c r="B123"/>
  <c r="D122"/>
  <c r="E122" s="1"/>
  <c r="B122"/>
  <c r="E121"/>
  <c r="D121"/>
  <c r="B121"/>
  <c r="D120"/>
  <c r="E120" s="1"/>
  <c r="B120"/>
  <c r="D119"/>
  <c r="E119" s="1"/>
  <c r="B119"/>
  <c r="D118"/>
  <c r="E118" s="1"/>
  <c r="B118"/>
  <c r="D117"/>
  <c r="E117" s="1"/>
  <c r="B117"/>
  <c r="D116"/>
  <c r="E116" s="1"/>
  <c r="B116"/>
  <c r="D115"/>
  <c r="E115" s="1"/>
  <c r="B115"/>
  <c r="D114"/>
  <c r="E114" s="1"/>
  <c r="B114"/>
  <c r="D113"/>
  <c r="E113" s="1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D89"/>
  <c r="E89" s="1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D81"/>
  <c r="E81" s="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D73"/>
  <c r="E73" s="1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D61"/>
  <c r="E61" s="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D53"/>
  <c r="E53" s="1"/>
  <c r="B53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D41"/>
  <c r="E41" s="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D25"/>
  <c r="E25" s="1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D17"/>
  <c r="E17" s="1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D5"/>
  <c r="E5" s="1"/>
  <c r="B5"/>
  <c r="D4"/>
  <c r="E4" s="1"/>
  <c r="B4"/>
  <c r="D112" i="47"/>
  <c r="E112" s="1"/>
  <c r="B112"/>
  <c r="D111"/>
  <c r="E111" s="1"/>
  <c r="B111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7"/>
  <c r="E97" s="1"/>
  <c r="B97"/>
  <c r="D96"/>
  <c r="E96" s="1"/>
  <c r="B96"/>
  <c r="D95"/>
  <c r="E95" s="1"/>
  <c r="B95"/>
  <c r="E94"/>
  <c r="D94"/>
  <c r="B94"/>
  <c r="D93"/>
  <c r="E93" s="1"/>
  <c r="B93"/>
  <c r="D92"/>
  <c r="E92" s="1"/>
  <c r="B92"/>
  <c r="D91"/>
  <c r="E91" s="1"/>
  <c r="B91"/>
  <c r="E90"/>
  <c r="D90"/>
  <c r="B90"/>
  <c r="D89"/>
  <c r="E89" s="1"/>
  <c r="B89"/>
  <c r="D88"/>
  <c r="E88" s="1"/>
  <c r="B88"/>
  <c r="D87"/>
  <c r="E87" s="1"/>
  <c r="B87"/>
  <c r="E86"/>
  <c r="D86"/>
  <c r="B86"/>
  <c r="D85"/>
  <c r="E85" s="1"/>
  <c r="B85"/>
  <c r="D84"/>
  <c r="E84" s="1"/>
  <c r="B84"/>
  <c r="D83"/>
  <c r="E83" s="1"/>
  <c r="B83"/>
  <c r="E82"/>
  <c r="D82"/>
  <c r="B82"/>
  <c r="D81"/>
  <c r="E81" s="1"/>
  <c r="B81"/>
  <c r="D80"/>
  <c r="E80" s="1"/>
  <c r="B80"/>
  <c r="D79"/>
  <c r="E79" s="1"/>
  <c r="B79"/>
  <c r="E78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119" i="46"/>
  <c r="E119" s="1"/>
  <c r="B119"/>
  <c r="D118"/>
  <c r="E118" s="1"/>
  <c r="B118"/>
  <c r="E117"/>
  <c r="D117"/>
  <c r="B117"/>
  <c r="D116"/>
  <c r="E116" s="1"/>
  <c r="B116"/>
  <c r="D115"/>
  <c r="E115" s="1"/>
  <c r="B115"/>
  <c r="D114"/>
  <c r="E114" s="1"/>
  <c r="B114"/>
  <c r="E113"/>
  <c r="D113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91" i="45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249" i="38"/>
  <c r="E249" s="1"/>
  <c r="B249"/>
  <c r="D248"/>
  <c r="E248" s="1"/>
  <c r="B248"/>
  <c r="D247"/>
  <c r="E247" s="1"/>
  <c r="B247"/>
  <c r="E246"/>
  <c r="D246"/>
  <c r="B246"/>
  <c r="D245"/>
  <c r="E245" s="1"/>
  <c r="B245"/>
  <c r="D244"/>
  <c r="E244" s="1"/>
  <c r="B244"/>
  <c r="D243"/>
  <c r="E243" s="1"/>
  <c r="B243"/>
  <c r="E242"/>
  <c r="D242"/>
  <c r="B242"/>
  <c r="D241"/>
  <c r="E241" s="1"/>
  <c r="B241"/>
  <c r="D240"/>
  <c r="E240" s="1"/>
  <c r="B240"/>
  <c r="D239"/>
  <c r="E239" s="1"/>
  <c r="B239"/>
  <c r="E238"/>
  <c r="D238"/>
  <c r="B238"/>
  <c r="D237"/>
  <c r="E237" s="1"/>
  <c r="B237"/>
  <c r="D236"/>
  <c r="E236" s="1"/>
  <c r="B236"/>
  <c r="D235"/>
  <c r="E235" s="1"/>
  <c r="B235"/>
  <c r="E234"/>
  <c r="D234"/>
  <c r="B234"/>
  <c r="D233"/>
  <c r="E233" s="1"/>
  <c r="B233"/>
  <c r="D232"/>
  <c r="E232" s="1"/>
  <c r="B232"/>
  <c r="D231"/>
  <c r="E231" s="1"/>
  <c r="B231"/>
  <c r="E230"/>
  <c r="D230"/>
  <c r="B230"/>
  <c r="D229"/>
  <c r="E229" s="1"/>
  <c r="B229"/>
  <c r="D228"/>
  <c r="E228" s="1"/>
  <c r="B228"/>
  <c r="D227"/>
  <c r="E227" s="1"/>
  <c r="B227"/>
  <c r="E226"/>
  <c r="D226"/>
  <c r="B226"/>
  <c r="D225"/>
  <c r="E225" s="1"/>
  <c r="B225"/>
  <c r="D224"/>
  <c r="E224" s="1"/>
  <c r="B224"/>
  <c r="D223"/>
  <c r="E223" s="1"/>
  <c r="B223"/>
  <c r="E222"/>
  <c r="D222"/>
  <c r="B222"/>
  <c r="D221"/>
  <c r="E221" s="1"/>
  <c r="B221"/>
  <c r="D220"/>
  <c r="E220" s="1"/>
  <c r="B220"/>
  <c r="D219"/>
  <c r="E219" s="1"/>
  <c r="B219"/>
  <c r="E218"/>
  <c r="D218"/>
  <c r="B218"/>
  <c r="D217"/>
  <c r="E217" s="1"/>
  <c r="B217"/>
  <c r="D216"/>
  <c r="E216" s="1"/>
  <c r="B216"/>
  <c r="D215"/>
  <c r="E215" s="1"/>
  <c r="B215"/>
  <c r="E210"/>
  <c r="D210"/>
  <c r="B210"/>
  <c r="D209"/>
  <c r="E209" s="1"/>
  <c r="B209"/>
  <c r="D208"/>
  <c r="E208" s="1"/>
  <c r="B208"/>
  <c r="D207"/>
  <c r="E207" s="1"/>
  <c r="B207"/>
  <c r="E206"/>
  <c r="D206"/>
  <c r="B206"/>
  <c r="D205"/>
  <c r="E205" s="1"/>
  <c r="B205"/>
  <c r="D204"/>
  <c r="E204" s="1"/>
  <c r="B204"/>
  <c r="D203"/>
  <c r="E203" s="1"/>
  <c r="B203"/>
  <c r="E202"/>
  <c r="D202"/>
  <c r="B202"/>
  <c r="D201"/>
  <c r="E201" s="1"/>
  <c r="B201"/>
  <c r="D200"/>
  <c r="E200" s="1"/>
  <c r="B200"/>
  <c r="D199"/>
  <c r="E199" s="1"/>
  <c r="B199"/>
  <c r="E198"/>
  <c r="D198"/>
  <c r="B198"/>
  <c r="D197"/>
  <c r="E197" s="1"/>
  <c r="B197"/>
  <c r="D196"/>
  <c r="E196" s="1"/>
  <c r="B196"/>
  <c r="D195"/>
  <c r="E195" s="1"/>
  <c r="B195"/>
  <c r="E194"/>
  <c r="D194"/>
  <c r="B194"/>
  <c r="D193"/>
  <c r="E193" s="1"/>
  <c r="B193"/>
  <c r="D192"/>
  <c r="E192" s="1"/>
  <c r="B192"/>
  <c r="D191"/>
  <c r="E191" s="1"/>
  <c r="B191"/>
  <c r="E190"/>
  <c r="D190"/>
  <c r="B190"/>
  <c r="D189"/>
  <c r="E189" s="1"/>
  <c r="B189"/>
  <c r="D188"/>
  <c r="E188" s="1"/>
  <c r="B188"/>
  <c r="D187"/>
  <c r="E187" s="1"/>
  <c r="B187"/>
  <c r="E186"/>
  <c r="D186"/>
  <c r="B186"/>
  <c r="D185"/>
  <c r="E185" s="1"/>
  <c r="B185"/>
  <c r="D184"/>
  <c r="E184" s="1"/>
  <c r="B184"/>
  <c r="D183"/>
  <c r="E183" s="1"/>
  <c r="B183"/>
  <c r="E182"/>
  <c r="D182"/>
  <c r="B182"/>
  <c r="D181"/>
  <c r="E181" s="1"/>
  <c r="B181"/>
  <c r="D180"/>
  <c r="E180" s="1"/>
  <c r="B180"/>
  <c r="D179"/>
  <c r="E179" s="1"/>
  <c r="B179"/>
  <c r="E178"/>
  <c r="D178"/>
  <c r="B178"/>
  <c r="D177"/>
  <c r="E177" s="1"/>
  <c r="B177"/>
  <c r="D176"/>
  <c r="E176" s="1"/>
  <c r="B176"/>
  <c r="D175"/>
  <c r="E175" s="1"/>
  <c r="B175"/>
  <c r="E174"/>
  <c r="D174"/>
  <c r="B174"/>
  <c r="D173"/>
  <c r="E173" s="1"/>
  <c r="B173"/>
  <c r="D172"/>
  <c r="E172" s="1"/>
  <c r="B172"/>
  <c r="D171"/>
  <c r="E171" s="1"/>
  <c r="B171"/>
  <c r="E170"/>
  <c r="D170"/>
  <c r="B170"/>
  <c r="D169"/>
  <c r="E169" s="1"/>
  <c r="B169"/>
  <c r="D168"/>
  <c r="E168" s="1"/>
  <c r="B168"/>
  <c r="D167"/>
  <c r="E167" s="1"/>
  <c r="B167"/>
  <c r="E166"/>
  <c r="D166"/>
  <c r="B166"/>
  <c r="D165"/>
  <c r="E165" s="1"/>
  <c r="B165"/>
  <c r="D164"/>
  <c r="E164" s="1"/>
  <c r="B164"/>
  <c r="D163"/>
  <c r="E163" s="1"/>
  <c r="B163"/>
  <c r="E162"/>
  <c r="D162"/>
  <c r="B162"/>
  <c r="D161"/>
  <c r="E161" s="1"/>
  <c r="B161"/>
  <c r="D160"/>
  <c r="E160" s="1"/>
  <c r="B160"/>
  <c r="D159"/>
  <c r="E159" s="1"/>
  <c r="B159"/>
  <c r="E158"/>
  <c r="D158"/>
  <c r="B158"/>
  <c r="D157"/>
  <c r="E157" s="1"/>
  <c r="B157"/>
  <c r="D156"/>
  <c r="E156" s="1"/>
  <c r="B156"/>
  <c r="D155"/>
  <c r="E155" s="1"/>
  <c r="B155"/>
  <c r="E154"/>
  <c r="D154"/>
  <c r="B154"/>
  <c r="D153"/>
  <c r="E153" s="1"/>
  <c r="B153"/>
  <c r="D152"/>
  <c r="E152" s="1"/>
  <c r="B152"/>
  <c r="D151"/>
  <c r="E151" s="1"/>
  <c r="B151"/>
  <c r="E150"/>
  <c r="D150"/>
  <c r="B150"/>
  <c r="D149"/>
  <c r="E149" s="1"/>
  <c r="B149"/>
  <c r="D148"/>
  <c r="E148" s="1"/>
  <c r="B148"/>
  <c r="D147"/>
  <c r="E147" s="1"/>
  <c r="B147"/>
  <c r="E146"/>
  <c r="D146"/>
  <c r="B146"/>
  <c r="D145"/>
  <c r="E145" s="1"/>
  <c r="B145"/>
  <c r="D144"/>
  <c r="E144" s="1"/>
  <c r="B144"/>
  <c r="D143"/>
  <c r="E143" s="1"/>
  <c r="B143"/>
  <c r="E142"/>
  <c r="D142"/>
  <c r="B142"/>
  <c r="D141"/>
  <c r="E141" s="1"/>
  <c r="B141"/>
  <c r="D140"/>
  <c r="E140" s="1"/>
  <c r="B140"/>
  <c r="D139"/>
  <c r="E139" s="1"/>
  <c r="B139"/>
  <c r="E138"/>
  <c r="D138"/>
  <c r="B138"/>
  <c r="D137"/>
  <c r="E137" s="1"/>
  <c r="B137"/>
  <c r="D136"/>
  <c r="E136" s="1"/>
  <c r="B136"/>
  <c r="E76" i="37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8"/>
  <c r="D68"/>
  <c r="B68"/>
  <c r="D67"/>
  <c r="E67" s="1"/>
  <c r="B67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48"/>
  <c r="D48"/>
  <c r="B48"/>
  <c r="D47"/>
  <c r="E47" s="1"/>
  <c r="B47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261" i="39"/>
  <c r="E261" s="1"/>
  <c r="B261"/>
  <c r="D260"/>
  <c r="E260" s="1"/>
  <c r="B260"/>
  <c r="D259"/>
  <c r="E259" s="1"/>
  <c r="B259"/>
  <c r="D258"/>
  <c r="E258" s="1"/>
  <c r="B258"/>
  <c r="D257"/>
  <c r="E257" s="1"/>
  <c r="B257"/>
  <c r="D256"/>
  <c r="E256" s="1"/>
  <c r="B256"/>
  <c r="D255"/>
  <c r="E255" s="1"/>
  <c r="B255"/>
  <c r="D254"/>
  <c r="E254" s="1"/>
  <c r="B254"/>
  <c r="D253"/>
  <c r="E253" s="1"/>
  <c r="B253"/>
  <c r="D252"/>
  <c r="E252" s="1"/>
  <c r="B252"/>
  <c r="E251"/>
  <c r="D251"/>
  <c r="B251"/>
  <c r="D250"/>
  <c r="E250" s="1"/>
  <c r="B250"/>
  <c r="D249"/>
  <c r="E249" s="1"/>
  <c r="B249"/>
  <c r="D248"/>
  <c r="E248" s="1"/>
  <c r="B248"/>
  <c r="E247"/>
  <c r="D247"/>
  <c r="B247"/>
  <c r="D246"/>
  <c r="E246" s="1"/>
  <c r="B246"/>
  <c r="D245"/>
  <c r="E245" s="1"/>
  <c r="B245"/>
  <c r="D244"/>
  <c r="E244" s="1"/>
  <c r="B244"/>
  <c r="D243"/>
  <c r="E243" s="1"/>
  <c r="B243"/>
  <c r="D242"/>
  <c r="E242" s="1"/>
  <c r="B242"/>
  <c r="E241"/>
  <c r="D241"/>
  <c r="B241"/>
  <c r="D240"/>
  <c r="E240" s="1"/>
  <c r="B240"/>
  <c r="D239"/>
  <c r="E239" s="1"/>
  <c r="B239"/>
  <c r="D238"/>
  <c r="E238" s="1"/>
  <c r="B238"/>
  <c r="E237"/>
  <c r="D237"/>
  <c r="B237"/>
  <c r="D236"/>
  <c r="E236" s="1"/>
  <c r="B236"/>
  <c r="D235"/>
  <c r="E235" s="1"/>
  <c r="B235"/>
  <c r="D234"/>
  <c r="E234" s="1"/>
  <c r="B234"/>
  <c r="E233"/>
  <c r="D233"/>
  <c r="B233"/>
  <c r="D232"/>
  <c r="E232" s="1"/>
  <c r="B232"/>
  <c r="D231"/>
  <c r="E231" s="1"/>
  <c r="B231"/>
  <c r="D230"/>
  <c r="E230" s="1"/>
  <c r="B230"/>
  <c r="E229"/>
  <c r="D229"/>
  <c r="B229"/>
  <c r="D228"/>
  <c r="E228" s="1"/>
  <c r="B228"/>
  <c r="D227"/>
  <c r="E227" s="1"/>
  <c r="B227"/>
  <c r="D226"/>
  <c r="E226" s="1"/>
  <c r="B226"/>
  <c r="E225"/>
  <c r="D225"/>
  <c r="B225"/>
  <c r="D224"/>
  <c r="E224" s="1"/>
  <c r="B224"/>
  <c r="D223"/>
  <c r="E223" s="1"/>
  <c r="B223"/>
  <c r="D222"/>
  <c r="E222" s="1"/>
  <c r="B222"/>
  <c r="E221"/>
  <c r="D221"/>
  <c r="B221"/>
  <c r="D220"/>
  <c r="E220" s="1"/>
  <c r="B220"/>
  <c r="D219"/>
  <c r="E219" s="1"/>
  <c r="B219"/>
  <c r="D218"/>
  <c r="E218" s="1"/>
  <c r="B218"/>
  <c r="E217"/>
  <c r="D217"/>
  <c r="B217"/>
  <c r="D216"/>
  <c r="E216" s="1"/>
  <c r="B216"/>
  <c r="D215"/>
  <c r="E215" s="1"/>
  <c r="B215"/>
  <c r="D214"/>
  <c r="E214" s="1"/>
  <c r="B214"/>
  <c r="E213"/>
  <c r="D213"/>
  <c r="B213"/>
  <c r="D212"/>
  <c r="E212" s="1"/>
  <c r="B212"/>
  <c r="D211"/>
  <c r="E211" s="1"/>
  <c r="B211"/>
  <c r="D210"/>
  <c r="E210" s="1"/>
  <c r="B210"/>
  <c r="E209"/>
  <c r="D209"/>
  <c r="B209"/>
  <c r="D208"/>
  <c r="E208" s="1"/>
  <c r="B208"/>
  <c r="D207"/>
  <c r="E207" s="1"/>
  <c r="B207"/>
  <c r="D206"/>
  <c r="E206" s="1"/>
  <c r="B206"/>
  <c r="E205"/>
  <c r="D205"/>
  <c r="B205"/>
  <c r="D204"/>
  <c r="E204" s="1"/>
  <c r="B204"/>
  <c r="D203"/>
  <c r="E203" s="1"/>
  <c r="B203"/>
  <c r="D202"/>
  <c r="E202" s="1"/>
  <c r="B202"/>
  <c r="E201"/>
  <c r="D201"/>
  <c r="B201"/>
  <c r="D200"/>
  <c r="E200" s="1"/>
  <c r="B200"/>
  <c r="D199"/>
  <c r="E199" s="1"/>
  <c r="B199"/>
  <c r="D198"/>
  <c r="E198" s="1"/>
  <c r="B198"/>
  <c r="E197"/>
  <c r="D197"/>
  <c r="B197"/>
  <c r="D196"/>
  <c r="E196" s="1"/>
  <c r="B196"/>
  <c r="D195"/>
  <c r="E195" s="1"/>
  <c r="B195"/>
  <c r="D194"/>
  <c r="E194" s="1"/>
  <c r="B194"/>
  <c r="E193"/>
  <c r="D193"/>
  <c r="B193"/>
  <c r="D192"/>
  <c r="E192" s="1"/>
  <c r="B192"/>
  <c r="D191"/>
  <c r="E191" s="1"/>
  <c r="B191"/>
  <c r="D190"/>
  <c r="E190" s="1"/>
  <c r="B190"/>
  <c r="E189"/>
  <c r="D189"/>
  <c r="B189"/>
  <c r="D188"/>
  <c r="E188" s="1"/>
  <c r="B188"/>
  <c r="D187"/>
  <c r="E187" s="1"/>
  <c r="B187"/>
  <c r="D186"/>
  <c r="E186" s="1"/>
  <c r="B186"/>
  <c r="E185"/>
  <c r="D185"/>
  <c r="B185"/>
  <c r="D184"/>
  <c r="E184" s="1"/>
  <c r="B184"/>
  <c r="D183"/>
  <c r="E183" s="1"/>
  <c r="B183"/>
  <c r="D182"/>
  <c r="E182" s="1"/>
  <c r="B182"/>
  <c r="E181"/>
  <c r="D181"/>
  <c r="B181"/>
  <c r="D180"/>
  <c r="E180" s="1"/>
  <c r="B180"/>
  <c r="D179"/>
  <c r="E179" s="1"/>
  <c r="B179"/>
  <c r="D178"/>
  <c r="E178" s="1"/>
  <c r="B178"/>
  <c r="E177"/>
  <c r="D177"/>
  <c r="B177"/>
  <c r="D176"/>
  <c r="E176" s="1"/>
  <c r="B176"/>
  <c r="D175"/>
  <c r="E175" s="1"/>
  <c r="B175"/>
  <c r="D174"/>
  <c r="E174" s="1"/>
  <c r="B174"/>
  <c r="E173"/>
  <c r="D173"/>
  <c r="B173"/>
  <c r="D172"/>
  <c r="E172" s="1"/>
  <c r="B172"/>
  <c r="D167"/>
  <c r="E167" s="1"/>
  <c r="B167"/>
  <c r="D166"/>
  <c r="E166" s="1"/>
  <c r="B166"/>
  <c r="E165"/>
  <c r="D165"/>
  <c r="B165"/>
  <c r="D164"/>
  <c r="E164" s="1"/>
  <c r="B164"/>
  <c r="D163"/>
  <c r="E163" s="1"/>
  <c r="B163"/>
  <c r="D162"/>
  <c r="E162" s="1"/>
  <c r="B162"/>
  <c r="E161"/>
  <c r="D161"/>
  <c r="B161"/>
  <c r="D160"/>
  <c r="E160" s="1"/>
  <c r="B160"/>
  <c r="D159"/>
  <c r="E159" s="1"/>
  <c r="B159"/>
  <c r="D158"/>
  <c r="E158" s="1"/>
  <c r="B158"/>
  <c r="E157"/>
  <c r="D157"/>
  <c r="B157"/>
  <c r="D156"/>
  <c r="E156" s="1"/>
  <c r="B156"/>
  <c r="D155"/>
  <c r="E155" s="1"/>
  <c r="B155"/>
  <c r="D154"/>
  <c r="E154" s="1"/>
  <c r="B154"/>
  <c r="E153"/>
  <c r="D153"/>
  <c r="B153"/>
  <c r="D152"/>
  <c r="E152" s="1"/>
  <c r="B152"/>
  <c r="D151"/>
  <c r="E151" s="1"/>
  <c r="B151"/>
  <c r="D150"/>
  <c r="E150" s="1"/>
  <c r="B150"/>
  <c r="E149"/>
  <c r="D149"/>
  <c r="B149"/>
  <c r="D148"/>
  <c r="E148" s="1"/>
  <c r="B148"/>
  <c r="D147"/>
  <c r="E147" s="1"/>
  <c r="B147"/>
  <c r="D146"/>
  <c r="E146" s="1"/>
  <c r="B146"/>
  <c r="E145"/>
  <c r="D145"/>
  <c r="B145"/>
  <c r="D144"/>
  <c r="E144" s="1"/>
  <c r="B144"/>
  <c r="D143"/>
  <c r="E143" s="1"/>
  <c r="B143"/>
  <c r="D142"/>
  <c r="E142" s="1"/>
  <c r="B142"/>
  <c r="E141"/>
  <c r="D141"/>
  <c r="B141"/>
  <c r="D140"/>
  <c r="E140" s="1"/>
  <c r="B140"/>
  <c r="D139"/>
  <c r="E139" s="1"/>
  <c r="B139"/>
  <c r="D138"/>
  <c r="E138" s="1"/>
  <c r="B138"/>
  <c r="E137"/>
  <c r="D137"/>
  <c r="B137"/>
  <c r="D136"/>
  <c r="E136" s="1"/>
  <c r="B136"/>
  <c r="D135"/>
  <c r="E135" s="1"/>
  <c r="B135"/>
  <c r="D134"/>
  <c r="E134" s="1"/>
  <c r="B134"/>
  <c r="E133"/>
  <c r="D133"/>
  <c r="B133"/>
  <c r="D132"/>
  <c r="E132" s="1"/>
  <c r="B132"/>
  <c r="D131"/>
  <c r="E131" s="1"/>
  <c r="B131"/>
  <c r="D130"/>
  <c r="E130" s="1"/>
  <c r="B130"/>
  <c r="E129"/>
  <c r="D129"/>
  <c r="B129"/>
  <c r="D128"/>
  <c r="E128" s="1"/>
  <c r="B128"/>
  <c r="D127"/>
  <c r="E127" s="1"/>
  <c r="B127"/>
  <c r="D126"/>
  <c r="E126" s="1"/>
  <c r="B126"/>
  <c r="E125"/>
  <c r="D125"/>
  <c r="B125"/>
  <c r="D124"/>
  <c r="E124" s="1"/>
  <c r="B124"/>
  <c r="D123"/>
  <c r="E123" s="1"/>
  <c r="B123"/>
  <c r="D122"/>
  <c r="E122" s="1"/>
  <c r="B122"/>
  <c r="E121"/>
  <c r="D121"/>
  <c r="B121"/>
  <c r="D120"/>
  <c r="E120" s="1"/>
  <c r="B120"/>
  <c r="D119"/>
  <c r="E119" s="1"/>
  <c r="B119"/>
  <c r="D118"/>
  <c r="E118" s="1"/>
  <c r="B118"/>
  <c r="E117"/>
  <c r="D117"/>
  <c r="B117"/>
  <c r="D116"/>
  <c r="E116" s="1"/>
  <c r="B116"/>
  <c r="D115"/>
  <c r="E115" s="1"/>
  <c r="B115"/>
  <c r="D114"/>
  <c r="E114" s="1"/>
  <c r="B114"/>
  <c r="E113"/>
  <c r="D113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102" i="44"/>
  <c r="E102" s="1"/>
  <c r="B102"/>
  <c r="D101"/>
  <c r="E101" s="1"/>
  <c r="B101"/>
  <c r="D100"/>
  <c r="E100" s="1"/>
  <c r="B100"/>
  <c r="E99"/>
  <c r="D99"/>
  <c r="B99"/>
  <c r="D98"/>
  <c r="E98" s="1"/>
  <c r="B98"/>
  <c r="D97"/>
  <c r="E97" s="1"/>
  <c r="B97"/>
  <c r="D96"/>
  <c r="E96" s="1"/>
  <c r="B96"/>
  <c r="E95"/>
  <c r="D95"/>
  <c r="B95"/>
  <c r="D94"/>
  <c r="E94" s="1"/>
  <c r="B94"/>
  <c r="D93"/>
  <c r="E93" s="1"/>
  <c r="B93"/>
  <c r="D92"/>
  <c r="E92" s="1"/>
  <c r="B92"/>
  <c r="E91"/>
  <c r="D91"/>
  <c r="B91"/>
  <c r="D90"/>
  <c r="E90" s="1"/>
  <c r="B90"/>
  <c r="D89"/>
  <c r="E89" s="1"/>
  <c r="B89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0"/>
  <c r="E70" s="1"/>
  <c r="B70"/>
  <c r="D69"/>
  <c r="E69" s="1"/>
  <c r="B69"/>
  <c r="D68"/>
  <c r="E68" s="1"/>
  <c r="B68"/>
  <c r="E67"/>
  <c r="D67"/>
  <c r="B67"/>
  <c r="D66"/>
  <c r="E66" s="1"/>
  <c r="B66"/>
  <c r="D65"/>
  <c r="E65" s="1"/>
  <c r="B65"/>
  <c r="D64"/>
  <c r="E64" s="1"/>
  <c r="B64"/>
  <c r="E63"/>
  <c r="D63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65" i="43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94" i="42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68"/>
  <c r="D68"/>
  <c r="B68"/>
  <c r="D67"/>
  <c r="E67" s="1"/>
  <c r="B67"/>
  <c r="D66"/>
  <c r="E66" s="1"/>
  <c r="B66"/>
  <c r="D65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8"/>
  <c r="D48"/>
  <c r="B48"/>
  <c r="D47"/>
  <c r="E47" s="1"/>
  <c r="B47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68" i="39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131" i="38"/>
  <c r="E131" s="1"/>
  <c r="B131"/>
  <c r="D130"/>
  <c r="E130" s="1"/>
  <c r="B130"/>
  <c r="D129"/>
  <c r="E129" s="1"/>
  <c r="B129"/>
  <c r="D128"/>
  <c r="E128" s="1"/>
  <c r="B128"/>
  <c r="D127"/>
  <c r="E127" s="1"/>
  <c r="B127"/>
  <c r="D126"/>
  <c r="E126" s="1"/>
  <c r="B126"/>
  <c r="D125"/>
  <c r="E125" s="1"/>
  <c r="B125"/>
  <c r="D124"/>
  <c r="E124" s="1"/>
  <c r="B124"/>
  <c r="D123"/>
  <c r="E123" s="1"/>
  <c r="B123"/>
  <c r="D122"/>
  <c r="E122" s="1"/>
  <c r="B122"/>
  <c r="D121"/>
  <c r="E121" s="1"/>
  <c r="B121"/>
  <c r="D120"/>
  <c r="E120" s="1"/>
  <c r="B120"/>
  <c r="D119"/>
  <c r="E119" s="1"/>
  <c r="B119"/>
  <c r="D118"/>
  <c r="E118" s="1"/>
  <c r="B118"/>
  <c r="D117"/>
  <c r="E117" s="1"/>
  <c r="B117"/>
  <c r="D116"/>
  <c r="E116" s="1"/>
  <c r="B116"/>
  <c r="D115"/>
  <c r="E115" s="1"/>
  <c r="B115"/>
  <c r="D114"/>
  <c r="E114" s="1"/>
  <c r="B114"/>
  <c r="E113"/>
  <c r="D113"/>
  <c r="B113"/>
  <c r="D112"/>
  <c r="E112" s="1"/>
  <c r="B112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29" i="37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94" i="35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D98" i="33"/>
  <c r="E98" s="1"/>
  <c r="B98"/>
  <c r="D97"/>
  <c r="E97" s="1"/>
  <c r="B97"/>
  <c r="E96"/>
  <c r="D96"/>
  <c r="B96"/>
  <c r="D95"/>
  <c r="E95" s="1"/>
  <c r="B95"/>
  <c r="D94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84" i="32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110" i="31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7"/>
  <c r="E97" s="1"/>
  <c r="B97"/>
  <c r="D96"/>
  <c r="E96" s="1"/>
  <c r="B96"/>
  <c r="D95"/>
  <c r="E95" s="1"/>
  <c r="B95"/>
  <c r="E94"/>
  <c r="D94"/>
  <c r="B94"/>
  <c r="D93"/>
  <c r="E93" s="1"/>
  <c r="B93"/>
  <c r="D92"/>
  <c r="E92" s="1"/>
  <c r="B92"/>
  <c r="D91"/>
  <c r="E91" s="1"/>
  <c r="B91"/>
  <c r="E90"/>
  <c r="D90"/>
  <c r="B90"/>
  <c r="D89"/>
  <c r="E89" s="1"/>
  <c r="B89"/>
  <c r="D88"/>
  <c r="E88" s="1"/>
  <c r="B88"/>
  <c r="D87"/>
  <c r="E87" s="1"/>
  <c r="B87"/>
  <c r="E82"/>
  <c r="D82"/>
  <c r="B82"/>
  <c r="D81"/>
  <c r="E81" s="1"/>
  <c r="B81"/>
  <c r="D80"/>
  <c r="E80" s="1"/>
  <c r="B80"/>
  <c r="D79"/>
  <c r="E79" s="1"/>
  <c r="B79"/>
  <c r="E78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160" i="30"/>
  <c r="D160"/>
  <c r="B160"/>
  <c r="D159"/>
  <c r="E159" s="1"/>
  <c r="B159"/>
  <c r="D158"/>
  <c r="E158" s="1"/>
  <c r="B158"/>
  <c r="D157"/>
  <c r="E157" s="1"/>
  <c r="B157"/>
  <c r="E156"/>
  <c r="D156"/>
  <c r="B156"/>
  <c r="D155"/>
  <c r="E155" s="1"/>
  <c r="B155"/>
  <c r="D154"/>
  <c r="E154" s="1"/>
  <c r="B154"/>
  <c r="D153"/>
  <c r="E153" s="1"/>
  <c r="B153"/>
  <c r="E152"/>
  <c r="D152"/>
  <c r="B152"/>
  <c r="D151"/>
  <c r="E151" s="1"/>
  <c r="B151"/>
  <c r="D150"/>
  <c r="E150" s="1"/>
  <c r="B150"/>
  <c r="D149"/>
  <c r="E149" s="1"/>
  <c r="B149"/>
  <c r="E148"/>
  <c r="D148"/>
  <c r="B148"/>
  <c r="D147"/>
  <c r="E147" s="1"/>
  <c r="B147"/>
  <c r="D146"/>
  <c r="E146" s="1"/>
  <c r="B146"/>
  <c r="D145"/>
  <c r="E145" s="1"/>
  <c r="B145"/>
  <c r="E144"/>
  <c r="D144"/>
  <c r="B144"/>
  <c r="D143"/>
  <c r="E143" s="1"/>
  <c r="B143"/>
  <c r="D142"/>
  <c r="E142" s="1"/>
  <c r="B142"/>
  <c r="D141"/>
  <c r="E141" s="1"/>
  <c r="B141"/>
  <c r="E140"/>
  <c r="D140"/>
  <c r="B140"/>
  <c r="D139"/>
  <c r="E139" s="1"/>
  <c r="B139"/>
  <c r="D138"/>
  <c r="E138" s="1"/>
  <c r="B138"/>
  <c r="D137"/>
  <c r="E137" s="1"/>
  <c r="B137"/>
  <c r="E136"/>
  <c r="D136"/>
  <c r="B136"/>
  <c r="D135"/>
  <c r="E135" s="1"/>
  <c r="B135"/>
  <c r="D134"/>
  <c r="E134" s="1"/>
  <c r="B134"/>
  <c r="D133"/>
  <c r="E133" s="1"/>
  <c r="B133"/>
  <c r="E132"/>
  <c r="D132"/>
  <c r="B132"/>
  <c r="D131"/>
  <c r="E131" s="1"/>
  <c r="B131"/>
  <c r="D130"/>
  <c r="E130" s="1"/>
  <c r="B130"/>
  <c r="D129"/>
  <c r="E129" s="1"/>
  <c r="B129"/>
  <c r="E128"/>
  <c r="D128"/>
  <c r="B128"/>
  <c r="D127"/>
  <c r="E127" s="1"/>
  <c r="B127"/>
  <c r="D126"/>
  <c r="E126" s="1"/>
  <c r="B126"/>
  <c r="D125"/>
  <c r="E125" s="1"/>
  <c r="B125"/>
  <c r="E124"/>
  <c r="D124"/>
  <c r="B124"/>
  <c r="D123"/>
  <c r="E123" s="1"/>
  <c r="B123"/>
  <c r="D122"/>
  <c r="E122" s="1"/>
  <c r="B122"/>
  <c r="D121"/>
  <c r="E121" s="1"/>
  <c r="B121"/>
  <c r="E120"/>
  <c r="D120"/>
  <c r="B120"/>
  <c r="D119"/>
  <c r="E119" s="1"/>
  <c r="B119"/>
  <c r="D118"/>
  <c r="E118" s="1"/>
  <c r="B118"/>
  <c r="D117"/>
  <c r="E117" s="1"/>
  <c r="B117"/>
  <c r="E116"/>
  <c r="D116"/>
  <c r="B116"/>
  <c r="D115"/>
  <c r="E115" s="1"/>
  <c r="B115"/>
  <c r="D114"/>
  <c r="E114" s="1"/>
  <c r="B114"/>
  <c r="D113"/>
  <c r="E113" s="1"/>
  <c r="B113"/>
  <c r="E112"/>
  <c r="D112"/>
  <c r="B112"/>
  <c r="D111"/>
  <c r="E111" s="1"/>
  <c r="B111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144" i="28"/>
  <c r="E144" s="1"/>
  <c r="B144"/>
  <c r="D143"/>
  <c r="E143" s="1"/>
  <c r="B143"/>
  <c r="E142"/>
  <c r="D142"/>
  <c r="B142"/>
  <c r="D141"/>
  <c r="E141" s="1"/>
  <c r="B141"/>
  <c r="D140"/>
  <c r="E140" s="1"/>
  <c r="B140"/>
  <c r="D139"/>
  <c r="E139" s="1"/>
  <c r="B139"/>
  <c r="E138"/>
  <c r="D138"/>
  <c r="B138"/>
  <c r="D137"/>
  <c r="E137" s="1"/>
  <c r="B137"/>
  <c r="D136"/>
  <c r="E136" s="1"/>
  <c r="B136"/>
  <c r="D135"/>
  <c r="E135" s="1"/>
  <c r="B135"/>
  <c r="E134"/>
  <c r="D134"/>
  <c r="B134"/>
  <c r="D13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22"/>
  <c r="D122"/>
  <c r="B122"/>
  <c r="D121"/>
  <c r="E121" s="1"/>
  <c r="B121"/>
  <c r="D120"/>
  <c r="E120" s="1"/>
  <c r="B120"/>
  <c r="D119"/>
  <c r="E119" s="1"/>
  <c r="B119"/>
  <c r="E118"/>
  <c r="D118"/>
  <c r="B118"/>
  <c r="D117"/>
  <c r="E117" s="1"/>
  <c r="B117"/>
  <c r="D116"/>
  <c r="E116" s="1"/>
  <c r="B116"/>
  <c r="D115"/>
  <c r="E115" s="1"/>
  <c r="B115"/>
  <c r="E114"/>
  <c r="D114"/>
  <c r="B114"/>
  <c r="D113"/>
  <c r="E113" s="1"/>
  <c r="B113"/>
  <c r="D112"/>
  <c r="E112" s="1"/>
  <c r="B112"/>
  <c r="D111"/>
  <c r="E111" s="1"/>
  <c r="B111"/>
  <c r="E105"/>
  <c r="D105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E45" i="2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65" i="24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E46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135" i="23"/>
  <c r="D135"/>
  <c r="B135"/>
  <c r="D134"/>
  <c r="E134" s="1"/>
  <c r="B134"/>
  <c r="D133"/>
  <c r="E133" s="1"/>
  <c r="B133"/>
  <c r="D132"/>
  <c r="E132" s="1"/>
  <c r="B132"/>
  <c r="E131"/>
  <c r="D131"/>
  <c r="B131"/>
  <c r="D130"/>
  <c r="E130" s="1"/>
  <c r="B130"/>
  <c r="D129"/>
  <c r="E129" s="1"/>
  <c r="B129"/>
  <c r="D128"/>
  <c r="E128" s="1"/>
  <c r="B128"/>
  <c r="E127"/>
  <c r="D127"/>
  <c r="B127"/>
  <c r="D126"/>
  <c r="E126" s="1"/>
  <c r="B126"/>
  <c r="D125"/>
  <c r="E125" s="1"/>
  <c r="B125"/>
  <c r="D124"/>
  <c r="E124" s="1"/>
  <c r="B124"/>
  <c r="E123"/>
  <c r="D123"/>
  <c r="B123"/>
  <c r="D122"/>
  <c r="E122" s="1"/>
  <c r="B122"/>
  <c r="D121"/>
  <c r="E121" s="1"/>
  <c r="B121"/>
  <c r="D120"/>
  <c r="E120" s="1"/>
  <c r="B120"/>
  <c r="E119"/>
  <c r="D119"/>
  <c r="B119"/>
  <c r="D118"/>
  <c r="E118" s="1"/>
  <c r="B118"/>
  <c r="D117"/>
  <c r="E117" s="1"/>
  <c r="B117"/>
  <c r="D116"/>
  <c r="E116" s="1"/>
  <c r="B116"/>
  <c r="E115"/>
  <c r="D115"/>
  <c r="B115"/>
  <c r="D114"/>
  <c r="E114" s="1"/>
  <c r="B114"/>
  <c r="D113"/>
  <c r="E113" s="1"/>
  <c r="B113"/>
  <c r="D112"/>
  <c r="E112" s="1"/>
  <c r="B112"/>
  <c r="E111"/>
  <c r="D111"/>
  <c r="B111"/>
  <c r="D110"/>
  <c r="E110" s="1"/>
  <c r="B110"/>
  <c r="D109"/>
  <c r="E109" s="1"/>
  <c r="B109"/>
  <c r="D108"/>
  <c r="E108" s="1"/>
  <c r="B108"/>
  <c r="E107"/>
  <c r="D107"/>
  <c r="B107"/>
  <c r="D106"/>
  <c r="E106" s="1"/>
  <c r="B106"/>
  <c r="D105"/>
  <c r="E105" s="1"/>
  <c r="B105"/>
  <c r="D104"/>
  <c r="E104" s="1"/>
  <c r="B104"/>
  <c r="E103"/>
  <c r="D103"/>
  <c r="B103"/>
  <c r="D102"/>
  <c r="E102" s="1"/>
  <c r="B102"/>
  <c r="D101"/>
  <c r="E101" s="1"/>
  <c r="B101"/>
  <c r="D100"/>
  <c r="E100" s="1"/>
  <c r="B100"/>
  <c r="E99"/>
  <c r="D99"/>
  <c r="B99"/>
  <c r="D98"/>
  <c r="E98" s="1"/>
  <c r="B98"/>
  <c r="D97"/>
  <c r="E97" s="1"/>
  <c r="B97"/>
  <c r="D91"/>
  <c r="E91" s="1"/>
  <c r="B91"/>
  <c r="E90"/>
  <c r="D90"/>
  <c r="B90"/>
  <c r="D89"/>
  <c r="E89" s="1"/>
  <c r="B89"/>
  <c r="D88"/>
  <c r="E88" s="1"/>
  <c r="B88"/>
  <c r="D87"/>
  <c r="E87" s="1"/>
  <c r="B87"/>
  <c r="E86"/>
  <c r="D86"/>
  <c r="B86"/>
  <c r="D85"/>
  <c r="E85" s="1"/>
  <c r="B85"/>
  <c r="D84"/>
  <c r="E84" s="1"/>
  <c r="B84"/>
  <c r="D83"/>
  <c r="E83" s="1"/>
  <c r="B83"/>
  <c r="E82"/>
  <c r="D82"/>
  <c r="B82"/>
  <c r="D81"/>
  <c r="E81" s="1"/>
  <c r="B81"/>
  <c r="D80"/>
  <c r="E80" s="1"/>
  <c r="B80"/>
  <c r="D79"/>
  <c r="E79" s="1"/>
  <c r="B79"/>
  <c r="E78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D80" i="22"/>
  <c r="E80" s="1"/>
  <c r="B80"/>
  <c r="D79"/>
  <c r="E79" s="1"/>
  <c r="B79"/>
  <c r="D78"/>
  <c r="E78" s="1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D13"/>
  <c r="E13" s="1"/>
  <c r="B13"/>
  <c r="D12"/>
  <c r="E12" s="1"/>
  <c r="B12"/>
  <c r="D11"/>
  <c r="E11" s="1"/>
  <c r="B11"/>
  <c r="D10"/>
  <c r="E10" s="1"/>
  <c r="B10"/>
  <c r="D9"/>
  <c r="E9" s="1"/>
  <c r="B9"/>
  <c r="D8"/>
  <c r="E8" s="1"/>
  <c r="B8"/>
  <c r="D7"/>
  <c r="E7" s="1"/>
  <c r="B7"/>
  <c r="D6"/>
  <c r="E6" s="1"/>
  <c r="B6"/>
  <c r="D5"/>
  <c r="E5" s="1"/>
  <c r="B5"/>
  <c r="D4"/>
  <c r="E4" s="1"/>
  <c r="B4"/>
  <c r="D126" i="21"/>
  <c r="E126" s="1"/>
  <c r="B126"/>
  <c r="D125"/>
  <c r="E125" s="1"/>
  <c r="B125"/>
  <c r="D124"/>
  <c r="E124" s="1"/>
  <c r="B124"/>
  <c r="D123"/>
  <c r="E123" s="1"/>
  <c r="B123"/>
  <c r="D122"/>
  <c r="E122" s="1"/>
  <c r="B122"/>
  <c r="D121"/>
  <c r="E121" s="1"/>
  <c r="B121"/>
  <c r="D120"/>
  <c r="E120" s="1"/>
  <c r="B120"/>
  <c r="E119"/>
  <c r="D119"/>
  <c r="B119"/>
  <c r="D118"/>
  <c r="E118" s="1"/>
  <c r="B118"/>
  <c r="D117"/>
  <c r="E117" s="1"/>
  <c r="B117"/>
  <c r="D116"/>
  <c r="E116" s="1"/>
  <c r="B116"/>
  <c r="E115"/>
  <c r="D115"/>
  <c r="B115"/>
  <c r="D114"/>
  <c r="E114" s="1"/>
  <c r="B114"/>
  <c r="D113"/>
  <c r="E113" s="1"/>
  <c r="B113"/>
  <c r="D112"/>
  <c r="E112" s="1"/>
  <c r="B112"/>
  <c r="E111"/>
  <c r="D111"/>
  <c r="B111"/>
  <c r="D110"/>
  <c r="E110" s="1"/>
  <c r="B110"/>
  <c r="D109"/>
  <c r="E109" s="1"/>
  <c r="B109"/>
  <c r="D108"/>
  <c r="E108" s="1"/>
  <c r="B108"/>
  <c r="E107"/>
  <c r="D107"/>
  <c r="B107"/>
  <c r="D106"/>
  <c r="E106" s="1"/>
  <c r="B106"/>
  <c r="D105"/>
  <c r="E105" s="1"/>
  <c r="B105"/>
  <c r="D104"/>
  <c r="E104" s="1"/>
  <c r="B104"/>
  <c r="E103"/>
  <c r="D103"/>
  <c r="B103"/>
  <c r="D102"/>
  <c r="E102" s="1"/>
  <c r="B102"/>
  <c r="D101"/>
  <c r="E101" s="1"/>
  <c r="B101"/>
  <c r="D100"/>
  <c r="E100" s="1"/>
  <c r="B100"/>
  <c r="E99"/>
  <c r="D99"/>
  <c r="B99"/>
  <c r="D98"/>
  <c r="E98" s="1"/>
  <c r="B98"/>
  <c r="D97"/>
  <c r="E97" s="1"/>
  <c r="B97"/>
  <c r="D96"/>
  <c r="E96" s="1"/>
  <c r="B96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1"/>
  <c r="E41" s="1"/>
  <c r="B41"/>
  <c r="D40"/>
  <c r="E40" s="1"/>
  <c r="B40"/>
  <c r="D39"/>
  <c r="E39" s="1"/>
  <c r="B39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60" i="20"/>
  <c r="E60" s="1"/>
  <c r="B60"/>
  <c r="D59"/>
  <c r="E59" s="1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D173" i="19"/>
  <c r="E173" s="1"/>
  <c r="B173"/>
  <c r="D172"/>
  <c r="E172" s="1"/>
  <c r="B172"/>
  <c r="E171"/>
  <c r="D171"/>
  <c r="B171"/>
  <c r="D170"/>
  <c r="E170" s="1"/>
  <c r="B170"/>
  <c r="D169"/>
  <c r="E169" s="1"/>
  <c r="B169"/>
  <c r="D168"/>
  <c r="E168" s="1"/>
  <c r="B168"/>
  <c r="D167"/>
  <c r="E167" s="1"/>
  <c r="B167"/>
  <c r="D166"/>
  <c r="E166" s="1"/>
  <c r="B166"/>
  <c r="D165"/>
  <c r="E165" s="1"/>
  <c r="B165"/>
  <c r="E164"/>
  <c r="D164"/>
  <c r="B164"/>
  <c r="D163"/>
  <c r="E163" s="1"/>
  <c r="B163"/>
  <c r="D162"/>
  <c r="E162" s="1"/>
  <c r="B162"/>
  <c r="D161"/>
  <c r="E161" s="1"/>
  <c r="B161"/>
  <c r="E160"/>
  <c r="D160"/>
  <c r="B160"/>
  <c r="D159"/>
  <c r="E159" s="1"/>
  <c r="B159"/>
  <c r="D158"/>
  <c r="E158" s="1"/>
  <c r="B158"/>
  <c r="D157"/>
  <c r="E157" s="1"/>
  <c r="B157"/>
  <c r="E156"/>
  <c r="D156"/>
  <c r="B156"/>
  <c r="D155"/>
  <c r="E155" s="1"/>
  <c r="B155"/>
  <c r="D154"/>
  <c r="E154" s="1"/>
  <c r="B154"/>
  <c r="D153"/>
  <c r="E153" s="1"/>
  <c r="B153"/>
  <c r="E152"/>
  <c r="D152"/>
  <c r="B152"/>
  <c r="D151"/>
  <c r="E151" s="1"/>
  <c r="B151"/>
  <c r="D150"/>
  <c r="E150" s="1"/>
  <c r="B150"/>
  <c r="D149"/>
  <c r="E149" s="1"/>
  <c r="B149"/>
  <c r="E148"/>
  <c r="D148"/>
  <c r="B148"/>
  <c r="D147"/>
  <c r="E147" s="1"/>
  <c r="B147"/>
  <c r="D146"/>
  <c r="E146" s="1"/>
  <c r="B146"/>
  <c r="D145"/>
  <c r="E145" s="1"/>
  <c r="B145"/>
  <c r="E144"/>
  <c r="D144"/>
  <c r="B144"/>
  <c r="D143"/>
  <c r="E143" s="1"/>
  <c r="B143"/>
  <c r="D142"/>
  <c r="E142" s="1"/>
  <c r="B142"/>
  <c r="D141"/>
  <c r="E141" s="1"/>
  <c r="B141"/>
  <c r="E140"/>
  <c r="D140"/>
  <c r="B140"/>
  <c r="D139"/>
  <c r="E139" s="1"/>
  <c r="B139"/>
  <c r="D138"/>
  <c r="E138" s="1"/>
  <c r="B138"/>
  <c r="D137"/>
  <c r="E137" s="1"/>
  <c r="B137"/>
  <c r="E136"/>
  <c r="D136"/>
  <c r="B136"/>
  <c r="D135"/>
  <c r="E135" s="1"/>
  <c r="B135"/>
  <c r="D134"/>
  <c r="E134" s="1"/>
  <c r="B134"/>
  <c r="D133"/>
  <c r="E133" s="1"/>
  <c r="B133"/>
  <c r="E132"/>
  <c r="D132"/>
  <c r="B132"/>
  <c r="D131"/>
  <c r="E131" s="1"/>
  <c r="B131"/>
  <c r="D130"/>
  <c r="E130" s="1"/>
  <c r="B130"/>
  <c r="D129"/>
  <c r="E129" s="1"/>
  <c r="B129"/>
  <c r="E128"/>
  <c r="D128"/>
  <c r="B128"/>
  <c r="D127"/>
  <c r="E127" s="1"/>
  <c r="B127"/>
  <c r="D126"/>
  <c r="E126" s="1"/>
  <c r="B126"/>
  <c r="D125"/>
  <c r="E125" s="1"/>
  <c r="B125"/>
  <c r="E124"/>
  <c r="D124"/>
  <c r="B124"/>
  <c r="D123"/>
  <c r="E123" s="1"/>
  <c r="B123"/>
  <c r="D122"/>
  <c r="E122" s="1"/>
  <c r="B122"/>
  <c r="D121"/>
  <c r="E121" s="1"/>
  <c r="B121"/>
  <c r="E120"/>
  <c r="D120"/>
  <c r="B120"/>
  <c r="D119"/>
  <c r="E119" s="1"/>
  <c r="B119"/>
  <c r="D118"/>
  <c r="E118" s="1"/>
  <c r="B118"/>
  <c r="D117"/>
  <c r="E117" s="1"/>
  <c r="B117"/>
  <c r="E116"/>
  <c r="D116"/>
  <c r="B116"/>
  <c r="D115"/>
  <c r="E115" s="1"/>
  <c r="B115"/>
  <c r="D114"/>
  <c r="E114" s="1"/>
  <c r="B114"/>
  <c r="D113"/>
  <c r="E113" s="1"/>
  <c r="B113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7"/>
  <c r="E97" s="1"/>
  <c r="B97"/>
  <c r="D96"/>
  <c r="E96" s="1"/>
  <c r="B96"/>
  <c r="D95"/>
  <c r="E95" s="1"/>
  <c r="B95"/>
  <c r="E94"/>
  <c r="D94"/>
  <c r="B94"/>
  <c r="D93"/>
  <c r="E93" s="1"/>
  <c r="B93"/>
  <c r="D92"/>
  <c r="E92" s="1"/>
  <c r="B92"/>
  <c r="D91"/>
  <c r="E91" s="1"/>
  <c r="B91"/>
  <c r="E90"/>
  <c r="D90"/>
  <c r="B90"/>
  <c r="D89"/>
  <c r="E89" s="1"/>
  <c r="B89"/>
  <c r="D88"/>
  <c r="E88" s="1"/>
  <c r="B88"/>
  <c r="D87"/>
  <c r="E87" s="1"/>
  <c r="B87"/>
  <c r="E86"/>
  <c r="D86"/>
  <c r="B86"/>
  <c r="D85"/>
  <c r="E85" s="1"/>
  <c r="B85"/>
  <c r="D84"/>
  <c r="E84" s="1"/>
  <c r="B84"/>
  <c r="D83"/>
  <c r="E83" s="1"/>
  <c r="B83"/>
  <c r="E82"/>
  <c r="D82"/>
  <c r="B82"/>
  <c r="D81"/>
  <c r="E81" s="1"/>
  <c r="B81"/>
  <c r="D80"/>
  <c r="E80" s="1"/>
  <c r="B80"/>
  <c r="D79"/>
  <c r="E79" s="1"/>
  <c r="B79"/>
  <c r="E78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8"/>
  <c r="D48"/>
  <c r="B48"/>
  <c r="D47"/>
  <c r="E47" s="1"/>
  <c r="B47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139" i="18"/>
  <c r="E139" s="1"/>
  <c r="B139"/>
  <c r="D138"/>
  <c r="E138" s="1"/>
  <c r="B138"/>
  <c r="D137"/>
  <c r="E137" s="1"/>
  <c r="B137"/>
  <c r="E136"/>
  <c r="D136"/>
  <c r="B136"/>
  <c r="D135"/>
  <c r="E135" s="1"/>
  <c r="B135"/>
  <c r="D134"/>
  <c r="E134" s="1"/>
  <c r="B134"/>
  <c r="D133"/>
  <c r="E133" s="1"/>
  <c r="B133"/>
  <c r="E132"/>
  <c r="D132"/>
  <c r="B132"/>
  <c r="D131"/>
  <c r="E131" s="1"/>
  <c r="B131"/>
  <c r="D130"/>
  <c r="E130" s="1"/>
  <c r="B130"/>
  <c r="D129"/>
  <c r="E129" s="1"/>
  <c r="B129"/>
  <c r="E128"/>
  <c r="D128"/>
  <c r="B128"/>
  <c r="D127"/>
  <c r="E127" s="1"/>
  <c r="B127"/>
  <c r="D126"/>
  <c r="E126" s="1"/>
  <c r="B126"/>
  <c r="D125"/>
  <c r="E125" s="1"/>
  <c r="B125"/>
  <c r="E124"/>
  <c r="D124"/>
  <c r="B124"/>
  <c r="D123"/>
  <c r="E123" s="1"/>
  <c r="B123"/>
  <c r="D122"/>
  <c r="E122" s="1"/>
  <c r="B122"/>
  <c r="D121"/>
  <c r="E121" s="1"/>
  <c r="B121"/>
  <c r="E116"/>
  <c r="D116"/>
  <c r="B116"/>
  <c r="D115"/>
  <c r="E115" s="1"/>
  <c r="B115"/>
  <c r="D114"/>
  <c r="E114" s="1"/>
  <c r="B114"/>
  <c r="D113"/>
  <c r="E113" s="1"/>
  <c r="B113"/>
  <c r="E112"/>
  <c r="D112"/>
  <c r="B112"/>
  <c r="D111"/>
  <c r="E111" s="1"/>
  <c r="B111"/>
  <c r="D110"/>
  <c r="E110" s="1"/>
  <c r="B110"/>
  <c r="D109"/>
  <c r="E109" s="1"/>
  <c r="B109"/>
  <c r="E108"/>
  <c r="D108"/>
  <c r="B108"/>
  <c r="D107"/>
  <c r="E107" s="1"/>
  <c r="B107"/>
  <c r="D106"/>
  <c r="E106" s="1"/>
  <c r="B106"/>
  <c r="D105"/>
  <c r="E105" s="1"/>
  <c r="B105"/>
  <c r="E104"/>
  <c r="D104"/>
  <c r="B104"/>
  <c r="D103"/>
  <c r="E103" s="1"/>
  <c r="B103"/>
  <c r="D102"/>
  <c r="E102" s="1"/>
  <c r="B102"/>
  <c r="D101"/>
  <c r="E101" s="1"/>
  <c r="B101"/>
  <c r="E100"/>
  <c r="D100"/>
  <c r="B100"/>
  <c r="D99"/>
  <c r="E99" s="1"/>
  <c r="B99"/>
  <c r="D98"/>
  <c r="E98" s="1"/>
  <c r="B98"/>
  <c r="D97"/>
  <c r="E97" s="1"/>
  <c r="B97"/>
  <c r="E96"/>
  <c r="D96"/>
  <c r="B96"/>
  <c r="D95"/>
  <c r="E95" s="1"/>
  <c r="B95"/>
  <c r="D94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8"/>
  <c r="D68"/>
  <c r="B68"/>
  <c r="D67"/>
  <c r="E67" s="1"/>
  <c r="B67"/>
  <c r="D66"/>
  <c r="E66" s="1"/>
  <c r="B66"/>
  <c r="D65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52" i="17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E38"/>
  <c r="D38"/>
  <c r="B38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D172" i="16"/>
  <c r="E172" s="1"/>
  <c r="B172"/>
  <c r="D171"/>
  <c r="E171" s="1"/>
  <c r="B171"/>
  <c r="D170"/>
  <c r="E170" s="1"/>
  <c r="B170"/>
  <c r="D169"/>
  <c r="E169" s="1"/>
  <c r="B169"/>
  <c r="E168"/>
  <c r="D168"/>
  <c r="B168"/>
  <c r="D167"/>
  <c r="E167" s="1"/>
  <c r="B167"/>
  <c r="D166"/>
  <c r="E166" s="1"/>
  <c r="B166"/>
  <c r="D165"/>
  <c r="E165" s="1"/>
  <c r="B165"/>
  <c r="D164"/>
  <c r="E164" s="1"/>
  <c r="B164"/>
  <c r="D163"/>
  <c r="E163" s="1"/>
  <c r="B163"/>
  <c r="D162"/>
  <c r="E162" s="1"/>
  <c r="B162"/>
  <c r="D161"/>
  <c r="E161" s="1"/>
  <c r="B161"/>
  <c r="E160"/>
  <c r="D160"/>
  <c r="B160"/>
  <c r="D159"/>
  <c r="E159" s="1"/>
  <c r="B159"/>
  <c r="D158"/>
  <c r="E158" s="1"/>
  <c r="B158"/>
  <c r="D157"/>
  <c r="E157" s="1"/>
  <c r="B157"/>
  <c r="D156"/>
  <c r="E156" s="1"/>
  <c r="B156"/>
  <c r="D155"/>
  <c r="E155" s="1"/>
  <c r="B155"/>
  <c r="D154"/>
  <c r="E154" s="1"/>
  <c r="B154"/>
  <c r="D153"/>
  <c r="E153" s="1"/>
  <c r="B153"/>
  <c r="E152"/>
  <c r="D152"/>
  <c r="B152"/>
  <c r="D151"/>
  <c r="E151" s="1"/>
  <c r="B151"/>
  <c r="D150"/>
  <c r="E150" s="1"/>
  <c r="B150"/>
  <c r="D149"/>
  <c r="E149" s="1"/>
  <c r="B149"/>
  <c r="D148"/>
  <c r="E148" s="1"/>
  <c r="B148"/>
  <c r="D147"/>
  <c r="E147" s="1"/>
  <c r="B147"/>
  <c r="D146"/>
  <c r="E146" s="1"/>
  <c r="B146"/>
  <c r="D145"/>
  <c r="E145" s="1"/>
  <c r="B145"/>
  <c r="E144"/>
  <c r="D144"/>
  <c r="B144"/>
  <c r="D143"/>
  <c r="E143" s="1"/>
  <c r="B143"/>
  <c r="D142"/>
  <c r="E142" s="1"/>
  <c r="B142"/>
  <c r="D141"/>
  <c r="E141" s="1"/>
  <c r="B141"/>
  <c r="D140"/>
  <c r="E140" s="1"/>
  <c r="B140"/>
  <c r="D139"/>
  <c r="E139" s="1"/>
  <c r="B139"/>
  <c r="D138"/>
  <c r="E138" s="1"/>
  <c r="B138"/>
  <c r="D137"/>
  <c r="E137" s="1"/>
  <c r="B137"/>
  <c r="E136"/>
  <c r="D136"/>
  <c r="B136"/>
  <c r="D135"/>
  <c r="E135" s="1"/>
  <c r="B135"/>
  <c r="D134"/>
  <c r="E134" s="1"/>
  <c r="B134"/>
  <c r="D133"/>
  <c r="E133" s="1"/>
  <c r="B133"/>
  <c r="D132"/>
  <c r="E132" s="1"/>
  <c r="B132"/>
  <c r="D131"/>
  <c r="E131" s="1"/>
  <c r="B131"/>
  <c r="D130"/>
  <c r="E130" s="1"/>
  <c r="B130"/>
  <c r="D129"/>
  <c r="E129" s="1"/>
  <c r="B129"/>
  <c r="E128"/>
  <c r="D128"/>
  <c r="B128"/>
  <c r="D127"/>
  <c r="E127" s="1"/>
  <c r="B127"/>
  <c r="D126"/>
  <c r="E126" s="1"/>
  <c r="B126"/>
  <c r="D125"/>
  <c r="E125" s="1"/>
  <c r="B125"/>
  <c r="D124"/>
  <c r="E124" s="1"/>
  <c r="B124"/>
  <c r="D123"/>
  <c r="E123" s="1"/>
  <c r="B123"/>
  <c r="D122"/>
  <c r="E122" s="1"/>
  <c r="B122"/>
  <c r="D121"/>
  <c r="E121" s="1"/>
  <c r="B121"/>
  <c r="E120"/>
  <c r="D120"/>
  <c r="B120"/>
  <c r="D119"/>
  <c r="E119" s="1"/>
  <c r="B119"/>
  <c r="D118"/>
  <c r="E118" s="1"/>
  <c r="B118"/>
  <c r="D117"/>
  <c r="E117" s="1"/>
  <c r="B117"/>
  <c r="D116"/>
  <c r="E116" s="1"/>
  <c r="B116"/>
  <c r="D115"/>
  <c r="E115" s="1"/>
  <c r="B115"/>
  <c r="D111"/>
  <c r="E111" s="1"/>
  <c r="B111"/>
  <c r="D110"/>
  <c r="E110" s="1"/>
  <c r="B110"/>
  <c r="E109"/>
  <c r="D109"/>
  <c r="B109"/>
  <c r="D108"/>
  <c r="E108" s="1"/>
  <c r="B108"/>
  <c r="D107"/>
  <c r="E107" s="1"/>
  <c r="B107"/>
  <c r="D106"/>
  <c r="E106" s="1"/>
  <c r="B106"/>
  <c r="D105"/>
  <c r="E105" s="1"/>
  <c r="B105"/>
  <c r="D104"/>
  <c r="E104" s="1"/>
  <c r="B104"/>
  <c r="D103"/>
  <c r="E103" s="1"/>
  <c r="B103"/>
  <c r="D102"/>
  <c r="E102" s="1"/>
  <c r="B102"/>
  <c r="E101"/>
  <c r="D101"/>
  <c r="B101"/>
  <c r="D100"/>
  <c r="E100" s="1"/>
  <c r="B100"/>
  <c r="D99"/>
  <c r="E99" s="1"/>
  <c r="B99"/>
  <c r="D98"/>
  <c r="E98" s="1"/>
  <c r="B98"/>
  <c r="D97"/>
  <c r="E97" s="1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D89"/>
  <c r="E89" s="1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D81"/>
  <c r="E81" s="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D73"/>
  <c r="E73" s="1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D65"/>
  <c r="E65" s="1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D57"/>
  <c r="E57" s="1"/>
  <c r="B57"/>
  <c r="D56"/>
  <c r="E56" s="1"/>
  <c r="B56"/>
  <c r="D55"/>
  <c r="E55" s="1"/>
  <c r="B55"/>
  <c r="D54"/>
  <c r="E54" s="1"/>
  <c r="B54"/>
  <c r="E50"/>
  <c r="D50"/>
  <c r="B50"/>
  <c r="D49"/>
  <c r="E49" s="1"/>
  <c r="B49"/>
  <c r="D48"/>
  <c r="E48" s="1"/>
  <c r="B48"/>
  <c r="D47"/>
  <c r="E47" s="1"/>
  <c r="B47"/>
  <c r="D46"/>
  <c r="E46" s="1"/>
  <c r="B46"/>
  <c r="D45"/>
  <c r="E45" s="1"/>
  <c r="B45"/>
  <c r="D44"/>
  <c r="E44" s="1"/>
  <c r="B44"/>
  <c r="D43"/>
  <c r="E43" s="1"/>
  <c r="B43"/>
  <c r="E42"/>
  <c r="D42"/>
  <c r="B42"/>
  <c r="D41"/>
  <c r="E41" s="1"/>
  <c r="B41"/>
  <c r="D40"/>
  <c r="E40" s="1"/>
  <c r="B40"/>
  <c r="D39"/>
  <c r="E39" s="1"/>
  <c r="B39"/>
  <c r="D38"/>
  <c r="E38" s="1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D30"/>
  <c r="E30" s="1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D22"/>
  <c r="E22" s="1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D10"/>
  <c r="E10" s="1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167" i="15"/>
  <c r="E167" s="1"/>
  <c r="B167"/>
  <c r="E166"/>
  <c r="D166"/>
  <c r="B166"/>
  <c r="D165"/>
  <c r="E165" s="1"/>
  <c r="B165"/>
  <c r="D164"/>
  <c r="E164" s="1"/>
  <c r="B164"/>
  <c r="D163"/>
  <c r="E163" s="1"/>
  <c r="B163"/>
  <c r="E162"/>
  <c r="D162"/>
  <c r="B162"/>
  <c r="D161"/>
  <c r="E161" s="1"/>
  <c r="B161"/>
  <c r="D160"/>
  <c r="E160" s="1"/>
  <c r="B160"/>
  <c r="D159"/>
  <c r="E159" s="1"/>
  <c r="B159"/>
  <c r="E158"/>
  <c r="D158"/>
  <c r="B158"/>
  <c r="D157"/>
  <c r="E157" s="1"/>
  <c r="B157"/>
  <c r="D156"/>
  <c r="E156" s="1"/>
  <c r="B156"/>
  <c r="D155"/>
  <c r="E155" s="1"/>
  <c r="B155"/>
  <c r="E154"/>
  <c r="D154"/>
  <c r="B154"/>
  <c r="D153"/>
  <c r="E153" s="1"/>
  <c r="B153"/>
  <c r="D152"/>
  <c r="E152" s="1"/>
  <c r="B152"/>
  <c r="D151"/>
  <c r="E151" s="1"/>
  <c r="B151"/>
  <c r="E150"/>
  <c r="D150"/>
  <c r="B150"/>
  <c r="D149"/>
  <c r="E149" s="1"/>
  <c r="B149"/>
  <c r="D148"/>
  <c r="E148" s="1"/>
  <c r="B148"/>
  <c r="D147"/>
  <c r="E147" s="1"/>
  <c r="B147"/>
  <c r="E146"/>
  <c r="D146"/>
  <c r="B146"/>
  <c r="D145"/>
  <c r="E145" s="1"/>
  <c r="B145"/>
  <c r="D144"/>
  <c r="E144" s="1"/>
  <c r="B144"/>
  <c r="D143"/>
  <c r="E143" s="1"/>
  <c r="B143"/>
  <c r="E142"/>
  <c r="D142"/>
  <c r="B142"/>
  <c r="D141"/>
  <c r="E141" s="1"/>
  <c r="B141"/>
  <c r="D140"/>
  <c r="E140" s="1"/>
  <c r="B140"/>
  <c r="D139"/>
  <c r="E139" s="1"/>
  <c r="B139"/>
  <c r="E138"/>
  <c r="D138"/>
  <c r="B138"/>
  <c r="D137"/>
  <c r="E137" s="1"/>
  <c r="B137"/>
  <c r="D136"/>
  <c r="E136" s="1"/>
  <c r="B136"/>
  <c r="D135"/>
  <c r="E135" s="1"/>
  <c r="B135"/>
  <c r="E134"/>
  <c r="D134"/>
  <c r="B134"/>
  <c r="D13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22"/>
  <c r="D122"/>
  <c r="B122"/>
  <c r="D121"/>
  <c r="E121" s="1"/>
  <c r="B121"/>
  <c r="D120"/>
  <c r="E120" s="1"/>
  <c r="B120"/>
  <c r="D119"/>
  <c r="E119" s="1"/>
  <c r="B119"/>
  <c r="E118"/>
  <c r="D118"/>
  <c r="B118"/>
  <c r="D117"/>
  <c r="E117" s="1"/>
  <c r="B117"/>
  <c r="D116"/>
  <c r="E116" s="1"/>
  <c r="B116"/>
  <c r="D115"/>
  <c r="E115" s="1"/>
  <c r="B115"/>
  <c r="E114"/>
  <c r="D114"/>
  <c r="B114"/>
  <c r="D113"/>
  <c r="E113" s="1"/>
  <c r="B113"/>
  <c r="D112"/>
  <c r="E112" s="1"/>
  <c r="B112"/>
  <c r="D111"/>
  <c r="E111" s="1"/>
  <c r="B111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7"/>
  <c r="E97" s="1"/>
  <c r="B97"/>
  <c r="D96"/>
  <c r="E96" s="1"/>
  <c r="B96"/>
  <c r="D95"/>
  <c r="E95" s="1"/>
  <c r="B95"/>
  <c r="E94"/>
  <c r="D94"/>
  <c r="B94"/>
  <c r="D93"/>
  <c r="E93" s="1"/>
  <c r="B93"/>
  <c r="D92"/>
  <c r="E92" s="1"/>
  <c r="B92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4"/>
  <c r="E74" s="1"/>
  <c r="B74"/>
  <c r="D73"/>
  <c r="E73" s="1"/>
  <c r="B73"/>
  <c r="D72"/>
  <c r="E72" s="1"/>
  <c r="B72"/>
  <c r="E71"/>
  <c r="D71"/>
  <c r="B71"/>
  <c r="D70"/>
  <c r="E70" s="1"/>
  <c r="B70"/>
  <c r="D69"/>
  <c r="E69" s="1"/>
  <c r="B69"/>
  <c r="D68"/>
  <c r="E68" s="1"/>
  <c r="B68"/>
  <c r="E67"/>
  <c r="D67"/>
  <c r="B67"/>
  <c r="D66"/>
  <c r="E66" s="1"/>
  <c r="B66"/>
  <c r="D65"/>
  <c r="E65" s="1"/>
  <c r="B65"/>
  <c r="D64"/>
  <c r="E64" s="1"/>
  <c r="B64"/>
  <c r="E63"/>
  <c r="D63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E35"/>
  <c r="D35"/>
  <c r="B35"/>
  <c r="D34"/>
  <c r="E34" s="1"/>
  <c r="B34"/>
  <c r="D33"/>
  <c r="E33" s="1"/>
  <c r="B33"/>
  <c r="D32"/>
  <c r="E32" s="1"/>
  <c r="B32"/>
  <c r="E31"/>
  <c r="D31"/>
  <c r="B31"/>
  <c r="D30"/>
  <c r="E30" s="1"/>
  <c r="B30"/>
  <c r="D29"/>
  <c r="E29" s="1"/>
  <c r="B29"/>
  <c r="D28"/>
  <c r="E28" s="1"/>
  <c r="B28"/>
  <c r="E27"/>
  <c r="D27"/>
  <c r="B27"/>
  <c r="D26"/>
  <c r="E26" s="1"/>
  <c r="B26"/>
  <c r="D25"/>
  <c r="E25" s="1"/>
  <c r="B25"/>
  <c r="D24"/>
  <c r="E24" s="1"/>
  <c r="B24"/>
  <c r="E23"/>
  <c r="D23"/>
  <c r="B23"/>
  <c r="D22"/>
  <c r="E22" s="1"/>
  <c r="B22"/>
  <c r="D21"/>
  <c r="E21" s="1"/>
  <c r="B21"/>
  <c r="D20"/>
  <c r="E20" s="1"/>
  <c r="B20"/>
  <c r="E19"/>
  <c r="D19"/>
  <c r="B19"/>
  <c r="D18"/>
  <c r="E18" s="1"/>
  <c r="B18"/>
  <c r="D17"/>
  <c r="E17" s="1"/>
  <c r="B17"/>
  <c r="D16"/>
  <c r="E16" s="1"/>
  <c r="B16"/>
  <c r="E15"/>
  <c r="D15"/>
  <c r="B15"/>
  <c r="D14"/>
  <c r="E14" s="1"/>
  <c r="B14"/>
  <c r="D13"/>
  <c r="E13" s="1"/>
  <c r="B13"/>
  <c r="D12"/>
  <c r="E12" s="1"/>
  <c r="B12"/>
  <c r="E11"/>
  <c r="D11"/>
  <c r="B11"/>
  <c r="D10"/>
  <c r="E10" s="1"/>
  <c r="B10"/>
  <c r="D9"/>
  <c r="E9" s="1"/>
  <c r="B9"/>
  <c r="D8"/>
  <c r="E8" s="1"/>
  <c r="B8"/>
  <c r="E7"/>
  <c r="D7"/>
  <c r="B7"/>
  <c r="D6"/>
  <c r="E6" s="1"/>
  <c r="B6"/>
  <c r="D5"/>
  <c r="E5" s="1"/>
  <c r="B5"/>
  <c r="D4"/>
  <c r="E4" s="1"/>
  <c r="B4"/>
  <c r="E167" i="14"/>
  <c r="D167"/>
  <c r="B167"/>
  <c r="D166"/>
  <c r="E166" s="1"/>
  <c r="B166"/>
  <c r="D165"/>
  <c r="E165" s="1"/>
  <c r="B165"/>
  <c r="D164"/>
  <c r="E164" s="1"/>
  <c r="B164"/>
  <c r="E163"/>
  <c r="D163"/>
  <c r="B163"/>
  <c r="D162"/>
  <c r="E162" s="1"/>
  <c r="B162"/>
  <c r="D161"/>
  <c r="E161" s="1"/>
  <c r="B161"/>
  <c r="D160"/>
  <c r="E160" s="1"/>
  <c r="B160"/>
  <c r="E159"/>
  <c r="D159"/>
  <c r="B159"/>
  <c r="D158"/>
  <c r="E158" s="1"/>
  <c r="B158"/>
  <c r="D157"/>
  <c r="E157" s="1"/>
  <c r="B157"/>
  <c r="D156"/>
  <c r="E156" s="1"/>
  <c r="B156"/>
  <c r="E155"/>
  <c r="D155"/>
  <c r="B155"/>
  <c r="D154"/>
  <c r="E154" s="1"/>
  <c r="B154"/>
  <c r="D153"/>
  <c r="E153" s="1"/>
  <c r="B153"/>
  <c r="D152"/>
  <c r="E152" s="1"/>
  <c r="B152"/>
  <c r="E151"/>
  <c r="D151"/>
  <c r="B151"/>
  <c r="D150"/>
  <c r="E150" s="1"/>
  <c r="B150"/>
  <c r="D149"/>
  <c r="E149" s="1"/>
  <c r="B149"/>
  <c r="D148"/>
  <c r="E148" s="1"/>
  <c r="B148"/>
  <c r="E147"/>
  <c r="D147"/>
  <c r="B147"/>
  <c r="D146"/>
  <c r="E146" s="1"/>
  <c r="B146"/>
  <c r="D145"/>
  <c r="E145" s="1"/>
  <c r="B145"/>
  <c r="D144"/>
  <c r="E144" s="1"/>
  <c r="B144"/>
  <c r="E143"/>
  <c r="D143"/>
  <c r="B143"/>
  <c r="D142"/>
  <c r="E142" s="1"/>
  <c r="B142"/>
  <c r="D141"/>
  <c r="E141" s="1"/>
  <c r="B141"/>
  <c r="D140"/>
  <c r="E140" s="1"/>
  <c r="B140"/>
  <c r="E139"/>
  <c r="D139"/>
  <c r="B139"/>
  <c r="D138"/>
  <c r="E138" s="1"/>
  <c r="B138"/>
  <c r="D137"/>
  <c r="E137" s="1"/>
  <c r="B137"/>
  <c r="D136"/>
  <c r="E136" s="1"/>
  <c r="B136"/>
  <c r="E135"/>
  <c r="D135"/>
  <c r="B135"/>
  <c r="D134"/>
  <c r="E134" s="1"/>
  <c r="B134"/>
  <c r="D133"/>
  <c r="E133" s="1"/>
  <c r="B133"/>
  <c r="D132"/>
  <c r="E132" s="1"/>
  <c r="B132"/>
  <c r="E131"/>
  <c r="D131"/>
  <c r="B131"/>
  <c r="D130"/>
  <c r="E130" s="1"/>
  <c r="B130"/>
  <c r="D129"/>
  <c r="E129" s="1"/>
  <c r="B129"/>
  <c r="D128"/>
  <c r="E128" s="1"/>
  <c r="B128"/>
  <c r="E127"/>
  <c r="D127"/>
  <c r="B127"/>
  <c r="D126"/>
  <c r="E126" s="1"/>
  <c r="B126"/>
  <c r="D125"/>
  <c r="E125" s="1"/>
  <c r="B125"/>
  <c r="D124"/>
  <c r="E124" s="1"/>
  <c r="B124"/>
  <c r="E123"/>
  <c r="D123"/>
  <c r="B123"/>
  <c r="D122"/>
  <c r="E122" s="1"/>
  <c r="B122"/>
  <c r="D121"/>
  <c r="E121" s="1"/>
  <c r="B121"/>
  <c r="D117"/>
  <c r="E117" s="1"/>
  <c r="B117"/>
  <c r="E116"/>
  <c r="D116"/>
  <c r="B116"/>
  <c r="D115"/>
  <c r="E115" s="1"/>
  <c r="B115"/>
  <c r="D114"/>
  <c r="E114" s="1"/>
  <c r="B114"/>
  <c r="D113"/>
  <c r="E113" s="1"/>
  <c r="B113"/>
  <c r="E112"/>
  <c r="D112"/>
  <c r="B112"/>
  <c r="D111"/>
  <c r="E111" s="1"/>
  <c r="B111"/>
  <c r="D110"/>
  <c r="E110" s="1"/>
  <c r="B110"/>
  <c r="D109"/>
  <c r="E109" s="1"/>
  <c r="B109"/>
  <c r="E108"/>
  <c r="D108"/>
  <c r="B108"/>
  <c r="D107"/>
  <c r="E107" s="1"/>
  <c r="B107"/>
  <c r="D106"/>
  <c r="E106" s="1"/>
  <c r="B106"/>
  <c r="D105"/>
  <c r="E105" s="1"/>
  <c r="B105"/>
  <c r="E104"/>
  <c r="D104"/>
  <c r="B104"/>
  <c r="D103"/>
  <c r="E103" s="1"/>
  <c r="B103"/>
  <c r="D102"/>
  <c r="E102" s="1"/>
  <c r="B102"/>
  <c r="D101"/>
  <c r="E101" s="1"/>
  <c r="B101"/>
  <c r="E100"/>
  <c r="D100"/>
  <c r="B100"/>
  <c r="D99"/>
  <c r="E99" s="1"/>
  <c r="B99"/>
  <c r="D98"/>
  <c r="E98" s="1"/>
  <c r="B98"/>
  <c r="D97"/>
  <c r="E97" s="1"/>
  <c r="B97"/>
  <c r="E96"/>
  <c r="D96"/>
  <c r="B96"/>
  <c r="D95"/>
  <c r="E95" s="1"/>
  <c r="B95"/>
  <c r="D94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8"/>
  <c r="D68"/>
  <c r="B68"/>
  <c r="D67"/>
  <c r="E67" s="1"/>
  <c r="B67"/>
  <c r="D66"/>
  <c r="E66" s="1"/>
  <c r="B66"/>
  <c r="D65"/>
  <c r="E65" s="1"/>
  <c r="B65"/>
  <c r="E64"/>
  <c r="D64"/>
  <c r="B64"/>
  <c r="D63"/>
  <c r="E63" s="1"/>
  <c r="B63"/>
  <c r="D62"/>
  <c r="E62" s="1"/>
  <c r="B62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9"/>
  <c r="D29"/>
  <c r="B29"/>
  <c r="D28"/>
  <c r="E28" s="1"/>
  <c r="B28"/>
  <c r="D27"/>
  <c r="E27" s="1"/>
  <c r="B27"/>
  <c r="D26"/>
  <c r="E26" s="1"/>
  <c r="B26"/>
  <c r="E25"/>
  <c r="D25"/>
  <c r="B25"/>
  <c r="D24"/>
  <c r="E24" s="1"/>
  <c r="B24"/>
  <c r="D23"/>
  <c r="E23" s="1"/>
  <c r="B23"/>
  <c r="D22"/>
  <c r="E22" s="1"/>
  <c r="B22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172" i="13"/>
  <c r="E172" s="1"/>
  <c r="B172"/>
  <c r="D171"/>
  <c r="E171" s="1"/>
  <c r="B171"/>
  <c r="E170"/>
  <c r="D170"/>
  <c r="B170"/>
  <c r="D169"/>
  <c r="E169" s="1"/>
  <c r="B169"/>
  <c r="D168"/>
  <c r="E168" s="1"/>
  <c r="B168"/>
  <c r="D167"/>
  <c r="E167" s="1"/>
  <c r="B167"/>
  <c r="E166"/>
  <c r="D166"/>
  <c r="B166"/>
  <c r="D165"/>
  <c r="E165" s="1"/>
  <c r="B165"/>
  <c r="D164"/>
  <c r="E164" s="1"/>
  <c r="B164"/>
  <c r="D163"/>
  <c r="E163" s="1"/>
  <c r="B163"/>
  <c r="E162"/>
  <c r="D162"/>
  <c r="B162"/>
  <c r="D161"/>
  <c r="E161" s="1"/>
  <c r="B161"/>
  <c r="D160"/>
  <c r="E160" s="1"/>
  <c r="B160"/>
  <c r="D159"/>
  <c r="E159" s="1"/>
  <c r="B159"/>
  <c r="E158"/>
  <c r="D158"/>
  <c r="B158"/>
  <c r="D157"/>
  <c r="E157" s="1"/>
  <c r="B157"/>
  <c r="D156"/>
  <c r="E156" s="1"/>
  <c r="B156"/>
  <c r="D155"/>
  <c r="E155" s="1"/>
  <c r="B155"/>
  <c r="E154"/>
  <c r="D154"/>
  <c r="B154"/>
  <c r="D153"/>
  <c r="E153" s="1"/>
  <c r="B153"/>
  <c r="D152"/>
  <c r="E152" s="1"/>
  <c r="B152"/>
  <c r="D151"/>
  <c r="E151" s="1"/>
  <c r="B151"/>
  <c r="E150"/>
  <c r="D150"/>
  <c r="B150"/>
  <c r="D149"/>
  <c r="E149" s="1"/>
  <c r="B149"/>
  <c r="D148"/>
  <c r="E148" s="1"/>
  <c r="B148"/>
  <c r="D147"/>
  <c r="E147" s="1"/>
  <c r="B147"/>
  <c r="E146"/>
  <c r="D146"/>
  <c r="B146"/>
  <c r="D145"/>
  <c r="E145" s="1"/>
  <c r="B145"/>
  <c r="D144"/>
  <c r="E144" s="1"/>
  <c r="B144"/>
  <c r="D143"/>
  <c r="E143" s="1"/>
  <c r="B143"/>
  <c r="E142"/>
  <c r="D142"/>
  <c r="B142"/>
  <c r="D141"/>
  <c r="E141" s="1"/>
  <c r="B141"/>
  <c r="D140"/>
  <c r="E140" s="1"/>
  <c r="B140"/>
  <c r="D139"/>
  <c r="E139" s="1"/>
  <c r="B139"/>
  <c r="E138"/>
  <c r="D138"/>
  <c r="B138"/>
  <c r="D137"/>
  <c r="E137" s="1"/>
  <c r="B137"/>
  <c r="D136"/>
  <c r="E136" s="1"/>
  <c r="B136"/>
  <c r="D135"/>
  <c r="E135" s="1"/>
  <c r="B135"/>
  <c r="E134"/>
  <c r="D134"/>
  <c r="B134"/>
  <c r="D13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22"/>
  <c r="D122"/>
  <c r="B122"/>
  <c r="D121"/>
  <c r="E121" s="1"/>
  <c r="B121"/>
  <c r="D120"/>
  <c r="E120" s="1"/>
  <c r="B120"/>
  <c r="D119"/>
  <c r="E119" s="1"/>
  <c r="B119"/>
  <c r="E118"/>
  <c r="D118"/>
  <c r="B118"/>
  <c r="D115"/>
  <c r="E115" s="1"/>
  <c r="B115"/>
  <c r="D114"/>
  <c r="E114" s="1"/>
  <c r="B114"/>
  <c r="D113"/>
  <c r="E113" s="1"/>
  <c r="B113"/>
  <c r="E112"/>
  <c r="D112"/>
  <c r="B112"/>
  <c r="D111"/>
  <c r="E111" s="1"/>
  <c r="B111"/>
  <c r="D110"/>
  <c r="E110" s="1"/>
  <c r="B110"/>
  <c r="D109"/>
  <c r="E109" s="1"/>
  <c r="B109"/>
  <c r="E108"/>
  <c r="D108"/>
  <c r="B108"/>
  <c r="D107"/>
  <c r="E107" s="1"/>
  <c r="B107"/>
  <c r="D106"/>
  <c r="E106" s="1"/>
  <c r="B106"/>
  <c r="D105"/>
  <c r="E105" s="1"/>
  <c r="B105"/>
  <c r="E104"/>
  <c r="D104"/>
  <c r="B104"/>
  <c r="D103"/>
  <c r="E103" s="1"/>
  <c r="B103"/>
  <c r="D102"/>
  <c r="E102" s="1"/>
  <c r="B102"/>
  <c r="D101"/>
  <c r="E101" s="1"/>
  <c r="B101"/>
  <c r="E100"/>
  <c r="D100"/>
  <c r="B100"/>
  <c r="D99"/>
  <c r="E99" s="1"/>
  <c r="B99"/>
  <c r="D98"/>
  <c r="E98" s="1"/>
  <c r="B98"/>
  <c r="D97"/>
  <c r="E97" s="1"/>
  <c r="B97"/>
  <c r="E96"/>
  <c r="D96"/>
  <c r="B96"/>
  <c r="D95"/>
  <c r="E95" s="1"/>
  <c r="B95"/>
  <c r="D94"/>
  <c r="E94" s="1"/>
  <c r="B94"/>
  <c r="D93"/>
  <c r="E93" s="1"/>
  <c r="B93"/>
  <c r="E92"/>
  <c r="D92"/>
  <c r="B92"/>
  <c r="D91"/>
  <c r="E91" s="1"/>
  <c r="B91"/>
  <c r="D90"/>
  <c r="E90" s="1"/>
  <c r="B90"/>
  <c r="D89"/>
  <c r="E89" s="1"/>
  <c r="B89"/>
  <c r="E88"/>
  <c r="D88"/>
  <c r="B88"/>
  <c r="D87"/>
  <c r="E87" s="1"/>
  <c r="B87"/>
  <c r="D86"/>
  <c r="E86" s="1"/>
  <c r="B86"/>
  <c r="D85"/>
  <c r="E85" s="1"/>
  <c r="B85"/>
  <c r="E84"/>
  <c r="D84"/>
  <c r="B84"/>
  <c r="D83"/>
  <c r="E83" s="1"/>
  <c r="B83"/>
  <c r="D82"/>
  <c r="E82" s="1"/>
  <c r="B82"/>
  <c r="D8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8"/>
  <c r="D68"/>
  <c r="B68"/>
  <c r="D67"/>
  <c r="E67" s="1"/>
  <c r="B67"/>
  <c r="D66"/>
  <c r="E66" s="1"/>
  <c r="B66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40"/>
  <c r="E40" s="1"/>
  <c r="B40"/>
  <c r="E39"/>
  <c r="D39"/>
  <c r="B39"/>
  <c r="D38"/>
  <c r="E38" s="1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98" i="12"/>
  <c r="E98" s="1"/>
  <c r="B98"/>
  <c r="E97"/>
  <c r="D97"/>
  <c r="B97"/>
  <c r="D96"/>
  <c r="E96" s="1"/>
  <c r="B96"/>
  <c r="D95"/>
  <c r="E95" s="1"/>
  <c r="B95"/>
  <c r="D94"/>
  <c r="E94" s="1"/>
  <c r="B94"/>
  <c r="E93"/>
  <c r="D93"/>
  <c r="B93"/>
  <c r="D92"/>
  <c r="E92" s="1"/>
  <c r="B92"/>
  <c r="D91"/>
  <c r="E91" s="1"/>
  <c r="B91"/>
  <c r="D90"/>
  <c r="E90" s="1"/>
  <c r="B90"/>
  <c r="E89"/>
  <c r="D89"/>
  <c r="B89"/>
  <c r="D88"/>
  <c r="E88" s="1"/>
  <c r="B88"/>
  <c r="D87"/>
  <c r="E87" s="1"/>
  <c r="B87"/>
  <c r="D86"/>
  <c r="E86" s="1"/>
  <c r="B86"/>
  <c r="E85"/>
  <c r="D85"/>
  <c r="B85"/>
  <c r="D84"/>
  <c r="E84" s="1"/>
  <c r="B84"/>
  <c r="D83"/>
  <c r="E83" s="1"/>
  <c r="B83"/>
  <c r="D82"/>
  <c r="E82" s="1"/>
  <c r="B82"/>
  <c r="E81"/>
  <c r="D81"/>
  <c r="B81"/>
  <c r="D80"/>
  <c r="E80" s="1"/>
  <c r="B80"/>
  <c r="D79"/>
  <c r="E79" s="1"/>
  <c r="B79"/>
  <c r="D78"/>
  <c r="E78" s="1"/>
  <c r="B78"/>
  <c r="E77"/>
  <c r="D77"/>
  <c r="B77"/>
  <c r="D76"/>
  <c r="E76" s="1"/>
  <c r="B76"/>
  <c r="D75"/>
  <c r="E75" s="1"/>
  <c r="B75"/>
  <c r="D74"/>
  <c r="E74" s="1"/>
  <c r="B74"/>
  <c r="E73"/>
  <c r="D73"/>
  <c r="B73"/>
  <c r="D72"/>
  <c r="E72" s="1"/>
  <c r="B72"/>
  <c r="D71"/>
  <c r="E71" s="1"/>
  <c r="B71"/>
  <c r="D70"/>
  <c r="E70" s="1"/>
  <c r="B70"/>
  <c r="E69"/>
  <c r="D69"/>
  <c r="B69"/>
  <c r="D68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8"/>
  <c r="E48" s="1"/>
  <c r="B48"/>
  <c r="D47"/>
  <c r="E47" s="1"/>
  <c r="B47"/>
  <c r="D46"/>
  <c r="E46" s="1"/>
  <c r="B46"/>
  <c r="E45"/>
  <c r="D45"/>
  <c r="B45"/>
  <c r="D44"/>
  <c r="E44" s="1"/>
  <c r="B44"/>
  <c r="D43"/>
  <c r="E43" s="1"/>
  <c r="B43"/>
  <c r="D42"/>
  <c r="E42" s="1"/>
  <c r="B42"/>
  <c r="E41"/>
  <c r="D41"/>
  <c r="B41"/>
  <c r="D40"/>
  <c r="E40" s="1"/>
  <c r="B40"/>
  <c r="D39"/>
  <c r="E39" s="1"/>
  <c r="B39"/>
  <c r="D38"/>
  <c r="E38" s="1"/>
  <c r="B38"/>
  <c r="E37"/>
  <c r="D37"/>
  <c r="B37"/>
  <c r="D36"/>
  <c r="E36" s="1"/>
  <c r="B36"/>
  <c r="D35"/>
  <c r="E35" s="1"/>
  <c r="B35"/>
  <c r="D34"/>
  <c r="E34" s="1"/>
  <c r="B34"/>
  <c r="E33"/>
  <c r="D33"/>
  <c r="B33"/>
  <c r="D32"/>
  <c r="E32" s="1"/>
  <c r="B32"/>
  <c r="D31"/>
  <c r="E31" s="1"/>
  <c r="B31"/>
  <c r="D30"/>
  <c r="E30" s="1"/>
  <c r="B30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81" i="11"/>
  <c r="E81" s="1"/>
  <c r="B81"/>
  <c r="E80"/>
  <c r="D80"/>
  <c r="B80"/>
  <c r="D79"/>
  <c r="E79" s="1"/>
  <c r="B79"/>
  <c r="D78"/>
  <c r="E78" s="1"/>
  <c r="B78"/>
  <c r="D77"/>
  <c r="E77" s="1"/>
  <c r="B77"/>
  <c r="E76"/>
  <c r="D76"/>
  <c r="B76"/>
  <c r="D75"/>
  <c r="E75" s="1"/>
  <c r="B75"/>
  <c r="D74"/>
  <c r="E74" s="1"/>
  <c r="B74"/>
  <c r="D73"/>
  <c r="E73" s="1"/>
  <c r="B73"/>
  <c r="E72"/>
  <c r="D72"/>
  <c r="B72"/>
  <c r="D71"/>
  <c r="E71" s="1"/>
  <c r="B71"/>
  <c r="D70"/>
  <c r="E70" s="1"/>
  <c r="B70"/>
  <c r="D69"/>
  <c r="E69" s="1"/>
  <c r="B69"/>
  <c r="E68"/>
  <c r="D68"/>
  <c r="B68"/>
  <c r="D67"/>
  <c r="E67" s="1"/>
  <c r="B67"/>
  <c r="D66"/>
  <c r="E66" s="1"/>
  <c r="B66"/>
  <c r="D65"/>
  <c r="E65" s="1"/>
  <c r="B65"/>
  <c r="E64"/>
  <c r="D64"/>
  <c r="B64"/>
  <c r="D63"/>
  <c r="E63" s="1"/>
  <c r="B63"/>
  <c r="D62"/>
  <c r="E62" s="1"/>
  <c r="B62"/>
  <c r="D61"/>
  <c r="E61" s="1"/>
  <c r="B61"/>
  <c r="E60"/>
  <c r="D60"/>
  <c r="B60"/>
  <c r="D59"/>
  <c r="E59" s="1"/>
  <c r="B59"/>
  <c r="D58"/>
  <c r="E58" s="1"/>
  <c r="B58"/>
  <c r="D57"/>
  <c r="E57" s="1"/>
  <c r="B57"/>
  <c r="E56"/>
  <c r="D56"/>
  <c r="B56"/>
  <c r="D55"/>
  <c r="E55" s="1"/>
  <c r="B55"/>
  <c r="D54"/>
  <c r="E54" s="1"/>
  <c r="B54"/>
  <c r="D53"/>
  <c r="E53" s="1"/>
  <c r="B53"/>
  <c r="E52"/>
  <c r="D52"/>
  <c r="B52"/>
  <c r="D51"/>
  <c r="E51" s="1"/>
  <c r="B51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68" i="10"/>
  <c r="E68" s="1"/>
  <c r="B68"/>
  <c r="D67"/>
  <c r="E67" s="1"/>
  <c r="B67"/>
  <c r="D66"/>
  <c r="E66" s="1"/>
  <c r="B66"/>
  <c r="E65"/>
  <c r="D65"/>
  <c r="B65"/>
  <c r="D64"/>
  <c r="E64" s="1"/>
  <c r="B64"/>
  <c r="D63"/>
  <c r="E63" s="1"/>
  <c r="B63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E53"/>
  <c r="D53"/>
  <c r="B53"/>
  <c r="D52"/>
  <c r="E52" s="1"/>
  <c r="B52"/>
  <c r="D51"/>
  <c r="E51" s="1"/>
  <c r="B51"/>
  <c r="D50"/>
  <c r="E50" s="1"/>
  <c r="B50"/>
  <c r="E49"/>
  <c r="D49"/>
  <c r="B49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1"/>
  <c r="D21"/>
  <c r="B21"/>
  <c r="D20"/>
  <c r="E20" s="1"/>
  <c r="B20"/>
  <c r="D19"/>
  <c r="E19" s="1"/>
  <c r="B19"/>
  <c r="D18"/>
  <c r="E18" s="1"/>
  <c r="B18"/>
  <c r="E17"/>
  <c r="D17"/>
  <c r="B17"/>
  <c r="D16"/>
  <c r="E16" s="1"/>
  <c r="B16"/>
  <c r="D15"/>
  <c r="E15" s="1"/>
  <c r="B15"/>
  <c r="D14"/>
  <c r="E14" s="1"/>
  <c r="B14"/>
  <c r="E13"/>
  <c r="D13"/>
  <c r="B13"/>
  <c r="D12"/>
  <c r="E12" s="1"/>
  <c r="B12"/>
  <c r="D11"/>
  <c r="E11" s="1"/>
  <c r="B11"/>
  <c r="D10"/>
  <c r="E10" s="1"/>
  <c r="B10"/>
  <c r="E9"/>
  <c r="D9"/>
  <c r="B9"/>
  <c r="D8"/>
  <c r="E8" s="1"/>
  <c r="B8"/>
  <c r="D7"/>
  <c r="E7" s="1"/>
  <c r="B7"/>
  <c r="D6"/>
  <c r="E6" s="1"/>
  <c r="B6"/>
  <c r="E5"/>
  <c r="D5"/>
  <c r="B5"/>
  <c r="D4"/>
  <c r="E4" s="1"/>
  <c r="B4"/>
  <c r="D136" i="9"/>
  <c r="E136" s="1"/>
  <c r="B136"/>
  <c r="D135"/>
  <c r="E135" s="1"/>
  <c r="B135"/>
  <c r="E134"/>
  <c r="D134"/>
  <c r="B134"/>
  <c r="D13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22"/>
  <c r="D122"/>
  <c r="B122"/>
  <c r="D121"/>
  <c r="E121" s="1"/>
  <c r="B121"/>
  <c r="D120"/>
  <c r="E120" s="1"/>
  <c r="B120"/>
  <c r="D119"/>
  <c r="E119" s="1"/>
  <c r="B119"/>
  <c r="E118"/>
  <c r="D118"/>
  <c r="B118"/>
  <c r="D117"/>
  <c r="E117" s="1"/>
  <c r="B117"/>
  <c r="D116"/>
  <c r="E116" s="1"/>
  <c r="B116"/>
  <c r="D115"/>
  <c r="E115" s="1"/>
  <c r="B115"/>
  <c r="E114"/>
  <c r="D114"/>
  <c r="B114"/>
  <c r="D113"/>
  <c r="E113" s="1"/>
  <c r="B113"/>
  <c r="D112"/>
  <c r="E112" s="1"/>
  <c r="B112"/>
  <c r="D111"/>
  <c r="E111" s="1"/>
  <c r="B111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4"/>
  <c r="E94" s="1"/>
  <c r="B94"/>
  <c r="D93"/>
  <c r="E93" s="1"/>
  <c r="B93"/>
  <c r="D92"/>
  <c r="E92" s="1"/>
  <c r="B92"/>
  <c r="E91"/>
  <c r="D91"/>
  <c r="B91"/>
  <c r="D90"/>
  <c r="E90" s="1"/>
  <c r="B90"/>
  <c r="D89"/>
  <c r="E89" s="1"/>
  <c r="B89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4"/>
  <c r="E74" s="1"/>
  <c r="B74"/>
  <c r="D73"/>
  <c r="E73" s="1"/>
  <c r="B73"/>
  <c r="D72"/>
  <c r="E72" s="1"/>
  <c r="B72"/>
  <c r="E71"/>
  <c r="D71"/>
  <c r="B71"/>
  <c r="D70"/>
  <c r="E70" s="1"/>
  <c r="B70"/>
  <c r="D69"/>
  <c r="E69" s="1"/>
  <c r="B69"/>
  <c r="D68"/>
  <c r="E68" s="1"/>
  <c r="B68"/>
  <c r="E67"/>
  <c r="D67"/>
  <c r="B67"/>
  <c r="D66"/>
  <c r="E66" s="1"/>
  <c r="B66"/>
  <c r="D65"/>
  <c r="E65" s="1"/>
  <c r="B65"/>
  <c r="D64"/>
  <c r="E64" s="1"/>
  <c r="B64"/>
  <c r="E63"/>
  <c r="D63"/>
  <c r="B63"/>
  <c r="D62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42"/>
  <c r="E42" s="1"/>
  <c r="B42"/>
  <c r="D41"/>
  <c r="E41" s="1"/>
  <c r="B41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165" i="8"/>
  <c r="E165" s="1"/>
  <c r="B165"/>
  <c r="D164"/>
  <c r="E164" s="1"/>
  <c r="B164"/>
  <c r="D163"/>
  <c r="E163" s="1"/>
  <c r="B163"/>
  <c r="E162"/>
  <c r="D162"/>
  <c r="B162"/>
  <c r="D161"/>
  <c r="E161" s="1"/>
  <c r="B161"/>
  <c r="D160"/>
  <c r="E160" s="1"/>
  <c r="B160"/>
  <c r="D159"/>
  <c r="E159" s="1"/>
  <c r="B159"/>
  <c r="E158"/>
  <c r="D158"/>
  <c r="B158"/>
  <c r="D157"/>
  <c r="E157" s="1"/>
  <c r="B157"/>
  <c r="D156"/>
  <c r="E156" s="1"/>
  <c r="B156"/>
  <c r="D155"/>
  <c r="E155" s="1"/>
  <c r="B155"/>
  <c r="E154"/>
  <c r="D154"/>
  <c r="B154"/>
  <c r="D153"/>
  <c r="E153" s="1"/>
  <c r="B153"/>
  <c r="D152"/>
  <c r="E152" s="1"/>
  <c r="B152"/>
  <c r="D151"/>
  <c r="E151" s="1"/>
  <c r="B151"/>
  <c r="E150"/>
  <c r="D150"/>
  <c r="B150"/>
  <c r="D149"/>
  <c r="E149" s="1"/>
  <c r="B149"/>
  <c r="D148"/>
  <c r="E148" s="1"/>
  <c r="B148"/>
  <c r="D147"/>
  <c r="E147" s="1"/>
  <c r="B147"/>
  <c r="E146"/>
  <c r="D146"/>
  <c r="B146"/>
  <c r="D145"/>
  <c r="E145" s="1"/>
  <c r="B145"/>
  <c r="D144"/>
  <c r="E144" s="1"/>
  <c r="B144"/>
  <c r="D143"/>
  <c r="E143" s="1"/>
  <c r="B143"/>
  <c r="E142"/>
  <c r="D142"/>
  <c r="B142"/>
  <c r="D141"/>
  <c r="E141" s="1"/>
  <c r="B141"/>
  <c r="D140"/>
  <c r="E140" s="1"/>
  <c r="B140"/>
  <c r="D139"/>
  <c r="E139" s="1"/>
  <c r="B139"/>
  <c r="E138"/>
  <c r="D138"/>
  <c r="B138"/>
  <c r="D137"/>
  <c r="E137" s="1"/>
  <c r="B137"/>
  <c r="D136"/>
  <c r="E136" s="1"/>
  <c r="B136"/>
  <c r="D135"/>
  <c r="E135" s="1"/>
  <c r="B135"/>
  <c r="E134"/>
  <c r="D134"/>
  <c r="B134"/>
  <c r="D133"/>
  <c r="E133" s="1"/>
  <c r="B133"/>
  <c r="D132"/>
  <c r="E132" s="1"/>
  <c r="B132"/>
  <c r="D131"/>
  <c r="E131" s="1"/>
  <c r="B131"/>
  <c r="E130"/>
  <c r="D130"/>
  <c r="B130"/>
  <c r="D129"/>
  <c r="E129" s="1"/>
  <c r="B129"/>
  <c r="D128"/>
  <c r="E128" s="1"/>
  <c r="B128"/>
  <c r="D127"/>
  <c r="E127" s="1"/>
  <c r="B127"/>
  <c r="E126"/>
  <c r="D126"/>
  <c r="B126"/>
  <c r="D125"/>
  <c r="E125" s="1"/>
  <c r="B125"/>
  <c r="D124"/>
  <c r="E124" s="1"/>
  <c r="B124"/>
  <c r="D123"/>
  <c r="E123" s="1"/>
  <c r="B123"/>
  <c r="E118"/>
  <c r="D118"/>
  <c r="B118"/>
  <c r="D117"/>
  <c r="E117" s="1"/>
  <c r="B117"/>
  <c r="D116"/>
  <c r="E116" s="1"/>
  <c r="B116"/>
  <c r="D115"/>
  <c r="E115" s="1"/>
  <c r="B115"/>
  <c r="E114"/>
  <c r="D114"/>
  <c r="B114"/>
  <c r="D113"/>
  <c r="E113" s="1"/>
  <c r="B113"/>
  <c r="D112"/>
  <c r="E112" s="1"/>
  <c r="B112"/>
  <c r="D111"/>
  <c r="E111" s="1"/>
  <c r="B111"/>
  <c r="E110"/>
  <c r="D110"/>
  <c r="B110"/>
  <c r="D109"/>
  <c r="E109" s="1"/>
  <c r="B109"/>
  <c r="D108"/>
  <c r="E108" s="1"/>
  <c r="B108"/>
  <c r="D107"/>
  <c r="E107" s="1"/>
  <c r="B107"/>
  <c r="E106"/>
  <c r="D106"/>
  <c r="B106"/>
  <c r="D105"/>
  <c r="E105" s="1"/>
  <c r="B105"/>
  <c r="D104"/>
  <c r="E104" s="1"/>
  <c r="B104"/>
  <c r="D103"/>
  <c r="E103" s="1"/>
  <c r="B103"/>
  <c r="E102"/>
  <c r="D102"/>
  <c r="B102"/>
  <c r="D101"/>
  <c r="E101" s="1"/>
  <c r="B101"/>
  <c r="D100"/>
  <c r="E100" s="1"/>
  <c r="B100"/>
  <c r="D99"/>
  <c r="E99" s="1"/>
  <c r="B99"/>
  <c r="E98"/>
  <c r="D98"/>
  <c r="B98"/>
  <c r="D97"/>
  <c r="E97" s="1"/>
  <c r="B97"/>
  <c r="D96"/>
  <c r="E96" s="1"/>
  <c r="B96"/>
  <c r="D95"/>
  <c r="E95" s="1"/>
  <c r="B95"/>
  <c r="E94"/>
  <c r="D94"/>
  <c r="B94"/>
  <c r="D93"/>
  <c r="E93" s="1"/>
  <c r="B93"/>
  <c r="D92"/>
  <c r="E92" s="1"/>
  <c r="B92"/>
  <c r="D91"/>
  <c r="E91" s="1"/>
  <c r="B91"/>
  <c r="E90"/>
  <c r="D90"/>
  <c r="B90"/>
  <c r="D89"/>
  <c r="E89" s="1"/>
  <c r="B89"/>
  <c r="D88"/>
  <c r="E88" s="1"/>
  <c r="B88"/>
  <c r="D87"/>
  <c r="E87" s="1"/>
  <c r="B87"/>
  <c r="E86"/>
  <c r="D86"/>
  <c r="B86"/>
  <c r="D85"/>
  <c r="E85" s="1"/>
  <c r="B85"/>
  <c r="D84"/>
  <c r="E84" s="1"/>
  <c r="B84"/>
  <c r="D83"/>
  <c r="E83" s="1"/>
  <c r="B83"/>
  <c r="E82"/>
  <c r="D82"/>
  <c r="B82"/>
  <c r="D81"/>
  <c r="E81" s="1"/>
  <c r="B81"/>
  <c r="D80"/>
  <c r="E80" s="1"/>
  <c r="B80"/>
  <c r="D79"/>
  <c r="E79" s="1"/>
  <c r="B79"/>
  <c r="E78"/>
  <c r="D78"/>
  <c r="B78"/>
  <c r="D77"/>
  <c r="E77" s="1"/>
  <c r="B77"/>
  <c r="D76"/>
  <c r="E76" s="1"/>
  <c r="B76"/>
  <c r="D75"/>
  <c r="E75" s="1"/>
  <c r="B75"/>
  <c r="E74"/>
  <c r="D74"/>
  <c r="B74"/>
  <c r="D73"/>
  <c r="E73" s="1"/>
  <c r="B73"/>
  <c r="D72"/>
  <c r="E72" s="1"/>
  <c r="B72"/>
  <c r="D71"/>
  <c r="E71" s="1"/>
  <c r="B71"/>
  <c r="E70"/>
  <c r="D70"/>
  <c r="B70"/>
  <c r="D69"/>
  <c r="E69" s="1"/>
  <c r="B69"/>
  <c r="D68"/>
  <c r="E68" s="1"/>
  <c r="B68"/>
  <c r="D67"/>
  <c r="E67" s="1"/>
  <c r="B67"/>
  <c r="E66"/>
  <c r="D66"/>
  <c r="B66"/>
  <c r="D65"/>
  <c r="E65" s="1"/>
  <c r="B65"/>
  <c r="D64"/>
  <c r="E64" s="1"/>
  <c r="B64"/>
  <c r="D63"/>
  <c r="E63" s="1"/>
  <c r="B63"/>
  <c r="E62"/>
  <c r="D62"/>
  <c r="B62"/>
  <c r="D61"/>
  <c r="E61" s="1"/>
  <c r="B61"/>
  <c r="D60"/>
  <c r="E60" s="1"/>
  <c r="B60"/>
  <c r="D59"/>
  <c r="E59" s="1"/>
  <c r="B59"/>
  <c r="E58"/>
  <c r="D58"/>
  <c r="B58"/>
  <c r="D57"/>
  <c r="E57" s="1"/>
  <c r="B57"/>
  <c r="D56"/>
  <c r="E56" s="1"/>
  <c r="B56"/>
  <c r="D55"/>
  <c r="E55" s="1"/>
  <c r="B55"/>
  <c r="E54"/>
  <c r="D54"/>
  <c r="B54"/>
  <c r="D53"/>
  <c r="E53" s="1"/>
  <c r="B53"/>
  <c r="D52"/>
  <c r="E52" s="1"/>
  <c r="B52"/>
  <c r="D51"/>
  <c r="E51" s="1"/>
  <c r="B51"/>
  <c r="E50"/>
  <c r="D50"/>
  <c r="B50"/>
  <c r="D49"/>
  <c r="E49" s="1"/>
  <c r="B49"/>
  <c r="D48"/>
  <c r="E48" s="1"/>
  <c r="B48"/>
  <c r="D47"/>
  <c r="E47" s="1"/>
  <c r="B47"/>
  <c r="E46"/>
  <c r="D46"/>
  <c r="B46"/>
  <c r="D45"/>
  <c r="E45" s="1"/>
  <c r="B45"/>
  <c r="D44"/>
  <c r="E44" s="1"/>
  <c r="B44"/>
  <c r="D43"/>
  <c r="E43" s="1"/>
  <c r="B43"/>
  <c r="E38"/>
  <c r="D38"/>
  <c r="B38"/>
  <c r="D37"/>
  <c r="E37" s="1"/>
  <c r="B37"/>
  <c r="D36"/>
  <c r="E36" s="1"/>
  <c r="B36"/>
  <c r="D35"/>
  <c r="E35" s="1"/>
  <c r="B35"/>
  <c r="E34"/>
  <c r="D34"/>
  <c r="B34"/>
  <c r="D33"/>
  <c r="E33" s="1"/>
  <c r="B33"/>
  <c r="D32"/>
  <c r="E32" s="1"/>
  <c r="B32"/>
  <c r="D31"/>
  <c r="E31" s="1"/>
  <c r="B31"/>
  <c r="E30"/>
  <c r="D30"/>
  <c r="B30"/>
  <c r="D29"/>
  <c r="E29" s="1"/>
  <c r="B29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B108" i="7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D62"/>
  <c r="E62" s="1"/>
  <c r="B62"/>
  <c r="E61"/>
  <c r="D61"/>
  <c r="B61"/>
  <c r="D60"/>
  <c r="E60" s="1"/>
  <c r="B60"/>
  <c r="D59"/>
  <c r="E59" s="1"/>
  <c r="B59"/>
  <c r="D58"/>
  <c r="E58" s="1"/>
  <c r="B58"/>
  <c r="E57"/>
  <c r="D57"/>
  <c r="B57"/>
  <c r="D56"/>
  <c r="E56" s="1"/>
  <c r="B56"/>
  <c r="D55"/>
  <c r="E55" s="1"/>
  <c r="B55"/>
  <c r="D54"/>
  <c r="E54" s="1"/>
  <c r="B54"/>
  <c r="D53"/>
  <c r="E53" s="1"/>
  <c r="B53"/>
  <c r="E52"/>
  <c r="D52"/>
  <c r="B52"/>
  <c r="D51"/>
  <c r="E51" s="1"/>
  <c r="B51"/>
  <c r="D50"/>
  <c r="E50" s="1"/>
  <c r="B50"/>
  <c r="D49"/>
  <c r="E49" s="1"/>
  <c r="B49"/>
  <c r="E48"/>
  <c r="D48"/>
  <c r="B48"/>
  <c r="D47"/>
  <c r="E47" s="1"/>
  <c r="B47"/>
  <c r="D46"/>
  <c r="E46" s="1"/>
  <c r="B46"/>
  <c r="D45"/>
  <c r="E45" s="1"/>
  <c r="B45"/>
  <c r="E44"/>
  <c r="D44"/>
  <c r="B44"/>
  <c r="D43"/>
  <c r="E43" s="1"/>
  <c r="B43"/>
  <c r="D42"/>
  <c r="E42" s="1"/>
  <c r="B42"/>
  <c r="D41"/>
  <c r="E41" s="1"/>
  <c r="B41"/>
  <c r="E40"/>
  <c r="D40"/>
  <c r="B40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25"/>
  <c r="E25" s="1"/>
  <c r="B25"/>
  <c r="E24"/>
  <c r="D24"/>
  <c r="B24"/>
  <c r="D23"/>
  <c r="E23" s="1"/>
  <c r="B23"/>
  <c r="D22"/>
  <c r="E22" s="1"/>
  <c r="B22"/>
  <c r="D21"/>
  <c r="E21" s="1"/>
  <c r="B21"/>
  <c r="E20"/>
  <c r="D20"/>
  <c r="B20"/>
  <c r="D19"/>
  <c r="E19" s="1"/>
  <c r="B19"/>
  <c r="D18"/>
  <c r="E18" s="1"/>
  <c r="B18"/>
  <c r="D17"/>
  <c r="E17" s="1"/>
  <c r="B17"/>
  <c r="E16"/>
  <c r="D16"/>
  <c r="B16"/>
  <c r="D15"/>
  <c r="E15" s="1"/>
  <c r="B15"/>
  <c r="D14"/>
  <c r="E14" s="1"/>
  <c r="B14"/>
  <c r="D13"/>
  <c r="E13" s="1"/>
  <c r="B13"/>
  <c r="E12"/>
  <c r="D12"/>
  <c r="B12"/>
  <c r="D11"/>
  <c r="E11" s="1"/>
  <c r="B11"/>
  <c r="D10"/>
  <c r="E10" s="1"/>
  <c r="B10"/>
  <c r="D9"/>
  <c r="E9" s="1"/>
  <c r="B9"/>
  <c r="E8"/>
  <c r="D8"/>
  <c r="B8"/>
  <c r="D7"/>
  <c r="E7" s="1"/>
  <c r="B7"/>
  <c r="D6"/>
  <c r="E6" s="1"/>
  <c r="B6"/>
  <c r="D5"/>
  <c r="E5" s="1"/>
  <c r="B5"/>
  <c r="E4"/>
  <c r="D4"/>
  <c r="B4"/>
  <c r="D62" i="6"/>
  <c r="E62" s="1"/>
  <c r="B62"/>
  <c r="D61"/>
  <c r="E61" s="1"/>
  <c r="B61"/>
  <c r="D60"/>
  <c r="E60" s="1"/>
  <c r="B60"/>
  <c r="E59"/>
  <c r="D59"/>
  <c r="B59"/>
  <c r="D58"/>
  <c r="E58" s="1"/>
  <c r="B58"/>
  <c r="D57"/>
  <c r="E57" s="1"/>
  <c r="B57"/>
  <c r="D56"/>
  <c r="E56" s="1"/>
  <c r="B56"/>
  <c r="E55"/>
  <c r="D55"/>
  <c r="B55"/>
  <c r="D54"/>
  <c r="E54" s="1"/>
  <c r="B54"/>
  <c r="D53"/>
  <c r="E53" s="1"/>
  <c r="B53"/>
  <c r="D52"/>
  <c r="E52" s="1"/>
  <c r="B52"/>
  <c r="E51"/>
  <c r="D51"/>
  <c r="B51"/>
  <c r="D50"/>
  <c r="E50" s="1"/>
  <c r="B50"/>
  <c r="D49"/>
  <c r="E49" s="1"/>
  <c r="B49"/>
  <c r="D48"/>
  <c r="E48" s="1"/>
  <c r="B48"/>
  <c r="E47"/>
  <c r="D47"/>
  <c r="B47"/>
  <c r="D46"/>
  <c r="E46" s="1"/>
  <c r="B46"/>
  <c r="D45"/>
  <c r="E45" s="1"/>
  <c r="B45"/>
  <c r="D44"/>
  <c r="E44" s="1"/>
  <c r="B44"/>
  <c r="E43"/>
  <c r="D43"/>
  <c r="B43"/>
  <c r="D39"/>
  <c r="E39" s="1"/>
  <c r="B39"/>
  <c r="D38"/>
  <c r="E38" s="1"/>
  <c r="B38"/>
  <c r="D37"/>
  <c r="E37" s="1"/>
  <c r="B37"/>
  <c r="E36"/>
  <c r="D36"/>
  <c r="B36"/>
  <c r="D35"/>
  <c r="E35" s="1"/>
  <c r="B35"/>
  <c r="D34"/>
  <c r="E34" s="1"/>
  <c r="B34"/>
  <c r="D33"/>
  <c r="E33" s="1"/>
  <c r="B33"/>
  <c r="E32"/>
  <c r="D32"/>
  <c r="B32"/>
  <c r="D31"/>
  <c r="E31" s="1"/>
  <c r="B31"/>
  <c r="D30"/>
  <c r="E30" s="1"/>
  <c r="B30"/>
  <c r="D29"/>
  <c r="E29" s="1"/>
  <c r="B29"/>
  <c r="E28"/>
  <c r="D28"/>
  <c r="B28"/>
  <c r="D27"/>
  <c r="E27" s="1"/>
  <c r="B27"/>
  <c r="D26"/>
  <c r="E26" s="1"/>
  <c r="B26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D128" i="5"/>
  <c r="E128" s="1"/>
  <c r="B128"/>
  <c r="E127"/>
  <c r="D127"/>
  <c r="B127"/>
  <c r="D126"/>
  <c r="E126" s="1"/>
  <c r="B126"/>
  <c r="D125"/>
  <c r="E125" s="1"/>
  <c r="B125"/>
  <c r="D124"/>
  <c r="E124" s="1"/>
  <c r="B124"/>
  <c r="E123"/>
  <c r="D123"/>
  <c r="B123"/>
  <c r="D122"/>
  <c r="E122" s="1"/>
  <c r="B122"/>
  <c r="D121"/>
  <c r="E121" s="1"/>
  <c r="B121"/>
  <c r="D120"/>
  <c r="E120" s="1"/>
  <c r="B120"/>
  <c r="E119"/>
  <c r="D119"/>
  <c r="B119"/>
  <c r="D118"/>
  <c r="E118" s="1"/>
  <c r="B118"/>
  <c r="D117"/>
  <c r="E117" s="1"/>
  <c r="B117"/>
  <c r="D116"/>
  <c r="E116" s="1"/>
  <c r="B116"/>
  <c r="E115"/>
  <c r="D115"/>
  <c r="B115"/>
  <c r="D114"/>
  <c r="E114" s="1"/>
  <c r="B114"/>
  <c r="D113"/>
  <c r="E113" s="1"/>
  <c r="B113"/>
  <c r="D112"/>
  <c r="E112" s="1"/>
  <c r="B112"/>
  <c r="E111"/>
  <c r="D111"/>
  <c r="B111"/>
  <c r="D110"/>
  <c r="E110" s="1"/>
  <c r="B110"/>
  <c r="D109"/>
  <c r="E109" s="1"/>
  <c r="B109"/>
  <c r="D108"/>
  <c r="E108" s="1"/>
  <c r="B108"/>
  <c r="E107"/>
  <c r="D107"/>
  <c r="B107"/>
  <c r="D106"/>
  <c r="E106" s="1"/>
  <c r="B106"/>
  <c r="D105"/>
  <c r="E105" s="1"/>
  <c r="B105"/>
  <c r="D104"/>
  <c r="E104" s="1"/>
  <c r="B104"/>
  <c r="E103"/>
  <c r="D103"/>
  <c r="B103"/>
  <c r="D102"/>
  <c r="E102" s="1"/>
  <c r="B102"/>
  <c r="D101"/>
  <c r="E101" s="1"/>
  <c r="B101"/>
  <c r="D100"/>
  <c r="E100" s="1"/>
  <c r="B100"/>
  <c r="E99"/>
  <c r="D99"/>
  <c r="B99"/>
  <c r="D98"/>
  <c r="E98" s="1"/>
  <c r="B98"/>
  <c r="D97"/>
  <c r="E97" s="1"/>
  <c r="B97"/>
  <c r="D96"/>
  <c r="E96" s="1"/>
  <c r="B96"/>
  <c r="E95"/>
  <c r="D95"/>
  <c r="B95"/>
  <c r="D94"/>
  <c r="E94" s="1"/>
  <c r="B94"/>
  <c r="D93"/>
  <c r="E93" s="1"/>
  <c r="B93"/>
  <c r="D92"/>
  <c r="E92" s="1"/>
  <c r="B92"/>
  <c r="E91"/>
  <c r="D91"/>
  <c r="B91"/>
  <c r="D90"/>
  <c r="E90" s="1"/>
  <c r="B90"/>
  <c r="D89"/>
  <c r="E89" s="1"/>
  <c r="B89"/>
  <c r="D88"/>
  <c r="E88" s="1"/>
  <c r="B88"/>
  <c r="E87"/>
  <c r="D87"/>
  <c r="B87"/>
  <c r="D86"/>
  <c r="E86" s="1"/>
  <c r="B86"/>
  <c r="D85"/>
  <c r="E85" s="1"/>
  <c r="B85"/>
  <c r="D84"/>
  <c r="E84" s="1"/>
  <c r="B84"/>
  <c r="E83"/>
  <c r="D83"/>
  <c r="B83"/>
  <c r="D82"/>
  <c r="E82" s="1"/>
  <c r="B82"/>
  <c r="D81"/>
  <c r="E81" s="1"/>
  <c r="B81"/>
  <c r="D80"/>
  <c r="E80" s="1"/>
  <c r="B80"/>
  <c r="E79"/>
  <c r="D79"/>
  <c r="B79"/>
  <c r="D78"/>
  <c r="E78" s="1"/>
  <c r="B78"/>
  <c r="D77"/>
  <c r="E77" s="1"/>
  <c r="B77"/>
  <c r="D76"/>
  <c r="E76" s="1"/>
  <c r="B76"/>
  <c r="E75"/>
  <c r="D75"/>
  <c r="B75"/>
  <c r="D74"/>
  <c r="E74" s="1"/>
  <c r="B74"/>
  <c r="D73"/>
  <c r="E73" s="1"/>
  <c r="B73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D28"/>
  <c r="E28" s="1"/>
  <c r="B28"/>
  <c r="D27"/>
  <c r="E27" s="1"/>
  <c r="B27"/>
  <c r="E26"/>
  <c r="D26"/>
  <c r="B26"/>
  <c r="D25"/>
  <c r="E25" s="1"/>
  <c r="B25"/>
  <c r="D24"/>
  <c r="E24" s="1"/>
  <c r="B24"/>
  <c r="D23"/>
  <c r="E23" s="1"/>
  <c r="B23"/>
  <c r="E22"/>
  <c r="D22"/>
  <c r="B22"/>
  <c r="D21"/>
  <c r="E21" s="1"/>
  <c r="B21"/>
  <c r="D20"/>
  <c r="E20" s="1"/>
  <c r="B20"/>
  <c r="D19"/>
  <c r="E19" s="1"/>
  <c r="B19"/>
  <c r="E18"/>
  <c r="D18"/>
  <c r="B18"/>
  <c r="D17"/>
  <c r="E17" s="1"/>
  <c r="B17"/>
  <c r="D16"/>
  <c r="E16" s="1"/>
  <c r="B16"/>
  <c r="D15"/>
  <c r="E15" s="1"/>
  <c r="B15"/>
  <c r="E14"/>
  <c r="D14"/>
  <c r="B14"/>
  <c r="D13"/>
  <c r="E13" s="1"/>
  <c r="B13"/>
  <c r="D12"/>
  <c r="E12" s="1"/>
  <c r="B12"/>
  <c r="D11"/>
  <c r="E11" s="1"/>
  <c r="B11"/>
  <c r="E10"/>
  <c r="D10"/>
  <c r="B10"/>
  <c r="D9"/>
  <c r="E9" s="1"/>
  <c r="B9"/>
  <c r="D8"/>
  <c r="E8" s="1"/>
  <c r="B8"/>
  <c r="D7"/>
  <c r="E7" s="1"/>
  <c r="B7"/>
  <c r="E6"/>
  <c r="D6"/>
  <c r="B6"/>
  <c r="D5"/>
  <c r="E5" s="1"/>
  <c r="B5"/>
  <c r="D4"/>
  <c r="E4" s="1"/>
  <c r="B4"/>
  <c r="G546" i="4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497"/>
  <c r="G496"/>
  <c r="G495"/>
  <c r="G494"/>
  <c r="G493"/>
  <c r="G492"/>
  <c r="G415"/>
  <c r="G414"/>
  <c r="G413"/>
  <c r="G412"/>
  <c r="G411"/>
  <c r="G410"/>
  <c r="G409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11"/>
  <c r="G310"/>
  <c r="G309"/>
  <c r="G308"/>
  <c r="G307"/>
  <c r="G306"/>
  <c r="G305"/>
  <c r="G304"/>
  <c r="G303"/>
  <c r="G302"/>
  <c r="G301"/>
  <c r="G300"/>
  <c r="G299"/>
  <c r="G298"/>
  <c r="G297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51"/>
  <c r="G250"/>
  <c r="G249"/>
  <c r="G248"/>
  <c r="G247"/>
  <c r="G246"/>
  <c r="G245"/>
  <c r="G222"/>
  <c r="G221"/>
  <c r="G220"/>
  <c r="G219"/>
  <c r="G218"/>
  <c r="G128"/>
  <c r="G127"/>
  <c r="G126"/>
  <c r="G125"/>
  <c r="G124"/>
  <c r="G123"/>
  <c r="G122"/>
  <c r="G54"/>
  <c r="G53"/>
  <c r="G52"/>
  <c r="G51"/>
  <c r="G50"/>
  <c r="G49"/>
  <c r="G48"/>
  <c r="G47"/>
  <c r="G46"/>
  <c r="G45"/>
  <c r="G44"/>
  <c r="G43"/>
  <c r="G42"/>
  <c r="G41"/>
  <c r="G40"/>
  <c r="G39"/>
  <c r="G38"/>
  <c r="G436"/>
  <c r="G435"/>
  <c r="G434"/>
  <c r="G433"/>
  <c r="G432"/>
  <c r="G431"/>
  <c r="G430"/>
  <c r="G86"/>
  <c r="G85"/>
  <c r="G84"/>
  <c r="G83"/>
  <c r="G82"/>
  <c r="G81"/>
  <c r="G80"/>
  <c r="G37"/>
  <c r="G36"/>
  <c r="G35"/>
  <c r="G34"/>
  <c r="G33"/>
  <c r="G32"/>
  <c r="G31"/>
  <c r="G30"/>
  <c r="G29"/>
  <c r="G28"/>
  <c r="G176"/>
  <c r="G175"/>
  <c r="G174"/>
  <c r="G173"/>
  <c r="G172"/>
  <c r="G171"/>
  <c r="G170"/>
  <c r="G169"/>
  <c r="G168"/>
  <c r="G167"/>
  <c r="G166"/>
  <c r="G165"/>
  <c r="G164"/>
  <c r="G163"/>
  <c r="G162"/>
  <c r="G208"/>
  <c r="G207"/>
  <c r="G206"/>
  <c r="G205"/>
  <c r="G204"/>
  <c r="G203"/>
  <c r="G202"/>
  <c r="G108"/>
  <c r="G107"/>
  <c r="G106"/>
  <c r="G105"/>
  <c r="G104"/>
  <c r="G103"/>
  <c r="G102"/>
  <c r="G101"/>
  <c r="G100"/>
  <c r="G99"/>
  <c r="G141"/>
  <c r="G140"/>
  <c r="G139"/>
  <c r="G138"/>
  <c r="G137"/>
  <c r="G136"/>
  <c r="G135"/>
  <c r="G134"/>
  <c r="G133"/>
  <c r="G132"/>
  <c r="G131"/>
  <c r="G130"/>
  <c r="G129"/>
  <c r="G345"/>
  <c r="G344"/>
  <c r="G343"/>
  <c r="G342"/>
  <c r="G341"/>
  <c r="G340"/>
  <c r="G339"/>
  <c r="G338"/>
  <c r="G337"/>
  <c r="G336"/>
  <c r="G335"/>
  <c r="G334"/>
  <c r="G333"/>
  <c r="G332"/>
  <c r="G330"/>
  <c r="G267"/>
  <c r="G266"/>
  <c r="G265"/>
  <c r="G264"/>
  <c r="G263"/>
  <c r="G262"/>
  <c r="G261"/>
  <c r="G260"/>
  <c r="G259"/>
  <c r="G258"/>
  <c r="G257"/>
  <c r="G256"/>
  <c r="G255"/>
  <c r="G254"/>
  <c r="G253"/>
  <c r="G252"/>
  <c r="G18"/>
  <c r="G17"/>
  <c r="G16"/>
  <c r="G15"/>
  <c r="G14"/>
  <c r="G13"/>
  <c r="G12"/>
  <c r="G11"/>
  <c r="G10"/>
  <c r="G9"/>
  <c r="G8"/>
  <c r="G79"/>
  <c r="G78"/>
  <c r="G77"/>
  <c r="G76"/>
  <c r="G75"/>
  <c r="G74"/>
  <c r="G73"/>
  <c r="G72"/>
  <c r="G71"/>
  <c r="G70"/>
  <c r="G217"/>
  <c r="G216"/>
  <c r="G215"/>
  <c r="G214"/>
  <c r="G213"/>
  <c r="G212"/>
  <c r="G211"/>
  <c r="G210"/>
  <c r="G209"/>
  <c r="G98"/>
  <c r="G97"/>
  <c r="G96"/>
  <c r="G95"/>
  <c r="G94"/>
  <c r="G93"/>
  <c r="G92"/>
  <c r="G91"/>
  <c r="G90"/>
  <c r="G89"/>
  <c r="G88"/>
  <c r="G87"/>
  <c r="G234"/>
  <c r="G233"/>
  <c r="G232"/>
  <c r="G231"/>
  <c r="G448"/>
  <c r="G447"/>
  <c r="G446"/>
  <c r="G445"/>
  <c r="G444"/>
  <c r="G443"/>
  <c r="G442"/>
  <c r="G441"/>
  <c r="G440"/>
  <c r="G439"/>
  <c r="G438"/>
  <c r="G437"/>
  <c r="G150"/>
  <c r="G149"/>
  <c r="G148"/>
  <c r="G147"/>
  <c r="G146"/>
  <c r="G145"/>
  <c r="G144"/>
  <c r="G143"/>
  <c r="G142"/>
  <c r="G423"/>
  <c r="G422"/>
  <c r="G421"/>
  <c r="G420"/>
  <c r="G419"/>
  <c r="G418"/>
  <c r="G417"/>
  <c r="G416"/>
  <c r="G387"/>
  <c r="G386"/>
  <c r="G385"/>
  <c r="G384"/>
  <c r="G383"/>
  <c r="G382"/>
  <c r="G381"/>
  <c r="G380"/>
  <c r="G62"/>
  <c r="G61"/>
  <c r="G60"/>
  <c r="G59"/>
  <c r="G58"/>
  <c r="G57"/>
  <c r="G56"/>
  <c r="G55"/>
  <c r="G472"/>
  <c r="F471"/>
  <c r="G471" s="1"/>
  <c r="F470"/>
  <c r="G470" s="1"/>
  <c r="F469"/>
  <c r="G469" s="1"/>
  <c r="G468"/>
  <c r="G467"/>
  <c r="G466"/>
  <c r="G465"/>
  <c r="G464"/>
  <c r="G463"/>
  <c r="G462"/>
  <c r="G461"/>
  <c r="G460"/>
  <c r="G459"/>
  <c r="G458"/>
  <c r="G457"/>
  <c r="G558"/>
  <c r="G557"/>
  <c r="G556"/>
  <c r="G555"/>
  <c r="G554"/>
  <c r="G553"/>
  <c r="G552"/>
  <c r="G551"/>
  <c r="G550"/>
  <c r="G549"/>
  <c r="G548"/>
  <c r="G547"/>
  <c r="G201"/>
  <c r="G200"/>
  <c r="G199"/>
  <c r="G198"/>
  <c r="G197"/>
  <c r="G196"/>
  <c r="G195"/>
  <c r="G194"/>
  <c r="F354"/>
  <c r="G354" s="1"/>
  <c r="F353"/>
  <c r="G353" s="1"/>
  <c r="F352"/>
  <c r="G352" s="1"/>
  <c r="F351"/>
  <c r="G351" s="1"/>
  <c r="F350"/>
  <c r="G350" s="1"/>
  <c r="F349"/>
  <c r="G349" s="1"/>
  <c r="G348"/>
  <c r="G347"/>
  <c r="G346"/>
  <c r="G27"/>
  <c r="G26"/>
  <c r="G25"/>
  <c r="G24"/>
  <c r="G23"/>
  <c r="G22"/>
  <c r="G21"/>
  <c r="G20"/>
  <c r="G19"/>
  <c r="G244"/>
  <c r="G243"/>
  <c r="G242"/>
  <c r="G241"/>
  <c r="G240"/>
  <c r="G239"/>
  <c r="G161"/>
  <c r="G160"/>
  <c r="G159"/>
  <c r="G158"/>
  <c r="G157"/>
  <c r="G156"/>
  <c r="G155"/>
  <c r="G154"/>
  <c r="G153"/>
  <c r="G152"/>
  <c r="G151"/>
  <c r="G510"/>
  <c r="G509"/>
  <c r="G508"/>
  <c r="G507"/>
  <c r="G506"/>
  <c r="G505"/>
  <c r="G491"/>
  <c r="G490"/>
  <c r="G489"/>
  <c r="G488"/>
  <c r="G487"/>
  <c r="G486"/>
  <c r="G485"/>
  <c r="G484"/>
  <c r="G483"/>
  <c r="G296"/>
  <c r="G295"/>
  <c r="G294"/>
  <c r="G293"/>
  <c r="G292"/>
  <c r="G291"/>
  <c r="G290"/>
  <c r="G289"/>
  <c r="G7"/>
  <c r="G6"/>
  <c r="G5"/>
  <c r="G4"/>
  <c r="G3"/>
  <c r="G2"/>
  <c r="G395"/>
  <c r="G394"/>
  <c r="G393"/>
  <c r="G392"/>
  <c r="G391"/>
  <c r="G390"/>
  <c r="G389"/>
  <c r="G388"/>
  <c r="G482"/>
  <c r="G481"/>
  <c r="G480"/>
  <c r="G479"/>
  <c r="G478"/>
  <c r="G477"/>
  <c r="G476"/>
  <c r="G475"/>
  <c r="G474"/>
  <c r="G473"/>
  <c r="G230"/>
  <c r="G229"/>
  <c r="G228"/>
  <c r="G227"/>
  <c r="G226"/>
  <c r="G225"/>
  <c r="G224"/>
  <c r="G223"/>
  <c r="G504"/>
  <c r="G503"/>
  <c r="G502"/>
  <c r="G501"/>
  <c r="G500"/>
  <c r="G499"/>
  <c r="G498"/>
  <c r="G456"/>
  <c r="G455"/>
  <c r="G454"/>
  <c r="G453"/>
  <c r="G452"/>
  <c r="G451"/>
  <c r="G450"/>
  <c r="G449"/>
  <c r="G185"/>
  <c r="F184"/>
  <c r="G184" s="1"/>
  <c r="F183"/>
  <c r="G183" s="1"/>
  <c r="G182"/>
  <c r="G181"/>
  <c r="G180"/>
  <c r="G179"/>
  <c r="G178"/>
  <c r="G177"/>
  <c r="G329"/>
  <c r="G328"/>
  <c r="F327"/>
  <c r="G327" s="1"/>
  <c r="F326"/>
  <c r="G326" s="1"/>
  <c r="F325"/>
  <c r="G325" s="1"/>
  <c r="F324"/>
  <c r="G324" s="1"/>
  <c r="F323"/>
  <c r="G323" s="1"/>
  <c r="F322"/>
  <c r="G322" s="1"/>
  <c r="G321"/>
  <c r="G320"/>
  <c r="G319"/>
  <c r="G318"/>
  <c r="J120" l="1"/>
  <c r="H120"/>
  <c r="K585" i="67"/>
  <c r="K594"/>
  <c r="J536" i="4"/>
  <c r="K576" i="67"/>
  <c r="J297" i="4"/>
  <c r="H177"/>
  <c r="H271"/>
  <c r="H165"/>
  <c r="H540"/>
  <c r="L257" i="67"/>
  <c r="L282"/>
  <c r="L133"/>
  <c r="J302"/>
  <c r="J306"/>
  <c r="J368"/>
  <c r="H318" i="4"/>
  <c r="H326"/>
  <c r="H503"/>
  <c r="J223"/>
  <c r="J473"/>
  <c r="H291"/>
  <c r="H483"/>
  <c r="H489"/>
  <c r="H508"/>
  <c r="H257"/>
  <c r="H162"/>
  <c r="J28"/>
  <c r="H32"/>
  <c r="J80"/>
  <c r="H84"/>
  <c r="H44"/>
  <c r="H218"/>
  <c r="H220"/>
  <c r="H248"/>
  <c r="H268"/>
  <c r="H279"/>
  <c r="H370"/>
  <c r="H412"/>
  <c r="J492"/>
  <c r="J511"/>
  <c r="H519"/>
  <c r="H531"/>
  <c r="H542"/>
  <c r="H209"/>
  <c r="H294"/>
  <c r="H486"/>
  <c r="H505"/>
  <c r="H151"/>
  <c r="H22"/>
  <c r="H197"/>
  <c r="H58"/>
  <c r="H60"/>
  <c r="H385"/>
  <c r="H419"/>
  <c r="H446"/>
  <c r="H94"/>
  <c r="H213"/>
  <c r="H77"/>
  <c r="H330"/>
  <c r="H274"/>
  <c r="J355"/>
  <c r="H359"/>
  <c r="H99"/>
  <c r="J409"/>
  <c r="J239"/>
  <c r="H551"/>
  <c r="H422"/>
  <c r="H261"/>
  <c r="J388"/>
  <c r="J2"/>
  <c r="H4"/>
  <c r="H15"/>
  <c r="H297"/>
  <c r="H362"/>
  <c r="H376"/>
  <c r="H409"/>
  <c r="H522"/>
  <c r="H155"/>
  <c r="H159"/>
  <c r="H26"/>
  <c r="H463"/>
  <c r="J142"/>
  <c r="J437"/>
  <c r="H443"/>
  <c r="H342"/>
  <c r="J129"/>
  <c r="H133"/>
  <c r="H137"/>
  <c r="H105"/>
  <c r="J202"/>
  <c r="H206"/>
  <c r="H430"/>
  <c r="H434"/>
  <c r="H50"/>
  <c r="H124"/>
  <c r="J279"/>
  <c r="H282"/>
  <c r="H365"/>
  <c r="L358" i="67"/>
  <c r="J502"/>
  <c r="J162" i="4"/>
  <c r="J430"/>
  <c r="J218"/>
  <c r="J268"/>
  <c r="H452"/>
  <c r="H322"/>
  <c r="J177"/>
  <c r="H180"/>
  <c r="J449"/>
  <c r="J498"/>
  <c r="H500"/>
  <c r="H226"/>
  <c r="H228"/>
  <c r="H476"/>
  <c r="H480"/>
  <c r="H391"/>
  <c r="J289"/>
  <c r="J483"/>
  <c r="J505"/>
  <c r="J151"/>
  <c r="H239"/>
  <c r="H243"/>
  <c r="J19"/>
  <c r="H349"/>
  <c r="J194"/>
  <c r="J547"/>
  <c r="H554"/>
  <c r="H469"/>
  <c r="J55"/>
  <c r="J380"/>
  <c r="H382"/>
  <c r="J416"/>
  <c r="H145"/>
  <c r="J231"/>
  <c r="H233"/>
  <c r="J87"/>
  <c r="H91"/>
  <c r="J209"/>
  <c r="J70"/>
  <c r="H74"/>
  <c r="J8"/>
  <c r="H12"/>
  <c r="J252"/>
  <c r="H264"/>
  <c r="J330"/>
  <c r="H337"/>
  <c r="J99"/>
  <c r="H172"/>
  <c r="H35"/>
  <c r="J38"/>
  <c r="J245"/>
  <c r="H286"/>
  <c r="H309"/>
  <c r="J367"/>
  <c r="H373"/>
  <c r="H495"/>
  <c r="J526"/>
  <c r="H536"/>
  <c r="I536" s="1"/>
  <c r="J28" i="67"/>
  <c r="J353"/>
  <c r="J250"/>
  <c r="J254"/>
  <c r="J412"/>
  <c r="J5"/>
  <c r="J322"/>
  <c r="L497"/>
  <c r="J499"/>
  <c r="L518"/>
  <c r="J520"/>
  <c r="L156"/>
  <c r="J160"/>
  <c r="J270"/>
  <c r="J373"/>
  <c r="J215"/>
  <c r="J568"/>
  <c r="L473"/>
  <c r="J477"/>
  <c r="J483"/>
  <c r="L53"/>
  <c r="J59"/>
  <c r="J403"/>
  <c r="L434"/>
  <c r="J440"/>
  <c r="L147"/>
  <c r="J149"/>
  <c r="L456"/>
  <c r="J358"/>
  <c r="J167"/>
  <c r="J137"/>
  <c r="J143"/>
  <c r="J240"/>
  <c r="J242"/>
  <c r="J275"/>
  <c r="J292"/>
  <c r="J34"/>
  <c r="J452"/>
  <c r="J507"/>
  <c r="J533"/>
  <c r="J541"/>
  <c r="L545"/>
  <c r="J549"/>
  <c r="L551"/>
  <c r="J559"/>
  <c r="L346"/>
  <c r="J350"/>
  <c r="J365"/>
  <c r="L378"/>
  <c r="J384"/>
  <c r="J388"/>
  <c r="L390"/>
  <c r="J430"/>
  <c r="J259"/>
  <c r="J15"/>
  <c r="J312"/>
  <c r="J198"/>
  <c r="L465"/>
  <c r="L510"/>
  <c r="J516"/>
  <c r="L247"/>
  <c r="L487"/>
  <c r="J493"/>
  <c r="L407"/>
  <c r="L2"/>
  <c r="L317"/>
  <c r="J163"/>
  <c r="L265"/>
  <c r="J22"/>
  <c r="J461"/>
  <c r="J463"/>
  <c r="J94"/>
  <c r="L69"/>
  <c r="J73"/>
  <c r="L8"/>
  <c r="J12"/>
  <c r="J282"/>
  <c r="J133"/>
  <c r="L97"/>
  <c r="L220"/>
  <c r="J228"/>
  <c r="J188"/>
  <c r="L28"/>
  <c r="J31"/>
  <c r="J79"/>
  <c r="J83"/>
  <c r="J449"/>
  <c r="K449" s="1"/>
  <c r="L37"/>
  <c r="J43"/>
  <c r="L123"/>
  <c r="J125"/>
  <c r="L299"/>
  <c r="J314"/>
  <c r="L427"/>
  <c r="L504"/>
  <c r="L195"/>
  <c r="J201"/>
  <c r="J468"/>
  <c r="J513"/>
  <c r="J490"/>
  <c r="J407"/>
  <c r="J319"/>
  <c r="J26"/>
  <c r="L370"/>
  <c r="J376"/>
  <c r="L212"/>
  <c r="L565"/>
  <c r="J571"/>
  <c r="J56"/>
  <c r="L398"/>
  <c r="J400"/>
  <c r="J437"/>
  <c r="L167"/>
  <c r="J173"/>
  <c r="L240"/>
  <c r="L79"/>
  <c r="L449"/>
  <c r="L324"/>
  <c r="J338"/>
  <c r="J381"/>
  <c r="J551"/>
  <c r="J557"/>
  <c r="L19"/>
  <c r="L87"/>
  <c r="J91"/>
  <c r="L231"/>
  <c r="J235"/>
  <c r="J76"/>
  <c r="J108"/>
  <c r="L272"/>
  <c r="J287"/>
  <c r="J295"/>
  <c r="J48"/>
  <c r="L310"/>
  <c r="J392"/>
  <c r="J394"/>
  <c r="J396"/>
  <c r="L522"/>
  <c r="J545"/>
  <c r="J123"/>
  <c r="J299"/>
  <c r="J310"/>
  <c r="J324"/>
  <c r="J427"/>
  <c r="J272"/>
  <c r="K272" s="1"/>
  <c r="J37"/>
  <c r="J378"/>
  <c r="J390"/>
  <c r="J504"/>
  <c r="J522"/>
  <c r="J247"/>
  <c r="J2"/>
  <c r="J317"/>
  <c r="J497"/>
  <c r="J518"/>
  <c r="J156"/>
  <c r="J265"/>
  <c r="J212"/>
  <c r="J565"/>
  <c r="J473"/>
  <c r="J147"/>
  <c r="J231"/>
  <c r="J8"/>
  <c r="J97"/>
  <c r="J220"/>
  <c r="J346"/>
  <c r="J195"/>
  <c r="J465"/>
  <c r="J510"/>
  <c r="J487"/>
  <c r="J19"/>
  <c r="J370"/>
  <c r="J53"/>
  <c r="J398"/>
  <c r="J434"/>
  <c r="J456"/>
  <c r="J257"/>
  <c r="J87"/>
  <c r="J69"/>
  <c r="J318" i="4"/>
  <c r="H183"/>
  <c r="J346"/>
  <c r="H352"/>
  <c r="J457"/>
  <c r="H473"/>
  <c r="H19"/>
  <c r="H346"/>
  <c r="H194"/>
  <c r="I194" s="1"/>
  <c r="H547"/>
  <c r="I547" s="1"/>
  <c r="H380"/>
  <c r="H142"/>
  <c r="I142" s="1"/>
  <c r="H231"/>
  <c r="H87"/>
  <c r="H70"/>
  <c r="H129"/>
  <c r="H202"/>
  <c r="H80"/>
  <c r="H38"/>
  <c r="H245"/>
  <c r="H355"/>
  <c r="H367"/>
  <c r="H492"/>
  <c r="H511"/>
  <c r="I511" s="1"/>
  <c r="H526"/>
  <c r="I526" s="1"/>
  <c r="H449"/>
  <c r="I449" s="1"/>
  <c r="H498"/>
  <c r="H223"/>
  <c r="H388"/>
  <c r="H2"/>
  <c r="H289"/>
  <c r="H457"/>
  <c r="H55"/>
  <c r="H416"/>
  <c r="H437"/>
  <c r="H8"/>
  <c r="I8" s="1"/>
  <c r="H252"/>
  <c r="H28"/>
  <c r="I505" l="1"/>
  <c r="I120"/>
  <c r="I430"/>
  <c r="I297"/>
  <c r="I330"/>
  <c r="I409"/>
  <c r="I492"/>
  <c r="I70"/>
  <c r="I177"/>
  <c r="I279"/>
  <c r="I318"/>
  <c r="I28"/>
  <c r="I437"/>
  <c r="I416"/>
  <c r="I457"/>
  <c r="I2"/>
  <c r="I223"/>
  <c r="I355"/>
  <c r="I245"/>
  <c r="I80"/>
  <c r="I129"/>
  <c r="I87"/>
  <c r="I473"/>
  <c r="I346"/>
  <c r="I268"/>
  <c r="I252"/>
  <c r="I55"/>
  <c r="I289"/>
  <c r="I388"/>
  <c r="I498"/>
  <c r="I367"/>
  <c r="I38"/>
  <c r="I202"/>
  <c r="I231"/>
  <c r="I380"/>
  <c r="I19"/>
  <c r="I162"/>
  <c r="I151"/>
  <c r="I483"/>
  <c r="I99"/>
  <c r="I209"/>
  <c r="K212" i="67"/>
  <c r="K2"/>
  <c r="K407"/>
  <c r="K87"/>
  <c r="K398"/>
  <c r="K370"/>
  <c r="K487"/>
  <c r="K465"/>
  <c r="K346"/>
  <c r="K97"/>
  <c r="K231"/>
  <c r="K473"/>
  <c r="K156"/>
  <c r="K497"/>
  <c r="K504"/>
  <c r="K378"/>
  <c r="K324"/>
  <c r="K310"/>
  <c r="K123"/>
  <c r="K434"/>
  <c r="K220"/>
  <c r="K147"/>
  <c r="K565"/>
  <c r="K518"/>
  <c r="K317"/>
  <c r="K37"/>
  <c r="K427"/>
  <c r="K545"/>
  <c r="K167"/>
  <c r="K28"/>
  <c r="K133"/>
  <c r="K240"/>
  <c r="K265"/>
  <c r="K247"/>
  <c r="K522"/>
  <c r="K299"/>
  <c r="I218" i="4"/>
  <c r="I239"/>
  <c r="K358" i="67"/>
  <c r="K79"/>
  <c r="K282"/>
  <c r="K551"/>
  <c r="K69"/>
  <c r="K257"/>
  <c r="K456"/>
  <c r="K53"/>
  <c r="K19"/>
  <c r="K510"/>
  <c r="K195"/>
  <c r="K8"/>
  <c r="K390"/>
</calcChain>
</file>

<file path=xl/sharedStrings.xml><?xml version="1.0" encoding="utf-8"?>
<sst xmlns="http://schemas.openxmlformats.org/spreadsheetml/2006/main" count="9493" uniqueCount="851">
  <si>
    <t>Organism</t>
  </si>
  <si>
    <t>Species Name</t>
  </si>
  <si>
    <t>Individual</t>
  </si>
  <si>
    <t>Measurement</t>
  </si>
  <si>
    <t>Inflection Point</t>
  </si>
  <si>
    <t>Length</t>
  </si>
  <si>
    <t>Ratio</t>
  </si>
  <si>
    <t>Average Ratio</t>
  </si>
  <si>
    <t>Average Species Ratio</t>
  </si>
  <si>
    <t>Weighted Average</t>
  </si>
  <si>
    <t>Koi</t>
  </si>
  <si>
    <t>Cyprinus carpio</t>
  </si>
  <si>
    <t>Clownfish</t>
  </si>
  <si>
    <t>Amphiprion ocellaris</t>
  </si>
  <si>
    <t>Sturgeon</t>
  </si>
  <si>
    <t>Acipenser fulvescens</t>
  </si>
  <si>
    <t>Tuna</t>
  </si>
  <si>
    <t>Thunnus thynnus</t>
  </si>
  <si>
    <t>Dogfish</t>
  </si>
  <si>
    <t>Mustelus canis</t>
  </si>
  <si>
    <t>Tern</t>
  </si>
  <si>
    <t>Sterna antillarum browni</t>
  </si>
  <si>
    <t>Danaus plexippus</t>
  </si>
  <si>
    <t>Albatross</t>
  </si>
  <si>
    <t>Gull</t>
  </si>
  <si>
    <t>Leucophaeus atricilla</t>
  </si>
  <si>
    <t>Tiger Shark</t>
  </si>
  <si>
    <t>Galeocerdo cuvier</t>
  </si>
  <si>
    <t>Turkey Vulture</t>
  </si>
  <si>
    <t>Cathartes aura</t>
  </si>
  <si>
    <t>Canadian Goose</t>
  </si>
  <si>
    <t>Branta canadensis</t>
  </si>
  <si>
    <t>Flying Fish</t>
  </si>
  <si>
    <t>Cypselurus heterurus</t>
  </si>
  <si>
    <t>Atlantic Salmon</t>
  </si>
  <si>
    <t>Salmo salar</t>
  </si>
  <si>
    <t>Leopard Shark</t>
  </si>
  <si>
    <t>Triakis semifasciata</t>
  </si>
  <si>
    <t>Andean Condor</t>
  </si>
  <si>
    <t>Vultur gryphus</t>
  </si>
  <si>
    <t xml:space="preserve">Yellowtail Amberjack </t>
  </si>
  <si>
    <t>Seriola lalandi</t>
  </si>
  <si>
    <t>Mute Swan</t>
  </si>
  <si>
    <t>Cygnus olor</t>
  </si>
  <si>
    <t>Striped Bass</t>
  </si>
  <si>
    <t>Gold Dust Lyretail Molly</t>
  </si>
  <si>
    <t>Poecilia latipinna</t>
  </si>
  <si>
    <t>Rosy Barb</t>
  </si>
  <si>
    <t>Puntius conchonius</t>
  </si>
  <si>
    <t>African Butterfly Fish</t>
  </si>
  <si>
    <t>Pantodon buchholzi</t>
  </si>
  <si>
    <t>Beluga</t>
  </si>
  <si>
    <t>Delphinapterus leucas</t>
  </si>
  <si>
    <t>Eidolon helvum</t>
  </si>
  <si>
    <t>Bottlenose dolphin</t>
  </si>
  <si>
    <t>Tursiops truncatus</t>
  </si>
  <si>
    <t>Dumbo octopus</t>
  </si>
  <si>
    <t>Grimpoteuthis bathynectes</t>
  </si>
  <si>
    <t>Enallagma cyathigerum</t>
  </si>
  <si>
    <t>Daubenton's Bat</t>
  </si>
  <si>
    <t>Myotis daubentonii</t>
  </si>
  <si>
    <t>Black Flying Fox</t>
  </si>
  <si>
    <t>Pteropus alecto</t>
  </si>
  <si>
    <t>Humpback Whale (Calf)</t>
  </si>
  <si>
    <t>Megaptera novaeangliae</t>
  </si>
  <si>
    <t>Antarctic Clione</t>
  </si>
  <si>
    <t>Clione antarctica</t>
  </si>
  <si>
    <t>Gray Bat</t>
  </si>
  <si>
    <t>Myotis grisescens</t>
  </si>
  <si>
    <t>Ladybug</t>
  </si>
  <si>
    <t>Harmonia axyridis</t>
  </si>
  <si>
    <t>Bumble Bee</t>
  </si>
  <si>
    <t>Bombus sp.</t>
  </si>
  <si>
    <t>Orca</t>
  </si>
  <si>
    <t>Orcinus orca</t>
  </si>
  <si>
    <t>Dwarf minke</t>
  </si>
  <si>
    <t>Balaenoptera acutorostrata</t>
  </si>
  <si>
    <t>Bobtail squid</t>
  </si>
  <si>
    <t>Euprymna scolopes</t>
  </si>
  <si>
    <t>Creseis</t>
  </si>
  <si>
    <t>Creseis sp.</t>
  </si>
  <si>
    <t>Cavolinia</t>
  </si>
  <si>
    <t>Cavolinia inflexa</t>
  </si>
  <si>
    <t>Bald faced hornet</t>
  </si>
  <si>
    <t>Dolichovespula maculata</t>
  </si>
  <si>
    <t>Black sea hare</t>
  </si>
  <si>
    <t>Aplysia morio</t>
  </si>
  <si>
    <t>Spotted sea hare</t>
  </si>
  <si>
    <t>Aplysia dactylomela</t>
  </si>
  <si>
    <t>Barn Owl</t>
  </si>
  <si>
    <t>Tyto alba</t>
  </si>
  <si>
    <t>Brown long-eared bat</t>
  </si>
  <si>
    <t>Plecotus auritus</t>
  </si>
  <si>
    <t>Desert locust</t>
  </si>
  <si>
    <t>Schistocerca gregaria</t>
  </si>
  <si>
    <t>Fruit fly</t>
  </si>
  <si>
    <t>Drosophila melanogaster</t>
  </si>
  <si>
    <t>Great horned owl</t>
  </si>
  <si>
    <t>Bubo virginianus</t>
  </si>
  <si>
    <t>Greater horseshoe bat</t>
  </si>
  <si>
    <t>Rhinolophus ferrumequinum</t>
  </si>
  <si>
    <t>House fly</t>
  </si>
  <si>
    <t>Musca domestica</t>
  </si>
  <si>
    <t>Limacina</t>
  </si>
  <si>
    <t>Limacina helicina</t>
  </si>
  <si>
    <t>Little red flying fox</t>
  </si>
  <si>
    <t>Pteropus scapulatus</t>
  </si>
  <si>
    <t>Narwhal</t>
  </si>
  <si>
    <t>Monodon monoceros</t>
  </si>
  <si>
    <t>Pipistrelle bat</t>
  </si>
  <si>
    <t>Pipistrellus pipistrellus</t>
  </si>
  <si>
    <t>Short beaked common dolphin</t>
  </si>
  <si>
    <t>Delphinus delphis</t>
  </si>
  <si>
    <t>Atlantic spotted dolphin</t>
  </si>
  <si>
    <t>Stenella frontalis</t>
  </si>
  <si>
    <t>Western tiger swallowtail butterfly</t>
  </si>
  <si>
    <t>Papilio rutulus</t>
  </si>
  <si>
    <t>White ibis</t>
  </si>
  <si>
    <t>Eudocimus albus </t>
  </si>
  <si>
    <t>Widow skimmer</t>
  </si>
  <si>
    <t>Libellula luctuosa</t>
  </si>
  <si>
    <t>Yellowjacket</t>
  </si>
  <si>
    <t>Vespula vulgaris</t>
  </si>
  <si>
    <t>Frame</t>
  </si>
  <si>
    <t>Time (Seconds)</t>
  </si>
  <si>
    <t>Nominal Angle</t>
  </si>
  <si>
    <t>Net Angle (Fish's left=neg)</t>
  </si>
  <si>
    <t>Absolute Angle</t>
  </si>
  <si>
    <t>Typical Organism Length (m)</t>
  </si>
  <si>
    <t>Length Location</t>
  </si>
  <si>
    <t>http://www.jadedragon.com/koi/koiart.html</t>
  </si>
  <si>
    <t>File:</t>
  </si>
  <si>
    <t>Koi 1 31s</t>
  </si>
  <si>
    <t>Fish at 31s</t>
  </si>
  <si>
    <t>http://www.youtube.com/watch?v=4eVe2mCjMZw</t>
  </si>
  <si>
    <t>Fish 2</t>
  </si>
  <si>
    <t>Koi 2 5s and 3 2m37s</t>
  </si>
  <si>
    <t>Fish at 5s</t>
  </si>
  <si>
    <t xml:space="preserve">http://www.youtube.com/watch?v=6quQwU-mCsY   </t>
  </si>
  <si>
    <t>Fish 3</t>
  </si>
  <si>
    <t>Fish at 2m37s</t>
  </si>
  <si>
    <t>http://en.wikipedia.org/wiki/Clown_fish</t>
  </si>
  <si>
    <t>Clownfish 1 3m22s</t>
  </si>
  <si>
    <t>Fish at 3m22s</t>
  </si>
  <si>
    <t>http://www.youtube.com/watch?v=4Gaq0dVkjQ4</t>
  </si>
  <si>
    <t>Clownfish 2 6s</t>
  </si>
  <si>
    <t>Fish at 6s</t>
  </si>
  <si>
    <t>http://www.youtube.com/watch?v=UVDHbUuTxqw</t>
  </si>
  <si>
    <t>Clownfish 3 11s</t>
  </si>
  <si>
    <t>Fish at 11s</t>
  </si>
  <si>
    <t>http://www.youtube.com/watch?v=oQ8Y75YBAT4</t>
  </si>
  <si>
    <t>http://www.dfg.ca.gov/marine/status/white_sturgeon.pdf</t>
  </si>
  <si>
    <t>Sturgeon 1 14s</t>
  </si>
  <si>
    <t>Fish at 14s</t>
  </si>
  <si>
    <t>http://www.youtube.com/watch?v=v8jpMYivtTY</t>
  </si>
  <si>
    <t>Sturgeon 2 19s</t>
  </si>
  <si>
    <t>Fish at 19s</t>
  </si>
  <si>
    <t>http://www.youtube.com/watch?v=Nz_-CjcpywU</t>
  </si>
  <si>
    <t>http://en.wikipedia.org/wiki/Northern_bluefin_tuna</t>
  </si>
  <si>
    <t>Tuna 1 1m14s and 2 50s</t>
  </si>
  <si>
    <t>Fish at 1m14s</t>
  </si>
  <si>
    <t>http://www.youtube.com/watch?v=Q2WYyGW7u0A&amp;feature=related</t>
  </si>
  <si>
    <t>Fish at 50s</t>
  </si>
  <si>
    <t>Tuna 3 18s</t>
  </si>
  <si>
    <t>Fish at 18s</t>
  </si>
  <si>
    <t>http://www.youtube.com/watch?v=7au8lgWYguQ&amp;feature=related</t>
  </si>
  <si>
    <t>http://en.wikipedia.org/wiki/Dusky_smooth-hound</t>
  </si>
  <si>
    <t>Dogfish 1 2m36s and 2 3m21s and 3 7m12s</t>
  </si>
  <si>
    <t>Fish at 2m36s</t>
  </si>
  <si>
    <t>http://www.youtube.com/watch?v=_ojUSnpO0wg&amp;feature=related</t>
  </si>
  <si>
    <t>Shark 2</t>
  </si>
  <si>
    <t>Fish at 3m21s</t>
  </si>
  <si>
    <t>Shark 3</t>
  </si>
  <si>
    <t>Fish at 7m12s</t>
  </si>
  <si>
    <t xml:space="preserve">Net Angle </t>
  </si>
  <si>
    <t>Length and Wingspan Location</t>
  </si>
  <si>
    <t>Wingspan (m)</t>
  </si>
  <si>
    <t>http://www.fnnc.org/threatened-bird-species-ventura-county.html</t>
  </si>
  <si>
    <t>Tern 1 1m56s and 2 1m20s</t>
  </si>
  <si>
    <t>Bird at 1m56s</t>
  </si>
  <si>
    <t>http://www.youtube.com/watch?v=9iowqVOtiGc&amp;feature=related</t>
  </si>
  <si>
    <t>Bird 2</t>
  </si>
  <si>
    <t>Bird at 1m20s</t>
  </si>
  <si>
    <t>Tern 3 20s</t>
  </si>
  <si>
    <t>Bird 3</t>
  </si>
  <si>
    <t>Bird at 20s</t>
  </si>
  <si>
    <t>http://www.youtube.com/watch?v=zSKs5NSPglI</t>
  </si>
  <si>
    <t>Net Angle</t>
  </si>
  <si>
    <t>Absolue Angle</t>
  </si>
  <si>
    <t>http://stokesanimallibrary.com/Stokes/Insects/Butterflies/Monarch_Butterfly.html</t>
  </si>
  <si>
    <t>HIGH SPEED (1000fps)</t>
  </si>
  <si>
    <t>Butterfly 1 52s</t>
  </si>
  <si>
    <t>Insect at 52s</t>
  </si>
  <si>
    <t>http://www.youtube.com/watch?v=6boHsF8lRNA&amp;feature=related</t>
  </si>
  <si>
    <t>SLOW MOTION</t>
  </si>
  <si>
    <t>Butterfly 2 2m6s</t>
  </si>
  <si>
    <t>Insect at 2m6s</t>
  </si>
  <si>
    <t>Butterfly 2</t>
  </si>
  <si>
    <t>http://www.youtube.com/watch?v=n-I8oH_QNNI&amp;feature=fvsr</t>
  </si>
  <si>
    <t>Absolute Angles</t>
  </si>
  <si>
    <t>http://en.wikipedia.org/wiki/Laysan_Albatross</t>
  </si>
  <si>
    <t>Albatross 1 7s</t>
  </si>
  <si>
    <t>Bird at 7s</t>
  </si>
  <si>
    <t>http://www.youtube.com/watch?v=10u9WgZGSwk</t>
  </si>
  <si>
    <t>BIRD 2=SLOW MOTION</t>
  </si>
  <si>
    <t>Albatross 2 15s</t>
  </si>
  <si>
    <t>Bird at 2 15s</t>
  </si>
  <si>
    <t>http://www.youtube.com/watch?v=SuGManLN_yc</t>
  </si>
  <si>
    <t>Wingpan (m)</t>
  </si>
  <si>
    <t>http://en.wikipedia.org/wiki/Laughing_Gull</t>
  </si>
  <si>
    <t>HIGH SPEED (240fps)</t>
  </si>
  <si>
    <t>Seagulls 1, 2, and 3</t>
  </si>
  <si>
    <t>Starts immediately</t>
  </si>
  <si>
    <t>http://www.youtube.com/watch?v=OumJUbU8mk0</t>
  </si>
  <si>
    <t>http://animals.nationalgeographic.com/animals/fish/tiger-shark/</t>
  </si>
  <si>
    <t>Tiger Shark 1 2m40s</t>
  </si>
  <si>
    <t>Shark at 2m40s</t>
  </si>
  <si>
    <t>http://www.youtube.com/watch?v=BDxwT8wqUzU</t>
  </si>
  <si>
    <t>Tiger Shark 2 2m49s</t>
  </si>
  <si>
    <t>Shark at 2m49s</t>
  </si>
  <si>
    <t>http://www.youtube.com/watch?v=5wA5xtZxF1w&amp;feature=related</t>
  </si>
  <si>
    <t>Tiger Shark 3</t>
  </si>
  <si>
    <t>http://www.youtube.com/watch?v=JxJ21TooVDk&amp;feature=related</t>
  </si>
  <si>
    <t>Length and WingspanLocation</t>
  </si>
  <si>
    <t>http://en.wikipedia.org/wiki/Turkey_Vulture</t>
  </si>
  <si>
    <t>HIGH SPEED (300fps)</t>
  </si>
  <si>
    <t>Vulture 1 43s and 2 42s</t>
  </si>
  <si>
    <t>Bird at 43s</t>
  </si>
  <si>
    <t>http://www.youtube.com/watch?v=6LOGObs_JDA&amp;feature=related</t>
  </si>
  <si>
    <t>Bird at 42s</t>
  </si>
  <si>
    <t>http://en.wikipedia.org/wiki/Canada_Goose</t>
  </si>
  <si>
    <t>Goose 1m12s</t>
  </si>
  <si>
    <t>Bird at 1m12s</t>
  </si>
  <si>
    <t>http://www.youtube.com/watch?v=yr2CVgXM6Pk&amp;feature=related</t>
  </si>
  <si>
    <t>http://www.gma.org/fogm/Cypselurus_heterurus.htm</t>
  </si>
  <si>
    <t>Flying Fish 1 4s</t>
  </si>
  <si>
    <t>Fish at 4s</t>
  </si>
  <si>
    <t>http://www.youtube.com/watch?v=kXgszG67pns</t>
  </si>
  <si>
    <t>Flying Fish 2 1m59s</t>
  </si>
  <si>
    <t>Fish at 1m59s</t>
  </si>
  <si>
    <t>http://www.youtube.com/watch?v=ZHbJTmOKFYU</t>
  </si>
  <si>
    <t>http://www.nmfs.noaa.gov/pr/species/fish/atlanticsalmon.htm</t>
  </si>
  <si>
    <t>Salmon 1 and 2</t>
  </si>
  <si>
    <t>http://www.youtube.com/watch?v=vZuWEPy5I1k</t>
  </si>
  <si>
    <t>Salmon 3 1m11s</t>
  </si>
  <si>
    <t>Fish at 1m11s</t>
  </si>
  <si>
    <t>http://www.youtube.com/watch?v=_N6nXwvBqVE</t>
  </si>
  <si>
    <t>http://www.flmnh.ufl.edu/fish/gallery/descript/leopardshark/leopardshark.html</t>
  </si>
  <si>
    <t>Leopard Shark 1</t>
  </si>
  <si>
    <t>http://www.youtube.com/watch?v=-h4SwPjtnk4</t>
  </si>
  <si>
    <t>Leopard Shark 2 45s and 3 1m38s</t>
  </si>
  <si>
    <t>Shark at 45s</t>
  </si>
  <si>
    <t>http://www.youtube.com/watch?v=9sxOWsAhgSs&amp;feature=related</t>
  </si>
  <si>
    <t>Shark at 1m38s</t>
  </si>
  <si>
    <t>http://www.philadelphiazoo.org/zoo/Meet-Our-Animals/Birds/Birds-of-Prey/Andean-condor.htm</t>
  </si>
  <si>
    <t>Condor 1 5s</t>
  </si>
  <si>
    <t>Bird at 5s</t>
  </si>
  <si>
    <t>http://www.youtube.com/watch?v=aeoIg0rvXPg&amp;feature=fvsr</t>
  </si>
  <si>
    <t>Condor 2 14m40s</t>
  </si>
  <si>
    <t>Bird at 14m40s</t>
  </si>
  <si>
    <t>http://www.youtube.com/watch?v=y2GMVQYOfkA&amp;feature=fvst</t>
  </si>
  <si>
    <t>http://www.fishbase.org/summary/speciessummary.php?id=382</t>
  </si>
  <si>
    <t>YtA 1 12s and 2 30s</t>
  </si>
  <si>
    <t>Fish at 12 s</t>
  </si>
  <si>
    <t>http://www.youtube.com/watch?v=8N14p5GS3Xo&amp;feature=related</t>
  </si>
  <si>
    <t>Fish at 30s</t>
  </si>
  <si>
    <t>YtA 3 55s</t>
  </si>
  <si>
    <t>Fish at 55s</t>
  </si>
  <si>
    <t>http://www.youtube.com/watch?v=PKQbZIDazGk&amp;feature=fvsr</t>
  </si>
  <si>
    <t>http://en.wikipedia.org/wiki/Mute_Swan</t>
  </si>
  <si>
    <t>Swan 1 and 2 58s</t>
  </si>
  <si>
    <t>Bird at 58s</t>
  </si>
  <si>
    <t>http://www.youtube.com/watch?v=ezj-ZNZVrhc&amp;feature=related</t>
  </si>
  <si>
    <t>Swan 2</t>
  </si>
  <si>
    <t>Swan 3</t>
  </si>
  <si>
    <t>Swan 3 5s</t>
  </si>
  <si>
    <t>http://www.youtube.com/watch?v=Tv2WtF6o720</t>
  </si>
  <si>
    <t>http://www.spart5.k12.sc.us/techtraining/teacher/webpages/scfish/sc_striped_bass.htm</t>
  </si>
  <si>
    <t>Bass 1, 2, and 3 1m</t>
  </si>
  <si>
    <t>Fish at 1m</t>
  </si>
  <si>
    <t>http://www.youtube.com/watch?v=e6JB32MDI9Q&amp;NR=1</t>
  </si>
  <si>
    <t>Bass 2</t>
  </si>
  <si>
    <t>Bass 3</t>
  </si>
  <si>
    <t>http://www.sunpet.com/index.cfm?fuseaction=catalog.productDetail&amp;productID=113&amp;Gold-Dust-Lyretail-Molly&amp;POECILIA-LATIPINNA.html</t>
  </si>
  <si>
    <t>Molly 1 2s</t>
  </si>
  <si>
    <t>Fish at 2 seconds</t>
  </si>
  <si>
    <t>http://www.youtube.com/watch?v=McHnYaRrsMY&amp;feature=related</t>
  </si>
  <si>
    <t>Molly 2 16s and 3 1m34s</t>
  </si>
  <si>
    <t>Fish at 16 seconds</t>
  </si>
  <si>
    <t>http://www.youtube.com/watch?v=tjrWchP_I-4</t>
  </si>
  <si>
    <t>Fish at 1 minutes 34 seconds</t>
  </si>
  <si>
    <t>http://animal-world.com/encyclo/fresh/cyprinids/NeonRosyBarb.php</t>
  </si>
  <si>
    <t>Rosy Barb 1 54s</t>
  </si>
  <si>
    <t>Fish at 54 seconds</t>
  </si>
  <si>
    <t>http://www.youtube.com/watch?v=hBlf0Pcnq_s&amp;feature=related</t>
  </si>
  <si>
    <t>Rosy Barb 2 25s and 3 30s</t>
  </si>
  <si>
    <t>Fish at 25 seconds</t>
  </si>
  <si>
    <t>http://www.youtube.com/watch?v=y-VJeuAOwrA&amp;feature=related</t>
  </si>
  <si>
    <t>http://www.seriouslyfish.com/profile.php?genus=Pantodon&amp;species=buchholzi&amp;id=676</t>
  </si>
  <si>
    <t>Butterfly Fish 1 41s</t>
  </si>
  <si>
    <t>Fish at 41 seconds</t>
  </si>
  <si>
    <t>http://www.youtube.com/watch?v=ztHYWmcnY6Y</t>
  </si>
  <si>
    <t>Butterfly Fish 2 19s</t>
  </si>
  <si>
    <t>Fish at 19 seconds</t>
  </si>
  <si>
    <t>http://www.youtube.com/watch?v=kR-I2oZlhsk</t>
  </si>
  <si>
    <t>Beluga Whale</t>
  </si>
  <si>
    <t>Whale 1</t>
  </si>
  <si>
    <t>http://animals.nationalgeographic.com/animals/mammals/beluga-whale/</t>
  </si>
  <si>
    <t>http://www.youtube.com/watch?v=yr7iOTWxmiw</t>
  </si>
  <si>
    <t>Whale 2</t>
  </si>
  <si>
    <t>http://www.youtube.com/watch?v=_LIdKQutVIk&amp;feature=related</t>
  </si>
  <si>
    <t>Whale 3</t>
  </si>
  <si>
    <t>http://www.youtube.com/watch?v=KwoYdS-Dh2Q</t>
  </si>
  <si>
    <t>Straw-colored fruit bat</t>
  </si>
  <si>
    <t>Bat 1</t>
  </si>
  <si>
    <t>http://www.batconservation.org/drupal/straw-colored</t>
  </si>
  <si>
    <t>Bat 1 16s and 2 19s and 3 20s</t>
  </si>
  <si>
    <t>Bat at 16s</t>
  </si>
  <si>
    <t>http://www.youtube.com/watch?v=M3R708CNPxg&amp;feature=related</t>
  </si>
  <si>
    <t>Bat 2</t>
  </si>
  <si>
    <t>Bat at 19s</t>
  </si>
  <si>
    <t>Bat 3</t>
  </si>
  <si>
    <t>Bat at 20s</t>
  </si>
  <si>
    <t>Common bottlenose dolphin</t>
  </si>
  <si>
    <t>Dolphin 1</t>
  </si>
  <si>
    <t>http://www.acsonline.org/factpack/btlnose.htm</t>
  </si>
  <si>
    <t>Dolphin 1 33s</t>
  </si>
  <si>
    <t>Dolphin at 33s</t>
  </si>
  <si>
    <t>http://www.youtube.com/watch?v=rypEoGbUUZk&amp;NR=1</t>
  </si>
  <si>
    <t>Dolphin 2</t>
  </si>
  <si>
    <t>http://www.youtube.com/watch?v=5rYHgWLp4KE&amp;feature=related</t>
  </si>
  <si>
    <t>Dolphin 3</t>
  </si>
  <si>
    <t>Octopus 1</t>
  </si>
  <si>
    <t>File Order</t>
  </si>
  <si>
    <t>47-00</t>
  </si>
  <si>
    <t>http://biostor.org/reference/15</t>
  </si>
  <si>
    <t>47-02</t>
  </si>
  <si>
    <t>47-04</t>
  </si>
  <si>
    <t>Length was taken by averaging obversations in a published article:</t>
  </si>
  <si>
    <t>47-06</t>
  </si>
  <si>
    <r>
      <t xml:space="preserve">Voss, GL and Pearcy, WG. (1990). Deep-water octopods (Mollusca: Cephalopoda) of the northern Pacific. </t>
    </r>
    <r>
      <rPr>
        <i/>
        <sz val="11"/>
        <color theme="1"/>
        <rFont val="Calibri"/>
        <family val="2"/>
        <scheme val="minor"/>
      </rPr>
      <t>Proc. Calif. Acad. Sci.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47, </t>
    </r>
    <r>
      <rPr>
        <sz val="11"/>
        <color theme="1"/>
        <rFont val="Calibri"/>
        <family val="2"/>
        <scheme val="minor"/>
      </rPr>
      <t>47-94.</t>
    </r>
  </si>
  <si>
    <t>47-08</t>
  </si>
  <si>
    <t>47-10</t>
  </si>
  <si>
    <t>47-12</t>
  </si>
  <si>
    <t>Discontinuous video</t>
  </si>
  <si>
    <t>47-14</t>
  </si>
  <si>
    <t>Octopus 1 1m50s</t>
  </si>
  <si>
    <t>47-16</t>
  </si>
  <si>
    <t>Octopus at 1m50s</t>
  </si>
  <si>
    <t>47-18</t>
  </si>
  <si>
    <t>http://www.youtube.com/watch?v=fDxBVZhZZwI</t>
  </si>
  <si>
    <t>47-20</t>
  </si>
  <si>
    <t>47-22</t>
  </si>
  <si>
    <t>48-00</t>
  </si>
  <si>
    <t>48-02</t>
  </si>
  <si>
    <t>48-04</t>
  </si>
  <si>
    <t>48-06</t>
  </si>
  <si>
    <t>48-08</t>
  </si>
  <si>
    <t>48-10</t>
  </si>
  <si>
    <t>48-12</t>
  </si>
  <si>
    <t>48-14</t>
  </si>
  <si>
    <t>48-16</t>
  </si>
  <si>
    <t>48-18</t>
  </si>
  <si>
    <t>48-20</t>
  </si>
  <si>
    <t>48-22</t>
  </si>
  <si>
    <t>49-00</t>
  </si>
  <si>
    <t>49-02</t>
  </si>
  <si>
    <t>49-04</t>
  </si>
  <si>
    <t>49-06</t>
  </si>
  <si>
    <t>49-08</t>
  </si>
  <si>
    <t>49-10</t>
  </si>
  <si>
    <t>49-12</t>
  </si>
  <si>
    <t>49-14</t>
  </si>
  <si>
    <t>49-16</t>
  </si>
  <si>
    <t>49-18</t>
  </si>
  <si>
    <t>49-20</t>
  </si>
  <si>
    <t>49-22</t>
  </si>
  <si>
    <t>50-00</t>
  </si>
  <si>
    <t>50-02</t>
  </si>
  <si>
    <t>50-04</t>
  </si>
  <si>
    <t>50-06</t>
  </si>
  <si>
    <t>50-08</t>
  </si>
  <si>
    <t>50-10</t>
  </si>
  <si>
    <t>50-12</t>
  </si>
  <si>
    <t>50-14</t>
  </si>
  <si>
    <t>50-16</t>
  </si>
  <si>
    <t>50-18</t>
  </si>
  <si>
    <t>50-20</t>
  </si>
  <si>
    <t>50-22</t>
  </si>
  <si>
    <t>51-00</t>
  </si>
  <si>
    <t>51-02</t>
  </si>
  <si>
    <t>51-04</t>
  </si>
  <si>
    <t>51-06</t>
  </si>
  <si>
    <t>51-08</t>
  </si>
  <si>
    <t>51-10</t>
  </si>
  <si>
    <t>51-12</t>
  </si>
  <si>
    <t>51-14</t>
  </si>
  <si>
    <t>51-16</t>
  </si>
  <si>
    <t>51-18</t>
  </si>
  <si>
    <t>51-20</t>
  </si>
  <si>
    <t>51-22</t>
  </si>
  <si>
    <t>52-00</t>
  </si>
  <si>
    <t>52-02</t>
  </si>
  <si>
    <t>52-04</t>
  </si>
  <si>
    <t>3-19.</t>
  </si>
  <si>
    <t>represents 1m3s</t>
  </si>
  <si>
    <t>3-21.</t>
  </si>
  <si>
    <t>3-23.</t>
  </si>
  <si>
    <t>4-01.</t>
  </si>
  <si>
    <t>4-03.</t>
  </si>
  <si>
    <t>4.05.</t>
  </si>
  <si>
    <t>4-07.</t>
  </si>
  <si>
    <t>4-09.</t>
  </si>
  <si>
    <t>4-11.</t>
  </si>
  <si>
    <t>4-13.</t>
  </si>
  <si>
    <t>4-15.</t>
  </si>
  <si>
    <t>4-17.</t>
  </si>
  <si>
    <t>4-19.</t>
  </si>
  <si>
    <t>4-21.</t>
  </si>
  <si>
    <t>4-23.</t>
  </si>
  <si>
    <t>5-01.</t>
  </si>
  <si>
    <t>5-03.</t>
  </si>
  <si>
    <t>5-05.</t>
  </si>
  <si>
    <t>5-07.</t>
  </si>
  <si>
    <t>5-09.</t>
  </si>
  <si>
    <t>5-11.</t>
  </si>
  <si>
    <t>5-13.</t>
  </si>
  <si>
    <t>5-15.</t>
  </si>
  <si>
    <t>5-17.</t>
  </si>
  <si>
    <t>5-19.</t>
  </si>
  <si>
    <t>5-21.</t>
  </si>
  <si>
    <t>5-23.</t>
  </si>
  <si>
    <t>6-01.</t>
  </si>
  <si>
    <t>6-03.</t>
  </si>
  <si>
    <t>6-05.</t>
  </si>
  <si>
    <t>6-07.</t>
  </si>
  <si>
    <t>6-09.</t>
  </si>
  <si>
    <t>6-11.</t>
  </si>
  <si>
    <t>6-13.</t>
  </si>
  <si>
    <t>6-15.</t>
  </si>
  <si>
    <t>6-17.</t>
  </si>
  <si>
    <t>6-19.</t>
  </si>
  <si>
    <t>Octopus 2</t>
  </si>
  <si>
    <t>Octopus 2 55s</t>
  </si>
  <si>
    <t>Octopus at 55s</t>
  </si>
  <si>
    <t>http://www.youtube.com/watch?v=pOEKxoZtMmM</t>
  </si>
  <si>
    <t>Blue Damselfly</t>
  </si>
  <si>
    <t>Damselfly 1</t>
  </si>
  <si>
    <t>Damselfly 1 38s and 2 42s and 3 53s</t>
  </si>
  <si>
    <t>Fly on far right, at 37s</t>
  </si>
  <si>
    <t>http://www.youtube.com/watch?v=Uh_l65yEqjU&amp;feature=related</t>
  </si>
  <si>
    <t>Damselfly 2</t>
  </si>
  <si>
    <t>Fly in middle, 37s</t>
  </si>
  <si>
    <t>Damselfly 3</t>
  </si>
  <si>
    <t>Starts at 55 seconds</t>
  </si>
  <si>
    <t>D Bat 1</t>
  </si>
  <si>
    <t>http://en.wikipedia.org/wiki/Daubenton's_Bat</t>
  </si>
  <si>
    <t>D Bat 1 2m6s</t>
  </si>
  <si>
    <t>Starts at 2 minutes 5 seconds</t>
  </si>
  <si>
    <t>http://www.youtube.com/watch?v=odxLOhSpyAQ</t>
  </si>
  <si>
    <t>D Bat 2</t>
  </si>
  <si>
    <t>D Bat 2 2m20s</t>
  </si>
  <si>
    <t>Starts at 20 seconds</t>
  </si>
  <si>
    <t>http://www.youtube.com/watch?v=p08Y0oRAX3g</t>
  </si>
  <si>
    <t>Slow Motion</t>
  </si>
  <si>
    <t>Fox 1</t>
  </si>
  <si>
    <t>http://www.climatewatch.org.au/species/mammals/black-flying-fox</t>
  </si>
  <si>
    <t>Fox 1 2m29s and 2 2m36s and 3 2m37s</t>
  </si>
  <si>
    <t>Fox starts at 29 seconds</t>
  </si>
  <si>
    <t>http://www.youtube.com/watch?v=0Nga10qbksY</t>
  </si>
  <si>
    <t>Fox 2</t>
  </si>
  <si>
    <t>Fox starts at 36 seconds</t>
  </si>
  <si>
    <t>Fox 3</t>
  </si>
  <si>
    <t>Fox starts at 37 seconds</t>
  </si>
  <si>
    <t>Humpback whale calf</t>
  </si>
  <si>
    <t>http://www.enchantedlearning.com/subjects/whales/species/Humpbackwhale.shtml</t>
  </si>
  <si>
    <t>Whale 1 6m25s</t>
  </si>
  <si>
    <t>Whale at 6m25s</t>
  </si>
  <si>
    <t>http://www.youtube.com/watch?v=9v_GqGTwAiM</t>
  </si>
  <si>
    <t>Humpback 2 7m17s</t>
  </si>
  <si>
    <t>Starts at 7 minutes 17 seconds</t>
  </si>
  <si>
    <t>http://www.youtube.com/watch?v=eOS20plm7UM</t>
  </si>
  <si>
    <t>Clione 1</t>
  </si>
  <si>
    <t>http://en.wikipedia.org/wiki/Clione_antarctica</t>
  </si>
  <si>
    <t>Clione 1 40s and 2 1m27s and 3 1m55s</t>
  </si>
  <si>
    <t>Clione at 39s</t>
  </si>
  <si>
    <t>http://www.youtube.com/watch?v=F7IEUxWb2Jg&amp;feature=related</t>
  </si>
  <si>
    <t>Clione 2</t>
  </si>
  <si>
    <t>Clione 1m40s and 2 1m27s and 3 1m55s</t>
  </si>
  <si>
    <t>Clione starts at 1m26s</t>
  </si>
  <si>
    <t>Clione 3</t>
  </si>
  <si>
    <t>Clione starts at 1m55s</t>
  </si>
  <si>
    <t>Squid 1</t>
  </si>
  <si>
    <t xml:space="preserve">File: </t>
  </si>
  <si>
    <t>Squid 2</t>
  </si>
  <si>
    <t>http://www.unitedstatesfauna.com/graybat.php</t>
  </si>
  <si>
    <t>Gray Bat 1</t>
  </si>
  <si>
    <t>Starts at 10 seconds, going down frame</t>
  </si>
  <si>
    <t>http://www.youtube.com/watch?v=waeLSbceclY</t>
  </si>
  <si>
    <t>Ladybug 1</t>
  </si>
  <si>
    <t>Starts at 1 minutes 8 seconds</t>
  </si>
  <si>
    <t>http://www.youtube.com/watch?v=fC61ZA4uWbs</t>
  </si>
  <si>
    <t>http://www.pestproducts.com/bumble-bees.htm</t>
  </si>
  <si>
    <t>Bumble Bee 1</t>
  </si>
  <si>
    <t>http://www.youtube.com/watch?v=hGhjFGKdTEM</t>
  </si>
  <si>
    <t>http://animals.nationalgeographic.com/animals/mammals/killer-whale/</t>
  </si>
  <si>
    <t>Orca 1 0m6s and 2 0m13s and 3 0m49s</t>
  </si>
  <si>
    <t>Whale at 0m6s</t>
  </si>
  <si>
    <t>http://www.youtube.com/watch?v=uf_dFTaUIVQ</t>
  </si>
  <si>
    <t>Back whale at 0m13s</t>
  </si>
  <si>
    <t>Dwarf Minke whale</t>
  </si>
  <si>
    <t>http://www.reef.crc.org.au/publications/brochures/minke_2002_www.pdf</t>
  </si>
  <si>
    <t>Whale 1 0m10s and 2 1m51s</t>
  </si>
  <si>
    <t>Whale at 0m10s</t>
  </si>
  <si>
    <t>http://www.youtube.com/watch?v=a2ke14JEsqg</t>
  </si>
  <si>
    <t>Whale at 1m51s</t>
  </si>
  <si>
    <t>Hawaiian bobtail squid</t>
  </si>
  <si>
    <t>http://www.bio.davidson.edu/people/midorcas/animalphysiology/websites/2005/plekon/bobtailsquid.htm</t>
  </si>
  <si>
    <t>Squid 1 0m13s</t>
  </si>
  <si>
    <t>Squid at 0m13s</t>
  </si>
  <si>
    <t>http://www.youtube.com/watch?v=TD81gdPZczo</t>
  </si>
  <si>
    <t>Squid 2 0m25s</t>
  </si>
  <si>
    <t>Squid at 0m25s</t>
  </si>
  <si>
    <t>http://www.youtube.com/watch?feature=endscreen&amp;v=swqC4TXGTuQ&amp;NR=1</t>
  </si>
  <si>
    <t>Pteropod 1</t>
  </si>
  <si>
    <t>http://species-identification.org/species.php?species_group=pelagic_molluscs&amp;menuentry=soorten&amp;id=270&amp;tab=beschrijving</t>
  </si>
  <si>
    <t xml:space="preserve">Creseis 1 1m34s </t>
  </si>
  <si>
    <t>Left creseis at 1m34s</t>
  </si>
  <si>
    <t>http://vimeo.com/16429565</t>
  </si>
  <si>
    <t>Pteropod 2</t>
  </si>
  <si>
    <t>Creseis 2  1m47s</t>
  </si>
  <si>
    <t>Creseis at 1m47s</t>
  </si>
  <si>
    <t>http://species-identification.org/species.php?species_group=pelagic_molluscs&amp;menuentry=soorten&amp;id=195&amp;tab=beschrijving</t>
  </si>
  <si>
    <t>Cavolinia 1 1m30s</t>
  </si>
  <si>
    <t>Cavolinia at 1m30s</t>
  </si>
  <si>
    <t>http://vimeo.com/15442854</t>
  </si>
  <si>
    <t>Cavolinia 2 1m05s and 3 1m30s</t>
  </si>
  <si>
    <t>Cavolinia at 1m05s</t>
  </si>
  <si>
    <t>Pteropod 3</t>
  </si>
  <si>
    <t>Bee 1</t>
  </si>
  <si>
    <t>Bumble bee</t>
  </si>
  <si>
    <t>Bee 2</t>
  </si>
  <si>
    <t>Upper left bee</t>
  </si>
  <si>
    <t>http://www.youtube.com/watch?v=2z9F6pVhR5o&amp;feature=plcp</t>
  </si>
  <si>
    <t>Bee 3</t>
  </si>
  <si>
    <t>http://www.youtube.com/watch?v=a6-e1d7o5IE&amp;feature=plcp</t>
  </si>
  <si>
    <t>Gray bat</t>
  </si>
  <si>
    <t>Bat 2 0m01s and 3 0m08s and 4 0m09s</t>
  </si>
  <si>
    <t>Bat at 1s</t>
  </si>
  <si>
    <t>http://www.youtube.com/watch?v=cmIjsTgzsxQ</t>
  </si>
  <si>
    <t>Bat at 8s</t>
  </si>
  <si>
    <t>Bat 4</t>
  </si>
  <si>
    <t>Right bat at 9s</t>
  </si>
  <si>
    <t>http://bugguide.net/node/view/397</t>
  </si>
  <si>
    <t>Bug 2</t>
  </si>
  <si>
    <t>Bug at 0m48s</t>
  </si>
  <si>
    <t>http://www.youtube.com/watch?v=LBBAAzbTAKk&amp;feature=plcp</t>
  </si>
  <si>
    <t>Bug 3</t>
  </si>
  <si>
    <t>Bug at 0m29s</t>
  </si>
  <si>
    <t>http://www.youtube.com/watch?v=P335P-LtA10</t>
  </si>
  <si>
    <t>Bug 1</t>
  </si>
  <si>
    <t>Hornet 1</t>
  </si>
  <si>
    <t>http://ento.psu.edu/extension/factsheets/baldfaced-hornet</t>
  </si>
  <si>
    <t xml:space="preserve">Hornet 1 </t>
  </si>
  <si>
    <t>Hornet at 0m01s</t>
  </si>
  <si>
    <t>http://www.youtube.com/watch?v=6xI1eAaWeFw&amp;feature=plcp</t>
  </si>
  <si>
    <t>Hornet 2</t>
  </si>
  <si>
    <t>Hornet 2 0m40s and 3 0m43s</t>
  </si>
  <si>
    <t>Hornet at 0m40s</t>
  </si>
  <si>
    <t>http://www.youtube.com/watch?v=1d5MGnKlsNs</t>
  </si>
  <si>
    <t>Hornet 3</t>
  </si>
  <si>
    <t>Hornet at 0m43s</t>
  </si>
  <si>
    <t>Atlantic black sea hare</t>
  </si>
  <si>
    <t>Hare 1</t>
  </si>
  <si>
    <t>http://www.floridaocean.org/uploads/docs/blocks/169/black-seahare.pdf</t>
  </si>
  <si>
    <t xml:space="preserve">Hare 1 </t>
  </si>
  <si>
    <t>Hare at 1m00s</t>
  </si>
  <si>
    <t>http://www.youtube.com/watch?v=dohF9E9KVYE</t>
  </si>
  <si>
    <t>Hare 2</t>
  </si>
  <si>
    <t>Hare at 0m54s</t>
  </si>
  <si>
    <t>http://www.youtube.com/watch?v=Nxq08C8aNLU</t>
  </si>
  <si>
    <t>http://www.thecephalopodpage.org/MarineInvertebrateZoology/Aplysiadactylomela.html</t>
  </si>
  <si>
    <t>Hare at 0m27s</t>
  </si>
  <si>
    <t>http://www.youtube.com/watch?v=QU2p8dVNEnI&amp;feature=plcp</t>
  </si>
  <si>
    <t>Hare at 0m06s</t>
  </si>
  <si>
    <t>http://www.youtube.com/watch?v=WYuBjfJP84c</t>
  </si>
  <si>
    <t>Owl 1</t>
  </si>
  <si>
    <t>http://www.arkive.org/barn-owl/tyto-alba/video-00.html#text=Facts</t>
  </si>
  <si>
    <t>Owl at 0m21s</t>
  </si>
  <si>
    <t>http://www.arkive.org/barn-owl/tyto-alba/video-00.html</t>
  </si>
  <si>
    <t>Owl 2</t>
  </si>
  <si>
    <t>Owl at 0m14s</t>
  </si>
  <si>
    <t>http://www.youtube.com/watch?v=QfX6Qw80Jzs&amp;feature=related</t>
  </si>
  <si>
    <t>Owl 3</t>
  </si>
  <si>
    <t>Owl at 0m22s</t>
  </si>
  <si>
    <t>http://www.youtube.com/watch?v=kIRlV9mz2vg</t>
  </si>
  <si>
    <t>http://www.arkive.org/brown-long-eared-bat/plecotus-auritus/video-03.html#text=Facts</t>
  </si>
  <si>
    <t>Bat at 0m17s</t>
  </si>
  <si>
    <t>http://www.arkive.org/brown-long-eared-bat/plecotus-auritus/video-03.html</t>
  </si>
  <si>
    <t>Bat at 2m53s</t>
  </si>
  <si>
    <t>Locust 1</t>
  </si>
  <si>
    <t>http://ethiopia.ipm-info.org/insect_pests_ethiopia/Schistocerca_gregaria.htm</t>
  </si>
  <si>
    <t>Locust at 0m52s</t>
  </si>
  <si>
    <t>http://www.youtube.com/watch?v=7Nx7BfAmgxQ</t>
  </si>
  <si>
    <t>Locust 2</t>
  </si>
  <si>
    <t>Locust at 0m49s</t>
  </si>
  <si>
    <t>http://www.youtube.com/watch?v=lDE7v3vR3Oc&amp;feature=plcp</t>
  </si>
  <si>
    <t>Fly 1</t>
  </si>
  <si>
    <t>http://animaldiversity.ummz.umich.edu/site/accounts/information/Drosophila_melanogaster.html</t>
  </si>
  <si>
    <t>Middle fly at 0m0s</t>
  </si>
  <si>
    <t>http://www.youtube.com/watch?v=LZBYDmLE9p0</t>
  </si>
  <si>
    <t>Fly 2</t>
  </si>
  <si>
    <t>Middle fly at 0m12s</t>
  </si>
  <si>
    <t>http://www.youtube.com/watch?v=f1zP6cmiC6Y&amp;feature=related</t>
  </si>
  <si>
    <t>Great Horned Owl</t>
  </si>
  <si>
    <t>http://www.allaboutbirds.org/guide/Great_Horned_Owl/lifehistory</t>
  </si>
  <si>
    <t>Owl at 0m4s</t>
  </si>
  <si>
    <t>http://www.youtube.com/watch?v=yVQVdGaAu6s</t>
  </si>
  <si>
    <t>Owl at 0m1s</t>
  </si>
  <si>
    <t>http://www.youtube.com/watch?v=EQIlj3p5MWQ</t>
  </si>
  <si>
    <t>http://www.youtube.com/watch?v=alM0Eb8qMJ0&amp;feature=related</t>
  </si>
  <si>
    <t>http://www.arkive.org/greater-horseshoe-bat/rhinolophus-ferrumequinum/#text=Facts</t>
  </si>
  <si>
    <t>Bat at 0m12s</t>
  </si>
  <si>
    <t>http://www.arkive.org/greater-horseshoe-bat/rhinolophus-ferrumequinum/video-08.html</t>
  </si>
  <si>
    <t>Bat at 0m00s</t>
  </si>
  <si>
    <t>http://www.youtube.com/watch?v=TuCxQst8Fqo&amp;feature=plcp</t>
  </si>
  <si>
    <t>Bat at 0m57s</t>
  </si>
  <si>
    <t>http://www.youtube.com/watch?v=U1b3O6SC_3E</t>
  </si>
  <si>
    <t>http://entnemdept.ufl.edu/creatures/urban/flies/house_fly.htm</t>
  </si>
  <si>
    <t>Fly at 2h1m37s</t>
  </si>
  <si>
    <t>http://www.naturefootage.com/video_clips/BF42_121</t>
  </si>
  <si>
    <t>Fly at 0m8s</t>
  </si>
  <si>
    <t>http://www.tecca.com/news/2012/01/19/slow-motion-fly-video-wins-prize/</t>
  </si>
  <si>
    <t>Limacina 1</t>
  </si>
  <si>
    <t>http://species-identification.org/species.php?species_group=pelagic_molluscs&amp;id=277</t>
  </si>
  <si>
    <t>Lower left Limacina at 1h0m04s</t>
  </si>
  <si>
    <t>http://www.oceanfootage.com/video_clips/RM01_056</t>
  </si>
  <si>
    <t>Limacina 2</t>
  </si>
  <si>
    <t>Limacina 2 59m35s and 3 59m39s and 4 59m43s</t>
  </si>
  <si>
    <t>Upper one in middle of screen at 0h59m35s</t>
  </si>
  <si>
    <t>http://www.naturefootage.com/video_clips/RM01_054</t>
  </si>
  <si>
    <t>Limacina 3</t>
  </si>
  <si>
    <t>Centermost one at 0h59m39s</t>
  </si>
  <si>
    <t>Limacina 4</t>
  </si>
  <si>
    <t>Lower right one at 0h59m43s</t>
  </si>
  <si>
    <t>http://www.arkive.org/little-red-flying-fox/pteropus-scapulatus/video-00.html#text=Facts</t>
  </si>
  <si>
    <t>Bat 1 0m2s and 2 0m4s</t>
  </si>
  <si>
    <t>Right bat at 0m02s</t>
  </si>
  <si>
    <t>http://www.arkive.org/little-red-flying-fox/pteropus-scapulatus/video-00.html</t>
  </si>
  <si>
    <t>On lower left corner, middle bat at 0m04s</t>
  </si>
  <si>
    <t>Bat 3 0m4s and 4 0m7s</t>
  </si>
  <si>
    <t>Center bat at 0m04s</t>
  </si>
  <si>
    <t>http://www.arkive.org/little-red-flying-fox/pteropus-scapulatus/video-06.html</t>
  </si>
  <si>
    <t>Top bat at 0m07s</t>
  </si>
  <si>
    <t>Narwhal 1</t>
  </si>
  <si>
    <t>http://www.arkive.org/narwhal/monodon-monoceros/video-06b.html#text=Facts</t>
  </si>
  <si>
    <t>Narwhal 1 0m35s and 2 0m52s and 3 1m26s</t>
  </si>
  <si>
    <t>Right narwhal at 0m35s</t>
  </si>
  <si>
    <t>http://www.arkive.org/narwhal/monodon-monoceros/video-06b.html</t>
  </si>
  <si>
    <t>Narwhal 2</t>
  </si>
  <si>
    <t>Narwhal at 0m52s</t>
  </si>
  <si>
    <t>Narwhal 3</t>
  </si>
  <si>
    <t>Narwhal at 1m26s</t>
  </si>
  <si>
    <t>Pipistrelle</t>
  </si>
  <si>
    <t>http://www.arkive.org/pipistrelle-bats/pipistrellus-pipistrellus-and-pipistrellus-pygmaeus/video-06.html#text=Facts</t>
  </si>
  <si>
    <t xml:space="preserve">Bat 1 </t>
  </si>
  <si>
    <t>Bat at 0m06s</t>
  </si>
  <si>
    <t>Bat at 0m0s</t>
  </si>
  <si>
    <t>http://www.nmfs.noaa.gov/pr/species/mammals/cetaceans/commondolphin_shortbeaked.htm</t>
  </si>
  <si>
    <t>Front dolphin at 0m06s</t>
  </si>
  <si>
    <t>http://www.youtube.com/watch?v=BS6HtT-QxFY&amp;feature=related</t>
  </si>
  <si>
    <t>Front dolphin at 0m18s</t>
  </si>
  <si>
    <t>http://www.nmfs.noaa.gov/pr/species/mammals/cetaceans/spotteddolphin_atlantic.htm</t>
  </si>
  <si>
    <t>Dolphin 1 1m50s and 2 3m06s and 3 5m16s</t>
  </si>
  <si>
    <t>Center dolphin at 1m50s</t>
  </si>
  <si>
    <t>http://www.youtube.com/watch?v=InUrAHyggDY&amp;feature=related</t>
  </si>
  <si>
    <t>Dolphin at 3m06s</t>
  </si>
  <si>
    <t>Front dolphin at 5m16s</t>
  </si>
  <si>
    <t>Butterfly 1</t>
  </si>
  <si>
    <t>http://www.butterfliesandmoths.org/species/Papilio-rutulus</t>
  </si>
  <si>
    <t>^Wingspan</t>
  </si>
  <si>
    <t>&lt;--By setting wingspan as scale in ImageJ</t>
  </si>
  <si>
    <t>Butterfly at 0m1s</t>
  </si>
  <si>
    <t>http://www.youtube.com/watch?v=Ul1mVugY2Nk</t>
  </si>
  <si>
    <t>Butterfly at 0m16s</t>
  </si>
  <si>
    <t>http://www.youtube.com/watch?v=wW9MyksCvhs&amp;feature=related</t>
  </si>
  <si>
    <t>Ibis 1</t>
  </si>
  <si>
    <t>http://www.arkive.org/white-ibis/eudocimus-albus/#text=Facts</t>
  </si>
  <si>
    <t>Ibis at 0m20s</t>
  </si>
  <si>
    <t>http://www.youtube.com/watch?v=Qe9A_vMPp6E&amp;feature=related</t>
  </si>
  <si>
    <t>Ibis 2</t>
  </si>
  <si>
    <t>Ibis at 0m15s</t>
  </si>
  <si>
    <t>http://www.youtube.com/watch?v=TOI_hjzBdDQ</t>
  </si>
  <si>
    <t>Ibis 3</t>
  </si>
  <si>
    <t>Ibis at 0m59s</t>
  </si>
  <si>
    <t>http://www.youtube.com/watch?v=FicoGjryzvA</t>
  </si>
  <si>
    <t>Dragonfly 1</t>
  </si>
  <si>
    <t>http://www.insectsofwestvirginia.net/d/libellula-luctuosa.html</t>
  </si>
  <si>
    <t>Dragonfly at 0m15s</t>
  </si>
  <si>
    <t>http://www.youtube.com/watch?v=HdKxmvcRxls</t>
  </si>
  <si>
    <t>Dragonfly 2</t>
  </si>
  <si>
    <t>Dragonfly at 1m44s</t>
  </si>
  <si>
    <t>http://www.youtube.com/watch?v=Vwkf_Gayjws&amp;feature=related</t>
  </si>
  <si>
    <t>Wasp 1</t>
  </si>
  <si>
    <t>http://www.naturespot.org.uk/species/common-wasp</t>
  </si>
  <si>
    <t>Wasp at 0m09s</t>
  </si>
  <si>
    <t>http://www.youtube.com/watch?v=3K-eC4jeYLo</t>
  </si>
  <si>
    <t>Wasp 2</t>
  </si>
  <si>
    <t>Wasp 2 0m26s and 3 0m50s</t>
  </si>
  <si>
    <t>Lower right wasp at 0m26s</t>
  </si>
  <si>
    <t>http://video.mit.edu/watch/yellow-jackets-flying-in-slow-motion-3069/</t>
  </si>
  <si>
    <t>Wasp 3</t>
  </si>
  <si>
    <t>Number of Cycles Measured</t>
  </si>
  <si>
    <t>Cycle Number</t>
  </si>
  <si>
    <t>Cycle Max</t>
  </si>
  <si>
    <t>Cycle Min</t>
  </si>
  <si>
    <t>Maximum Cycle Measurements</t>
  </si>
  <si>
    <t>Average Maximum Angle per Cycle</t>
  </si>
  <si>
    <t>Species Average Max Angle</t>
  </si>
  <si>
    <t>Acipenser transmontanus</t>
  </si>
  <si>
    <t>Phoebastria immutabilis</t>
  </si>
  <si>
    <t>Yellowtail Amberjack</t>
  </si>
  <si>
    <t>Absolute Max</t>
  </si>
  <si>
    <t>Size</t>
  </si>
  <si>
    <t>Fluid</t>
  </si>
  <si>
    <t>Fresh</t>
  </si>
  <si>
    <t>Sea</t>
  </si>
  <si>
    <t>Air</t>
  </si>
  <si>
    <t>Condor</t>
  </si>
  <si>
    <t>Swan</t>
  </si>
  <si>
    <t>Bass</t>
  </si>
  <si>
    <t>Molly</t>
  </si>
  <si>
    <t>Butterfly Fish</t>
  </si>
  <si>
    <t>Bottlenose Dolphin</t>
  </si>
  <si>
    <t>Dumbo Octopus</t>
  </si>
  <si>
    <t>Fish 1</t>
  </si>
  <si>
    <t>Shark 1</t>
  </si>
  <si>
    <t>California Least Tern</t>
  </si>
  <si>
    <t>Bird 1</t>
  </si>
  <si>
    <t>Monarch Butterfly</t>
  </si>
  <si>
    <t>Laughing Gull</t>
  </si>
  <si>
    <t>Swan 1</t>
  </si>
  <si>
    <t>Morone saxatilis</t>
  </si>
  <si>
    <t>Bass 1</t>
  </si>
  <si>
    <t>Straw-colored Fruit bat</t>
  </si>
  <si>
    <t>Straw-colored Fruit Bat</t>
  </si>
  <si>
    <t>Absolute Max Angle</t>
  </si>
  <si>
    <t>Average Max Angle</t>
  </si>
  <si>
    <t>Spotted dolphin</t>
  </si>
  <si>
    <t>Common dolphin</t>
  </si>
  <si>
    <t>Tiger swallowtail</t>
  </si>
  <si>
    <t>Humpback Whale (calf)</t>
  </si>
  <si>
    <t>Medium</t>
  </si>
  <si>
    <t>Group</t>
  </si>
  <si>
    <t>Species</t>
  </si>
  <si>
    <t>Scientific Name</t>
  </si>
  <si>
    <t>Replicate</t>
  </si>
  <si>
    <t>Max Angle</t>
  </si>
  <si>
    <t>Inflexion Ratio</t>
  </si>
  <si>
    <t>Birds</t>
  </si>
  <si>
    <t>Mollusks</t>
  </si>
  <si>
    <t>Fish</t>
  </si>
  <si>
    <t>Insects</t>
  </si>
  <si>
    <t>Mammals</t>
  </si>
  <si>
    <t>Bats</t>
  </si>
  <si>
    <t>Group means</t>
  </si>
  <si>
    <t>Angle</t>
  </si>
  <si>
    <t>N</t>
  </si>
  <si>
    <t>Size Class</t>
  </si>
  <si>
    <t>0.01-0.1 inclusive</t>
  </si>
  <si>
    <t>0.1-1 m</t>
  </si>
  <si>
    <t>&gt;1 m</t>
  </si>
  <si>
    <t>Acartia feeding 1</t>
  </si>
  <si>
    <t>Inflexion point</t>
  </si>
  <si>
    <t>Appendage Length</t>
  </si>
  <si>
    <t>Inflexion ratio</t>
  </si>
  <si>
    <t>Acartia feeding 1_bout 65-210x130-2200fps</t>
  </si>
  <si>
    <t>Copepod at 0m01s</t>
  </si>
  <si>
    <t>Acartia feeding 2</t>
  </si>
  <si>
    <t>Acartia feeding 2_bout 70a-121x95-2200fps</t>
  </si>
  <si>
    <t>Copepod at 0m02s</t>
  </si>
  <si>
    <t>Acartia feeding 3</t>
  </si>
  <si>
    <t>Acartia feeding 3_bout closeup71-170x144-2200frs</t>
  </si>
  <si>
    <t>Acartia jump 1_Jump21-307x144-2200fps</t>
  </si>
  <si>
    <t>Acartia jump 2_Jump24-321x270-22fps</t>
  </si>
  <si>
    <t>Middle copepod at 0m05s</t>
  </si>
  <si>
    <t>Acartia jump 3_Jump25-125x264-2200fps</t>
  </si>
  <si>
    <t>Copepod at 0m14s</t>
  </si>
  <si>
    <t>Oithona (males) jump</t>
  </si>
  <si>
    <t>Oithona sp.</t>
  </si>
  <si>
    <t>Oithona 1</t>
  </si>
  <si>
    <t xml:space="preserve">Oithona 1_63male-329x331-475fps </t>
  </si>
  <si>
    <t>Left copepod at 0m03s</t>
  </si>
  <si>
    <t>Oithona 2</t>
  </si>
  <si>
    <t>Oithona 2_97male-238x395-34xrealtime</t>
  </si>
  <si>
    <t>Left copepod at 0m00s</t>
  </si>
  <si>
    <t>Oithona 3</t>
  </si>
  <si>
    <t>Oithona 3_101male-350x324-34xreal time</t>
  </si>
  <si>
    <t>Top copepod at 0m05s</t>
  </si>
  <si>
    <t>N/A</t>
  </si>
  <si>
    <t>Acartia adults feeding</t>
  </si>
  <si>
    <t>Acartia adults jumps</t>
  </si>
  <si>
    <t>Oithona adult males jumps</t>
  </si>
  <si>
    <t>Acartia tonsa</t>
  </si>
  <si>
    <t>http://flseagrant.org/program_areas/aquaculture/copepod/about.htm</t>
  </si>
  <si>
    <t>http://www.arcodiv.org/watercolumn/copepod/Oithona_similis.html</t>
  </si>
  <si>
    <t>Small</t>
  </si>
  <si>
    <t>0.003-0.01 m</t>
  </si>
  <si>
    <t>&lt;0.0015 m</t>
  </si>
  <si>
    <t>Acartia adult jumps</t>
  </si>
  <si>
    <t>Acartia adult jump 1</t>
  </si>
  <si>
    <t>Acartia adult jump 2</t>
  </si>
  <si>
    <t>Acartia adult jump 3</t>
  </si>
  <si>
    <t>Acartia nauplii jumps</t>
  </si>
  <si>
    <t>Acartia nauplii jump 1</t>
  </si>
  <si>
    <t>Acartia tonsa nauplii jumps</t>
  </si>
  <si>
    <t>Copepod at 0m00s</t>
  </si>
  <si>
    <t>Acartia nauplii jump 2</t>
  </si>
  <si>
    <t>Acartia nauplii jump 3</t>
  </si>
  <si>
    <t>Copepod at 0m40s</t>
  </si>
  <si>
    <t>Acartia nauplii jump 4</t>
  </si>
  <si>
    <t>Copepod at 0m55s</t>
  </si>
  <si>
    <t>Oithona nauplii jumps</t>
  </si>
  <si>
    <t>Oithona davisae</t>
  </si>
  <si>
    <t>Oithona nauplii jump 1</t>
  </si>
  <si>
    <t>Oithona davisae nauplii jumps</t>
  </si>
  <si>
    <t>Copepod at 0m12s</t>
  </si>
  <si>
    <t>Oithona nauplii jump 2</t>
  </si>
  <si>
    <t>Copepod at 0m25s</t>
  </si>
  <si>
    <t>Oithona nauplii jump 3</t>
  </si>
  <si>
    <t>Copepod at 0m36s</t>
  </si>
  <si>
    <t>Temora nauplii swimming</t>
  </si>
  <si>
    <t>Temora longicornis</t>
  </si>
  <si>
    <t>Temora nauplii swimming 1</t>
  </si>
  <si>
    <t>Temora nauplii swimming 2</t>
  </si>
  <si>
    <t>Temora nauplii swimming 3</t>
  </si>
  <si>
    <t>Copepod at 0m45s</t>
  </si>
  <si>
    <t>http://www.plosone.org/article/info%3Adoi%2F10.1371%2Fjournal.pone.0047486</t>
  </si>
  <si>
    <t>Beluga 1 1m12s</t>
  </si>
  <si>
    <t>Whale at 1m12s</t>
  </si>
  <si>
    <t>Beluga 2 8s</t>
  </si>
  <si>
    <t>Whale at 8s</t>
  </si>
  <si>
    <t>Beluga 3 0m45s</t>
  </si>
  <si>
    <t>Whale at 0m45s</t>
  </si>
  <si>
    <t>Dolphin 1 6s and 2 18s and 3 16s</t>
  </si>
  <si>
    <t>Dolphin at 0m16s</t>
  </si>
  <si>
    <t>Dolphin 2 and 3 1m16s</t>
  </si>
  <si>
    <t>Middle Dolphin at 1m16s</t>
  </si>
  <si>
    <t>Dolphin 2 1m16s and 3 1m17s</t>
  </si>
  <si>
    <t>Top Dolphin at 1m17s</t>
  </si>
  <si>
    <t>http://www.arkive.org/common-blue-damselfly/enallagma-cyathigerum/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</si>
</sst>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name val="Calibri"/>
      <family val="2"/>
      <scheme val="minor"/>
    </font>
    <font>
      <sz val="9"/>
      <color rgb="FF30303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AAAAAA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0" fontId="0" fillId="0" borderId="0" xfId="0" applyNumberFormat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1" fillId="0" borderId="0" xfId="0" applyFont="1"/>
    <xf numFmtId="0" fontId="7" fillId="0" borderId="0" xfId="1" applyAlignment="1" applyProtection="1"/>
    <xf numFmtId="0" fontId="8" fillId="0" borderId="0" xfId="0" applyFont="1"/>
    <xf numFmtId="0" fontId="0" fillId="0" borderId="0" xfId="0" applyFont="1"/>
    <xf numFmtId="164" fontId="0" fillId="0" borderId="0" xfId="0" applyNumberFormat="1"/>
    <xf numFmtId="0" fontId="8" fillId="0" borderId="0" xfId="0" applyFont="1" applyFill="1"/>
    <xf numFmtId="0" fontId="9" fillId="0" borderId="0" xfId="1" applyFont="1" applyAlignment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NumberFormat="1"/>
    <xf numFmtId="16" fontId="0" fillId="0" borderId="0" xfId="0" applyNumberFormat="1"/>
    <xf numFmtId="0" fontId="14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Fill="1"/>
    <xf numFmtId="0" fontId="17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0" fontId="15" fillId="0" borderId="0" xfId="0" applyFont="1" applyAlignment="1">
      <alignment horizontal="left" wrapText="1"/>
    </xf>
    <xf numFmtId="0" fontId="2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165" fontId="0" fillId="0" borderId="0" xfId="0" applyNumberFormat="1"/>
    <xf numFmtId="0" fontId="6" fillId="0" borderId="0" xfId="0" applyFont="1" applyBorder="1" applyAlignment="1"/>
    <xf numFmtId="0" fontId="2" fillId="0" borderId="2" xfId="0" applyFont="1" applyBorder="1"/>
    <xf numFmtId="0" fontId="0" fillId="0" borderId="2" xfId="0" applyBorder="1"/>
    <xf numFmtId="0" fontId="6" fillId="0" borderId="2" xfId="0" applyFont="1" applyBorder="1"/>
    <xf numFmtId="0" fontId="0" fillId="0" borderId="2" xfId="0" applyFont="1" applyBorder="1"/>
    <xf numFmtId="0" fontId="6" fillId="0" borderId="2" xfId="0" applyFont="1" applyBorder="1" applyAlignment="1"/>
    <xf numFmtId="0" fontId="4" fillId="0" borderId="2" xfId="0" applyFont="1" applyBorder="1"/>
    <xf numFmtId="0" fontId="0" fillId="0" borderId="2" xfId="0" applyFill="1" applyBorder="1"/>
    <xf numFmtId="0" fontId="5" fillId="0" borderId="2" xfId="0" applyFont="1" applyBorder="1" applyAlignment="1"/>
    <xf numFmtId="0" fontId="5" fillId="0" borderId="2" xfId="0" applyFont="1" applyBorder="1"/>
    <xf numFmtId="0" fontId="0" fillId="0" borderId="0" xfId="0" applyFont="1" applyFill="1" applyBorder="1"/>
    <xf numFmtId="0" fontId="3" fillId="0" borderId="2" xfId="0" applyFont="1" applyBorder="1"/>
    <xf numFmtId="0" fontId="6" fillId="0" borderId="2" xfId="0" applyFont="1" applyBorder="1" applyAlignment="1">
      <alignment horizontal="left"/>
    </xf>
    <xf numFmtId="0" fontId="16" fillId="0" borderId="2" xfId="0" applyFont="1" applyBorder="1"/>
    <xf numFmtId="0" fontId="16" fillId="0" borderId="0" xfId="0" applyFont="1" applyBorder="1" applyAlignment="1"/>
    <xf numFmtId="0" fontId="16" fillId="0" borderId="2" xfId="0" applyFont="1" applyBorder="1" applyAlignment="1"/>
    <xf numFmtId="0" fontId="12" fillId="0" borderId="2" xfId="0" applyFont="1" applyBorder="1"/>
    <xf numFmtId="0" fontId="18" fillId="0" borderId="2" xfId="0" applyFont="1" applyBorder="1"/>
    <xf numFmtId="0" fontId="16" fillId="0" borderId="0" xfId="0" applyFont="1" applyFill="1" applyBorder="1"/>
    <xf numFmtId="0" fontId="16" fillId="0" borderId="3" xfId="0" applyFont="1" applyBorder="1"/>
    <xf numFmtId="0" fontId="16" fillId="0" borderId="0" xfId="0" applyFont="1" applyBorder="1"/>
    <xf numFmtId="0" fontId="0" fillId="0" borderId="3" xfId="0" applyBorder="1"/>
    <xf numFmtId="0" fontId="0" fillId="0" borderId="0" xfId="0" applyBorder="1"/>
    <xf numFmtId="0" fontId="0" fillId="0" borderId="3" xfId="0" applyFill="1" applyBorder="1"/>
    <xf numFmtId="0" fontId="12" fillId="0" borderId="0" xfId="0" applyFont="1" applyBorder="1"/>
    <xf numFmtId="0" fontId="16" fillId="0" borderId="3" xfId="0" applyFont="1" applyFill="1" applyBorder="1"/>
    <xf numFmtId="0" fontId="16" fillId="0" borderId="2" xfId="0" applyFont="1" applyFill="1" applyBorder="1"/>
    <xf numFmtId="0" fontId="18" fillId="0" borderId="3" xfId="0" applyFont="1" applyBorder="1"/>
    <xf numFmtId="0" fontId="18" fillId="0" borderId="0" xfId="0" applyFont="1" applyBorder="1"/>
    <xf numFmtId="0" fontId="16" fillId="0" borderId="3" xfId="0" applyFont="1" applyBorder="1" applyAlignment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7008662205512733E-2"/>
          <c:y val="7.4548702245552642E-2"/>
          <c:w val="0.90588430950635657"/>
          <c:h val="0.89719889180519163"/>
        </c:manualLayout>
      </c:layout>
      <c:scatterChart>
        <c:scatterStyle val="smoothMarker"/>
        <c:ser>
          <c:idx val="0"/>
          <c:order val="0"/>
          <c:tx>
            <c:v>Bird 1</c:v>
          </c:tx>
          <c:xVal>
            <c:numRef>
              <c:f>Albatross!$B$4:$B$26</c:f>
              <c:numCache>
                <c:formatCode>General</c:formatCode>
                <c:ptCount val="2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</c:numCache>
            </c:numRef>
          </c:xVal>
          <c:yVal>
            <c:numRef>
              <c:f>Albatross!$D$4:$D$26</c:f>
              <c:numCache>
                <c:formatCode>General</c:formatCode>
                <c:ptCount val="23"/>
                <c:pt idx="0">
                  <c:v>10.733000000000004</c:v>
                </c:pt>
                <c:pt idx="1">
                  <c:v>-10.637</c:v>
                </c:pt>
                <c:pt idx="2">
                  <c:v>-23.854000000000013</c:v>
                </c:pt>
                <c:pt idx="3">
                  <c:v>-18.062999999999988</c:v>
                </c:pt>
                <c:pt idx="4">
                  <c:v>-5.5279999999999916</c:v>
                </c:pt>
                <c:pt idx="5">
                  <c:v>9.2609999999999957</c:v>
                </c:pt>
                <c:pt idx="6">
                  <c:v>9.7769999999999868</c:v>
                </c:pt>
                <c:pt idx="7">
                  <c:v>21.292000000000002</c:v>
                </c:pt>
                <c:pt idx="8">
                  <c:v>12.638000000000005</c:v>
                </c:pt>
                <c:pt idx="9">
                  <c:v>8.3899999999999864</c:v>
                </c:pt>
                <c:pt idx="10">
                  <c:v>-13.282000000000011</c:v>
                </c:pt>
                <c:pt idx="11">
                  <c:v>-7.9590000000000032</c:v>
                </c:pt>
                <c:pt idx="12">
                  <c:v>-20.472000000000008</c:v>
                </c:pt>
                <c:pt idx="13">
                  <c:v>-27.062000000000012</c:v>
                </c:pt>
                <c:pt idx="14">
                  <c:v>7.5949999999999989</c:v>
                </c:pt>
                <c:pt idx="15">
                  <c:v>16.812999999999988</c:v>
                </c:pt>
                <c:pt idx="16">
                  <c:v>14.241000000000014</c:v>
                </c:pt>
                <c:pt idx="17">
                  <c:v>8.9010000000000105</c:v>
                </c:pt>
                <c:pt idx="18">
                  <c:v>12.098000000000013</c:v>
                </c:pt>
                <c:pt idx="19">
                  <c:v>-16.039999999999992</c:v>
                </c:pt>
                <c:pt idx="20">
                  <c:v>-29.383999999999986</c:v>
                </c:pt>
                <c:pt idx="21">
                  <c:v>-28.006</c:v>
                </c:pt>
                <c:pt idx="22">
                  <c:v>8.539999999999992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Albatross!$B$30:$B$98</c:f>
              <c:numCache>
                <c:formatCode>General</c:formatCode>
                <c:ptCount val="6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</c:numCache>
            </c:numRef>
          </c:xVal>
          <c:yVal>
            <c:numRef>
              <c:f>Albatross!$D$30:$D$98</c:f>
              <c:numCache>
                <c:formatCode>General</c:formatCode>
                <c:ptCount val="69"/>
                <c:pt idx="0">
                  <c:v>14.949999999999989</c:v>
                </c:pt>
                <c:pt idx="1">
                  <c:v>16.121000000000009</c:v>
                </c:pt>
                <c:pt idx="2">
                  <c:v>9.936000000000007</c:v>
                </c:pt>
                <c:pt idx="3">
                  <c:v>9.6339999999999861</c:v>
                </c:pt>
                <c:pt idx="4">
                  <c:v>8.2630000000000052</c:v>
                </c:pt>
                <c:pt idx="5">
                  <c:v>6.7889999999999873</c:v>
                </c:pt>
                <c:pt idx="6">
                  <c:v>4.5550000000000068</c:v>
                </c:pt>
                <c:pt idx="7">
                  <c:v>0.41700000000000159</c:v>
                </c:pt>
                <c:pt idx="8">
                  <c:v>1.2340000000000089</c:v>
                </c:pt>
                <c:pt idx="9">
                  <c:v>-2.7119999999999891</c:v>
                </c:pt>
                <c:pt idx="10">
                  <c:v>-6.0159999999999911</c:v>
                </c:pt>
                <c:pt idx="11">
                  <c:v>-6.554000000000002</c:v>
                </c:pt>
                <c:pt idx="12">
                  <c:v>-7.9209999999999923</c:v>
                </c:pt>
                <c:pt idx="13">
                  <c:v>-14.258999999999986</c:v>
                </c:pt>
                <c:pt idx="14">
                  <c:v>-16.891999999999996</c:v>
                </c:pt>
                <c:pt idx="15">
                  <c:v>-10.685000000000002</c:v>
                </c:pt>
                <c:pt idx="16">
                  <c:v>-7.717000000000013</c:v>
                </c:pt>
                <c:pt idx="17">
                  <c:v>7.0929999999999893</c:v>
                </c:pt>
                <c:pt idx="18">
                  <c:v>9.2510000000000048</c:v>
                </c:pt>
                <c:pt idx="19">
                  <c:v>9.8079999999999927</c:v>
                </c:pt>
                <c:pt idx="20">
                  <c:v>10.986999999999995</c:v>
                </c:pt>
                <c:pt idx="21">
                  <c:v>8.5769999999999982</c:v>
                </c:pt>
                <c:pt idx="22">
                  <c:v>13.176999999999992</c:v>
                </c:pt>
                <c:pt idx="23">
                  <c:v>15.758999999999986</c:v>
                </c:pt>
                <c:pt idx="24">
                  <c:v>13.187999999999988</c:v>
                </c:pt>
                <c:pt idx="25">
                  <c:v>9.3489999999999895</c:v>
                </c:pt>
                <c:pt idx="26">
                  <c:v>5.8700000000000045</c:v>
                </c:pt>
                <c:pt idx="27">
                  <c:v>6.4449999999999932</c:v>
                </c:pt>
                <c:pt idx="28">
                  <c:v>5.6030000000000086</c:v>
                </c:pt>
                <c:pt idx="29">
                  <c:v>-4.0010000000000048</c:v>
                </c:pt>
                <c:pt idx="30">
                  <c:v>-4.3089999999999975</c:v>
                </c:pt>
                <c:pt idx="31">
                  <c:v>-8.813999999999993</c:v>
                </c:pt>
                <c:pt idx="32">
                  <c:v>-10.792000000000002</c:v>
                </c:pt>
                <c:pt idx="33">
                  <c:v>-11.592999999999989</c:v>
                </c:pt>
                <c:pt idx="34">
                  <c:v>-13.50200000000001</c:v>
                </c:pt>
                <c:pt idx="35">
                  <c:v>-14.318000000000012</c:v>
                </c:pt>
                <c:pt idx="36">
                  <c:v>-17.610000000000014</c:v>
                </c:pt>
                <c:pt idx="37">
                  <c:v>-10.87299999999999</c:v>
                </c:pt>
                <c:pt idx="38">
                  <c:v>-3.7839999999999918</c:v>
                </c:pt>
                <c:pt idx="39">
                  <c:v>7.9749999999999943</c:v>
                </c:pt>
                <c:pt idx="40">
                  <c:v>8.7489999999999952</c:v>
                </c:pt>
                <c:pt idx="41">
                  <c:v>10.646999999999991</c:v>
                </c:pt>
                <c:pt idx="42">
                  <c:v>13.113</c:v>
                </c:pt>
                <c:pt idx="43">
                  <c:v>16.259999999999991</c:v>
                </c:pt>
                <c:pt idx="44">
                  <c:v>15.365000000000009</c:v>
                </c:pt>
                <c:pt idx="45">
                  <c:v>14.221000000000004</c:v>
                </c:pt>
                <c:pt idx="46">
                  <c:v>11.034999999999997</c:v>
                </c:pt>
                <c:pt idx="47">
                  <c:v>9.8400000000000034</c:v>
                </c:pt>
                <c:pt idx="48">
                  <c:v>3.7189999999999941</c:v>
                </c:pt>
                <c:pt idx="49">
                  <c:v>6.2079999999999984</c:v>
                </c:pt>
                <c:pt idx="50">
                  <c:v>-0.61000000000001364</c:v>
                </c:pt>
                <c:pt idx="51">
                  <c:v>-4.8220000000000027</c:v>
                </c:pt>
                <c:pt idx="52">
                  <c:v>-5.7199999999999989</c:v>
                </c:pt>
                <c:pt idx="53">
                  <c:v>-7.0310000000000059</c:v>
                </c:pt>
                <c:pt idx="54">
                  <c:v>-15.151999999999987</c:v>
                </c:pt>
                <c:pt idx="55">
                  <c:v>-11.409999999999997</c:v>
                </c:pt>
                <c:pt idx="56">
                  <c:v>-13.210000000000008</c:v>
                </c:pt>
                <c:pt idx="57">
                  <c:v>-11.820999999999998</c:v>
                </c:pt>
                <c:pt idx="58">
                  <c:v>-11.937999999999988</c:v>
                </c:pt>
                <c:pt idx="59">
                  <c:v>-10.598000000000013</c:v>
                </c:pt>
                <c:pt idx="60">
                  <c:v>-7.5569999999999879</c:v>
                </c:pt>
                <c:pt idx="61">
                  <c:v>-4.8269999999999982</c:v>
                </c:pt>
                <c:pt idx="62">
                  <c:v>1.4319999999999879</c:v>
                </c:pt>
                <c:pt idx="63">
                  <c:v>10.028999999999996</c:v>
                </c:pt>
                <c:pt idx="64">
                  <c:v>12.658999999999992</c:v>
                </c:pt>
                <c:pt idx="65">
                  <c:v>12.123999999999995</c:v>
                </c:pt>
                <c:pt idx="66">
                  <c:v>12.804000000000002</c:v>
                </c:pt>
                <c:pt idx="67">
                  <c:v>11.812000000000012</c:v>
                </c:pt>
                <c:pt idx="68">
                  <c:v>10.228000000000009</c:v>
                </c:pt>
              </c:numCache>
            </c:numRef>
          </c:yVal>
          <c:smooth val="1"/>
        </c:ser>
        <c:axId val="91487616"/>
        <c:axId val="91489408"/>
      </c:scatterChart>
      <c:valAx>
        <c:axId val="91487616"/>
        <c:scaling>
          <c:orientation val="minMax"/>
        </c:scaling>
        <c:axPos val="b"/>
        <c:numFmt formatCode="General" sourceLinked="1"/>
        <c:tickLblPos val="nextTo"/>
        <c:crossAx val="91489408"/>
        <c:crosses val="autoZero"/>
        <c:crossBetween val="midCat"/>
      </c:valAx>
      <c:valAx>
        <c:axId val="91489408"/>
        <c:scaling>
          <c:orientation val="minMax"/>
        </c:scaling>
        <c:axPos val="l"/>
        <c:numFmt formatCode="General" sourceLinked="1"/>
        <c:tickLblPos val="nextTo"/>
        <c:crossAx val="91487616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'Bobtail squid'!$B$73:$B$94</c:f>
              <c:numCache>
                <c:formatCode>General</c:formatCode>
                <c:ptCount val="2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1.5</c:v>
                </c:pt>
              </c:numCache>
            </c:numRef>
          </c:xVal>
          <c:yVal>
            <c:numRef>
              <c:f>'Bobtail squid'!$D$4:$D$68</c:f>
              <c:numCache>
                <c:formatCode>General</c:formatCode>
                <c:ptCount val="65"/>
                <c:pt idx="0">
                  <c:v>13.967999999999989</c:v>
                </c:pt>
                <c:pt idx="1">
                  <c:v>23.131</c:v>
                </c:pt>
                <c:pt idx="2">
                  <c:v>4.6630000000000109</c:v>
                </c:pt>
                <c:pt idx="3">
                  <c:v>-15.018000000000001</c:v>
                </c:pt>
                <c:pt idx="4">
                  <c:v>25.664999999999992</c:v>
                </c:pt>
                <c:pt idx="5">
                  <c:v>25.346000000000004</c:v>
                </c:pt>
                <c:pt idx="6">
                  <c:v>28.992999999999995</c:v>
                </c:pt>
                <c:pt idx="7">
                  <c:v>27.658999999999992</c:v>
                </c:pt>
                <c:pt idx="8">
                  <c:v>26.052999999999997</c:v>
                </c:pt>
                <c:pt idx="9">
                  <c:v>-33.289999999999992</c:v>
                </c:pt>
                <c:pt idx="10">
                  <c:v>-38.659999999999997</c:v>
                </c:pt>
                <c:pt idx="11">
                  <c:v>9.8439999999999941</c:v>
                </c:pt>
                <c:pt idx="12">
                  <c:v>23.169999999999987</c:v>
                </c:pt>
                <c:pt idx="13">
                  <c:v>18.25200000000001</c:v>
                </c:pt>
                <c:pt idx="14">
                  <c:v>20.376000000000005</c:v>
                </c:pt>
                <c:pt idx="15">
                  <c:v>-29.745000000000005</c:v>
                </c:pt>
                <c:pt idx="16">
                  <c:v>-40.600999999999999</c:v>
                </c:pt>
                <c:pt idx="17">
                  <c:v>15.254999999999995</c:v>
                </c:pt>
                <c:pt idx="18">
                  <c:v>19.25</c:v>
                </c:pt>
                <c:pt idx="19">
                  <c:v>11.88900000000001</c:v>
                </c:pt>
                <c:pt idx="20">
                  <c:v>-12.579000000000008</c:v>
                </c:pt>
                <c:pt idx="21">
                  <c:v>-34.318999999999988</c:v>
                </c:pt>
                <c:pt idx="22">
                  <c:v>11.592000000000013</c:v>
                </c:pt>
                <c:pt idx="23">
                  <c:v>20.147999999999996</c:v>
                </c:pt>
                <c:pt idx="24">
                  <c:v>11.310000000000002</c:v>
                </c:pt>
                <c:pt idx="25">
                  <c:v>9.7280000000000086</c:v>
                </c:pt>
                <c:pt idx="26">
                  <c:v>-32.574000000000012</c:v>
                </c:pt>
                <c:pt idx="27">
                  <c:v>-24.623999999999995</c:v>
                </c:pt>
                <c:pt idx="28">
                  <c:v>5.1939999999999884</c:v>
                </c:pt>
                <c:pt idx="29">
                  <c:v>19.653999999999996</c:v>
                </c:pt>
                <c:pt idx="30">
                  <c:v>6.3400000000000034</c:v>
                </c:pt>
                <c:pt idx="31">
                  <c:v>25.241000000000014</c:v>
                </c:pt>
                <c:pt idx="32">
                  <c:v>15.254999999999995</c:v>
                </c:pt>
                <c:pt idx="33">
                  <c:v>-13.27600000000001</c:v>
                </c:pt>
                <c:pt idx="34">
                  <c:v>16.858000000000004</c:v>
                </c:pt>
                <c:pt idx="35">
                  <c:v>12.318999999999988</c:v>
                </c:pt>
                <c:pt idx="36">
                  <c:v>13.569999999999993</c:v>
                </c:pt>
                <c:pt idx="37">
                  <c:v>-25.252999999999986</c:v>
                </c:pt>
                <c:pt idx="38">
                  <c:v>-26.564999999999998</c:v>
                </c:pt>
                <c:pt idx="39">
                  <c:v>10.204000000000008</c:v>
                </c:pt>
                <c:pt idx="40">
                  <c:v>28.393000000000001</c:v>
                </c:pt>
                <c:pt idx="41">
                  <c:v>12.528999999999996</c:v>
                </c:pt>
                <c:pt idx="42">
                  <c:v>19.477000000000004</c:v>
                </c:pt>
                <c:pt idx="43">
                  <c:v>-25.346000000000004</c:v>
                </c:pt>
                <c:pt idx="44">
                  <c:v>-11.793000000000006</c:v>
                </c:pt>
                <c:pt idx="45">
                  <c:v>22.379999999999995</c:v>
                </c:pt>
                <c:pt idx="46">
                  <c:v>26.564999999999998</c:v>
                </c:pt>
                <c:pt idx="47">
                  <c:v>13.241000000000014</c:v>
                </c:pt>
                <c:pt idx="48">
                  <c:v>14.5</c:v>
                </c:pt>
                <c:pt idx="49">
                  <c:v>-32.783999999999992</c:v>
                </c:pt>
                <c:pt idx="50">
                  <c:v>21.318000000000012</c:v>
                </c:pt>
                <c:pt idx="51">
                  <c:v>32.004999999999995</c:v>
                </c:pt>
                <c:pt idx="52">
                  <c:v>16.411000000000001</c:v>
                </c:pt>
                <c:pt idx="53">
                  <c:v>-3.3660000000000139</c:v>
                </c:pt>
                <c:pt idx="54">
                  <c:v>-27.852000000000004</c:v>
                </c:pt>
                <c:pt idx="55">
                  <c:v>-11.310000000000002</c:v>
                </c:pt>
                <c:pt idx="56">
                  <c:v>25.560000000000002</c:v>
                </c:pt>
                <c:pt idx="57">
                  <c:v>34.248999999999995</c:v>
                </c:pt>
                <c:pt idx="58">
                  <c:v>28.123999999999995</c:v>
                </c:pt>
                <c:pt idx="59">
                  <c:v>18.435000000000002</c:v>
                </c:pt>
                <c:pt idx="60">
                  <c:v>-1.6210000000000093</c:v>
                </c:pt>
                <c:pt idx="61">
                  <c:v>23.199000000000012</c:v>
                </c:pt>
                <c:pt idx="62">
                  <c:v>14.469999999999999</c:v>
                </c:pt>
                <c:pt idx="63">
                  <c:v>23.568999999999988</c:v>
                </c:pt>
                <c:pt idx="64">
                  <c:v>18.97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'Bobtail squid'!$B$73:$B$94</c:f>
              <c:numCache>
                <c:formatCode>General</c:formatCode>
                <c:ptCount val="2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1.5</c:v>
                </c:pt>
              </c:numCache>
            </c:numRef>
          </c:xVal>
          <c:yVal>
            <c:numRef>
              <c:f>'Bobtail squid'!$D$73:$D$94</c:f>
              <c:numCache>
                <c:formatCode>General</c:formatCode>
                <c:ptCount val="22"/>
                <c:pt idx="0">
                  <c:v>25.168000000000006</c:v>
                </c:pt>
                <c:pt idx="1">
                  <c:v>18.435000000000002</c:v>
                </c:pt>
                <c:pt idx="2">
                  <c:v>19.439999999999998</c:v>
                </c:pt>
                <c:pt idx="3">
                  <c:v>-16.586999999999989</c:v>
                </c:pt>
                <c:pt idx="4">
                  <c:v>29.638000000000005</c:v>
                </c:pt>
                <c:pt idx="5">
                  <c:v>23.405000000000001</c:v>
                </c:pt>
                <c:pt idx="6">
                  <c:v>20.955999999999989</c:v>
                </c:pt>
                <c:pt idx="7">
                  <c:v>-26.564999999999998</c:v>
                </c:pt>
                <c:pt idx="8">
                  <c:v>20.343999999999994</c:v>
                </c:pt>
                <c:pt idx="9">
                  <c:v>23.838999999999999</c:v>
                </c:pt>
                <c:pt idx="10">
                  <c:v>12.528999999999996</c:v>
                </c:pt>
                <c:pt idx="11">
                  <c:v>-15.842999999999989</c:v>
                </c:pt>
                <c:pt idx="12">
                  <c:v>-5.7110000000000127</c:v>
                </c:pt>
                <c:pt idx="13">
                  <c:v>24.341000000000008</c:v>
                </c:pt>
                <c:pt idx="14">
                  <c:v>-26.266999999999996</c:v>
                </c:pt>
                <c:pt idx="15">
                  <c:v>-23.961999999999989</c:v>
                </c:pt>
                <c:pt idx="16">
                  <c:v>32.471000000000004</c:v>
                </c:pt>
                <c:pt idx="17">
                  <c:v>23.199000000000012</c:v>
                </c:pt>
                <c:pt idx="18">
                  <c:v>-35.72</c:v>
                </c:pt>
                <c:pt idx="19">
                  <c:v>15.018000000000001</c:v>
                </c:pt>
                <c:pt idx="20">
                  <c:v>23.199000000000012</c:v>
                </c:pt>
                <c:pt idx="21">
                  <c:v>18.435000000000002</c:v>
                </c:pt>
              </c:numCache>
            </c:numRef>
          </c:yVal>
          <c:smooth val="1"/>
        </c:ser>
        <c:axId val="102909056"/>
        <c:axId val="102910592"/>
      </c:scatterChart>
      <c:valAx>
        <c:axId val="102909056"/>
        <c:scaling>
          <c:orientation val="minMax"/>
        </c:scaling>
        <c:axPos val="b"/>
        <c:numFmt formatCode="General" sourceLinked="1"/>
        <c:tickLblPos val="nextTo"/>
        <c:crossAx val="102910592"/>
        <c:crosses val="autoZero"/>
        <c:crossBetween val="midCat"/>
      </c:valAx>
      <c:valAx>
        <c:axId val="102910592"/>
        <c:scaling>
          <c:orientation val="minMax"/>
        </c:scaling>
        <c:axPos val="l"/>
        <c:numFmt formatCode="General" sourceLinked="1"/>
        <c:tickLblPos val="nextTo"/>
        <c:crossAx val="102909056"/>
        <c:crosses val="autoZero"/>
        <c:crossBetween val="midCat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'Brown long-eared bat'!$B$4:$B$20</c:f>
              <c:numCache>
                <c:formatCode>General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</c:numCache>
            </c:numRef>
          </c:xVal>
          <c:yVal>
            <c:numRef>
              <c:f>'Brown long-eared bat'!$D$4:$D$20</c:f>
              <c:numCache>
                <c:formatCode>General</c:formatCode>
                <c:ptCount val="17"/>
                <c:pt idx="0">
                  <c:v>24.238</c:v>
                </c:pt>
                <c:pt idx="1">
                  <c:v>23.587999999999994</c:v>
                </c:pt>
                <c:pt idx="2">
                  <c:v>18.830999999999989</c:v>
                </c:pt>
                <c:pt idx="3">
                  <c:v>11.586999999999989</c:v>
                </c:pt>
                <c:pt idx="4">
                  <c:v>1.6970000000000027</c:v>
                </c:pt>
                <c:pt idx="5">
                  <c:v>-16.489000000000004</c:v>
                </c:pt>
                <c:pt idx="6">
                  <c:v>-21.72999999999999</c:v>
                </c:pt>
                <c:pt idx="7">
                  <c:v>23.344999999999999</c:v>
                </c:pt>
                <c:pt idx="8">
                  <c:v>23.967000000000013</c:v>
                </c:pt>
                <c:pt idx="9">
                  <c:v>11.435000000000002</c:v>
                </c:pt>
                <c:pt idx="10">
                  <c:v>7.188999999999993</c:v>
                </c:pt>
                <c:pt idx="11">
                  <c:v>9.2110000000000127</c:v>
                </c:pt>
                <c:pt idx="12">
                  <c:v>-14.098000000000013</c:v>
                </c:pt>
                <c:pt idx="13">
                  <c:v>-21.018000000000001</c:v>
                </c:pt>
                <c:pt idx="14">
                  <c:v>-16.808999999999997</c:v>
                </c:pt>
                <c:pt idx="15">
                  <c:v>13.138000000000005</c:v>
                </c:pt>
                <c:pt idx="16">
                  <c:v>12.338999999999999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'Brown long-eared bat'!$B$25:$B$68</c:f>
              <c:numCache>
                <c:formatCode>General</c:formatCode>
                <c:ptCount val="44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  <c:pt idx="27">
                  <c:v>2.2916666666666665</c:v>
                </c:pt>
                <c:pt idx="28">
                  <c:v>2.375</c:v>
                </c:pt>
                <c:pt idx="29">
                  <c:v>2.458333333333333</c:v>
                </c:pt>
                <c:pt idx="30">
                  <c:v>2.5416666666666665</c:v>
                </c:pt>
                <c:pt idx="31">
                  <c:v>2.625</c:v>
                </c:pt>
                <c:pt idx="32">
                  <c:v>2.708333333333333</c:v>
                </c:pt>
                <c:pt idx="33">
                  <c:v>2.7916666666666665</c:v>
                </c:pt>
                <c:pt idx="34">
                  <c:v>2.875</c:v>
                </c:pt>
                <c:pt idx="35">
                  <c:v>2.958333333333333</c:v>
                </c:pt>
                <c:pt idx="36">
                  <c:v>3.0416666666666665</c:v>
                </c:pt>
                <c:pt idx="37">
                  <c:v>3.125</c:v>
                </c:pt>
                <c:pt idx="38">
                  <c:v>3.208333333333333</c:v>
                </c:pt>
                <c:pt idx="39">
                  <c:v>3.2916666666666665</c:v>
                </c:pt>
                <c:pt idx="40">
                  <c:v>3.375</c:v>
                </c:pt>
                <c:pt idx="41">
                  <c:v>3.458333333333333</c:v>
                </c:pt>
                <c:pt idx="42">
                  <c:v>3.5416666666666665</c:v>
                </c:pt>
                <c:pt idx="43">
                  <c:v>3.625</c:v>
                </c:pt>
              </c:numCache>
            </c:numRef>
          </c:xVal>
          <c:yVal>
            <c:numRef>
              <c:f>'Brown long-eared bat'!$D$25:$D$68</c:f>
              <c:numCache>
                <c:formatCode>General</c:formatCode>
                <c:ptCount val="44"/>
                <c:pt idx="0">
                  <c:v>15.50800000000001</c:v>
                </c:pt>
                <c:pt idx="1">
                  <c:v>-23.769000000000005</c:v>
                </c:pt>
                <c:pt idx="2">
                  <c:v>-8.8079999999999927</c:v>
                </c:pt>
                <c:pt idx="3">
                  <c:v>5.5840000000000032</c:v>
                </c:pt>
                <c:pt idx="4">
                  <c:v>2.7920000000000016</c:v>
                </c:pt>
                <c:pt idx="5">
                  <c:v>5.1169999999999902</c:v>
                </c:pt>
                <c:pt idx="6">
                  <c:v>-24.598000000000013</c:v>
                </c:pt>
                <c:pt idx="7">
                  <c:v>-19.449000000000012</c:v>
                </c:pt>
                <c:pt idx="8">
                  <c:v>11.073000000000008</c:v>
                </c:pt>
                <c:pt idx="9">
                  <c:v>4.9250000000000114</c:v>
                </c:pt>
                <c:pt idx="10">
                  <c:v>5.2470000000000141</c:v>
                </c:pt>
                <c:pt idx="11">
                  <c:v>-9.4619999999999891</c:v>
                </c:pt>
                <c:pt idx="12">
                  <c:v>-16.556999999999988</c:v>
                </c:pt>
                <c:pt idx="13">
                  <c:v>17.420999999999992</c:v>
                </c:pt>
                <c:pt idx="14">
                  <c:v>14.388000000000005</c:v>
                </c:pt>
                <c:pt idx="15">
                  <c:v>8.3660000000000139</c:v>
                </c:pt>
                <c:pt idx="16">
                  <c:v>14.431999999999988</c:v>
                </c:pt>
                <c:pt idx="17">
                  <c:v>-33.11699999999999</c:v>
                </c:pt>
                <c:pt idx="18">
                  <c:v>24.949999999999989</c:v>
                </c:pt>
                <c:pt idx="19">
                  <c:v>12.319999999999993</c:v>
                </c:pt>
                <c:pt idx="20">
                  <c:v>8.0550000000000068</c:v>
                </c:pt>
                <c:pt idx="21">
                  <c:v>3.7589999999999861</c:v>
                </c:pt>
                <c:pt idx="22">
                  <c:v>-22.873999999999995</c:v>
                </c:pt>
                <c:pt idx="23">
                  <c:v>8.4159999999999968</c:v>
                </c:pt>
                <c:pt idx="24">
                  <c:v>6.7249999999999943</c:v>
                </c:pt>
                <c:pt idx="25">
                  <c:v>11.919000000000011</c:v>
                </c:pt>
                <c:pt idx="26">
                  <c:v>-17.186000000000007</c:v>
                </c:pt>
                <c:pt idx="27">
                  <c:v>12.195999999999998</c:v>
                </c:pt>
                <c:pt idx="28">
                  <c:v>13.782000000000011</c:v>
                </c:pt>
                <c:pt idx="29">
                  <c:v>10.230999999999995</c:v>
                </c:pt>
                <c:pt idx="30">
                  <c:v>-12.831999999999994</c:v>
                </c:pt>
                <c:pt idx="31">
                  <c:v>-21.340000000000003</c:v>
                </c:pt>
                <c:pt idx="32">
                  <c:v>15.415999999999997</c:v>
                </c:pt>
                <c:pt idx="33">
                  <c:v>15.705999999999989</c:v>
                </c:pt>
                <c:pt idx="34">
                  <c:v>4.7009999999999934</c:v>
                </c:pt>
                <c:pt idx="35">
                  <c:v>3.9159999999999968</c:v>
                </c:pt>
                <c:pt idx="36">
                  <c:v>-19.012</c:v>
                </c:pt>
                <c:pt idx="37">
                  <c:v>-15.657000000000011</c:v>
                </c:pt>
                <c:pt idx="38">
                  <c:v>15.697000000000003</c:v>
                </c:pt>
                <c:pt idx="39">
                  <c:v>11.568999999999988</c:v>
                </c:pt>
                <c:pt idx="40">
                  <c:v>2.7659999999999911</c:v>
                </c:pt>
                <c:pt idx="41">
                  <c:v>10.407999999999987</c:v>
                </c:pt>
                <c:pt idx="42">
                  <c:v>-19.568999999999988</c:v>
                </c:pt>
                <c:pt idx="43">
                  <c:v>-0.31399999999999295</c:v>
                </c:pt>
              </c:numCache>
            </c:numRef>
          </c:yVal>
          <c:smooth val="1"/>
        </c:ser>
        <c:axId val="103201024"/>
        <c:axId val="103211008"/>
      </c:scatterChart>
      <c:valAx>
        <c:axId val="103201024"/>
        <c:scaling>
          <c:orientation val="minMax"/>
        </c:scaling>
        <c:axPos val="b"/>
        <c:numFmt formatCode="General" sourceLinked="1"/>
        <c:tickLblPos val="nextTo"/>
        <c:crossAx val="103211008"/>
        <c:crosses val="autoZero"/>
        <c:crossBetween val="midCat"/>
      </c:valAx>
      <c:valAx>
        <c:axId val="103211008"/>
        <c:scaling>
          <c:orientation val="minMax"/>
        </c:scaling>
        <c:axPos val="l"/>
        <c:numFmt formatCode="General" sourceLinked="1"/>
        <c:tickLblPos val="nextTo"/>
        <c:crossAx val="103201024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Bumble Bee</c:v>
          </c:tx>
          <c:xVal>
            <c:numRef>
              <c:f>'Bumble Bee'!$B$4:$B$68</c:f>
              <c:numCache>
                <c:formatCode>General</c:formatCode>
                <c:ptCount val="6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</c:numCache>
            </c:numRef>
          </c:xVal>
          <c:yVal>
            <c:numRef>
              <c:f>'Bumble Bee'!$D$4:$D$68</c:f>
              <c:numCache>
                <c:formatCode>General</c:formatCode>
                <c:ptCount val="65"/>
                <c:pt idx="0">
                  <c:v>-15.709000000000003</c:v>
                </c:pt>
                <c:pt idx="1">
                  <c:v>3.9000000000000057</c:v>
                </c:pt>
                <c:pt idx="2">
                  <c:v>24.204000000000008</c:v>
                </c:pt>
                <c:pt idx="3">
                  <c:v>10.451999999999998</c:v>
                </c:pt>
                <c:pt idx="4">
                  <c:v>11.558999999999997</c:v>
                </c:pt>
                <c:pt idx="5">
                  <c:v>8.9989999999999952</c:v>
                </c:pt>
                <c:pt idx="6">
                  <c:v>4.429000000000002</c:v>
                </c:pt>
                <c:pt idx="7">
                  <c:v>5.6409999999999911</c:v>
                </c:pt>
                <c:pt idx="8">
                  <c:v>-8.4240000000000066</c:v>
                </c:pt>
                <c:pt idx="9">
                  <c:v>-12.692000000000007</c:v>
                </c:pt>
                <c:pt idx="10">
                  <c:v>-13.195999999999998</c:v>
                </c:pt>
                <c:pt idx="11">
                  <c:v>-12.531000000000006</c:v>
                </c:pt>
                <c:pt idx="12">
                  <c:v>-0.43899999999999295</c:v>
                </c:pt>
                <c:pt idx="13">
                  <c:v>-20.778999999999996</c:v>
                </c:pt>
                <c:pt idx="14">
                  <c:v>-13.00800000000001</c:v>
                </c:pt>
                <c:pt idx="15">
                  <c:v>-11.724999999999994</c:v>
                </c:pt>
                <c:pt idx="16">
                  <c:v>-10.305000000000007</c:v>
                </c:pt>
                <c:pt idx="17">
                  <c:v>-8.9730000000000132</c:v>
                </c:pt>
                <c:pt idx="18">
                  <c:v>5.3839999999999861</c:v>
                </c:pt>
                <c:pt idx="19">
                  <c:v>11.676999999999992</c:v>
                </c:pt>
                <c:pt idx="20">
                  <c:v>21.302999999999997</c:v>
                </c:pt>
                <c:pt idx="21">
                  <c:v>9.5279999999999916</c:v>
                </c:pt>
                <c:pt idx="22">
                  <c:v>19.653999999999996</c:v>
                </c:pt>
                <c:pt idx="23">
                  <c:v>3.9209999999999923</c:v>
                </c:pt>
                <c:pt idx="24">
                  <c:v>-0.38999999999998636</c:v>
                </c:pt>
                <c:pt idx="25">
                  <c:v>-7.0649999999999977</c:v>
                </c:pt>
                <c:pt idx="26">
                  <c:v>-20.135999999999996</c:v>
                </c:pt>
                <c:pt idx="27">
                  <c:v>-12.817000000000007</c:v>
                </c:pt>
                <c:pt idx="28">
                  <c:v>-12.27600000000001</c:v>
                </c:pt>
                <c:pt idx="29">
                  <c:v>-8.5939999999999941</c:v>
                </c:pt>
                <c:pt idx="30">
                  <c:v>-8.992999999999995</c:v>
                </c:pt>
                <c:pt idx="31">
                  <c:v>-5.4269999999999925</c:v>
                </c:pt>
                <c:pt idx="32">
                  <c:v>-9.6819999999999879</c:v>
                </c:pt>
                <c:pt idx="33">
                  <c:v>-14.980999999999995</c:v>
                </c:pt>
                <c:pt idx="34">
                  <c:v>15.960000000000008</c:v>
                </c:pt>
                <c:pt idx="35">
                  <c:v>30.13300000000001</c:v>
                </c:pt>
                <c:pt idx="36">
                  <c:v>9.7649999999999864</c:v>
                </c:pt>
                <c:pt idx="37">
                  <c:v>6.9050000000000011</c:v>
                </c:pt>
                <c:pt idx="38">
                  <c:v>8.8669999999999902</c:v>
                </c:pt>
                <c:pt idx="39">
                  <c:v>8.6730000000000018</c:v>
                </c:pt>
                <c:pt idx="40">
                  <c:v>9.382000000000005</c:v>
                </c:pt>
                <c:pt idx="41">
                  <c:v>-4.9039999999999964</c:v>
                </c:pt>
                <c:pt idx="42">
                  <c:v>-14.804000000000002</c:v>
                </c:pt>
                <c:pt idx="43">
                  <c:v>-12.180000000000007</c:v>
                </c:pt>
                <c:pt idx="44">
                  <c:v>-11.282000000000011</c:v>
                </c:pt>
                <c:pt idx="45">
                  <c:v>-8.8240000000000123</c:v>
                </c:pt>
                <c:pt idx="46">
                  <c:v>-9.717000000000013</c:v>
                </c:pt>
                <c:pt idx="47">
                  <c:v>-11.869</c:v>
                </c:pt>
                <c:pt idx="48">
                  <c:v>5.5109999999999957</c:v>
                </c:pt>
                <c:pt idx="49">
                  <c:v>21.448000000000008</c:v>
                </c:pt>
                <c:pt idx="50">
                  <c:v>11.700999999999993</c:v>
                </c:pt>
                <c:pt idx="51">
                  <c:v>20.230999999999995</c:v>
                </c:pt>
                <c:pt idx="52">
                  <c:v>22.14500000000001</c:v>
                </c:pt>
                <c:pt idx="53">
                  <c:v>6.2270000000000039</c:v>
                </c:pt>
                <c:pt idx="54">
                  <c:v>7.4110000000000014</c:v>
                </c:pt>
                <c:pt idx="55">
                  <c:v>11.710000000000008</c:v>
                </c:pt>
                <c:pt idx="56">
                  <c:v>-2.1339999999999861</c:v>
                </c:pt>
                <c:pt idx="57">
                  <c:v>-11.490000000000009</c:v>
                </c:pt>
                <c:pt idx="58">
                  <c:v>-9.8959999999999866</c:v>
                </c:pt>
                <c:pt idx="59">
                  <c:v>-17.292000000000002</c:v>
                </c:pt>
                <c:pt idx="60">
                  <c:v>-12.332999999999998</c:v>
                </c:pt>
                <c:pt idx="61">
                  <c:v>-7.1450000000000102</c:v>
                </c:pt>
                <c:pt idx="62">
                  <c:v>-11.497000000000014</c:v>
                </c:pt>
                <c:pt idx="63">
                  <c:v>-11.443000000000012</c:v>
                </c:pt>
                <c:pt idx="64">
                  <c:v>-11.36099999999999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'Bumble Bee'!$B$73:$B$167</c:f>
              <c:numCache>
                <c:formatCode>General</c:formatCode>
                <c:ptCount val="95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0.54166666666666663</c:v>
                </c:pt>
                <c:pt idx="6">
                  <c:v>0.625</c:v>
                </c:pt>
                <c:pt idx="7">
                  <c:v>0.70833333333333326</c:v>
                </c:pt>
                <c:pt idx="8">
                  <c:v>0.79166666666666663</c:v>
                </c:pt>
                <c:pt idx="9">
                  <c:v>0.875</c:v>
                </c:pt>
                <c:pt idx="10">
                  <c:v>0.95833333333333326</c:v>
                </c:pt>
                <c:pt idx="11">
                  <c:v>1.0416666666666665</c:v>
                </c:pt>
                <c:pt idx="12">
                  <c:v>1.125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1.5416666666666665</c:v>
                </c:pt>
                <c:pt idx="18">
                  <c:v>1.625</c:v>
                </c:pt>
                <c:pt idx="19">
                  <c:v>1.7083333333333333</c:v>
                </c:pt>
                <c:pt idx="20">
                  <c:v>1.7916666666666665</c:v>
                </c:pt>
                <c:pt idx="21">
                  <c:v>1.875</c:v>
                </c:pt>
                <c:pt idx="22">
                  <c:v>1.9583333333333333</c:v>
                </c:pt>
                <c:pt idx="23">
                  <c:v>2.0416666666666665</c:v>
                </c:pt>
                <c:pt idx="24">
                  <c:v>2.125</c:v>
                </c:pt>
                <c:pt idx="25">
                  <c:v>2.208333333333333</c:v>
                </c:pt>
                <c:pt idx="26">
                  <c:v>2.375</c:v>
                </c:pt>
                <c:pt idx="27">
                  <c:v>2.458333333333333</c:v>
                </c:pt>
                <c:pt idx="28">
                  <c:v>2.5416666666666665</c:v>
                </c:pt>
                <c:pt idx="29">
                  <c:v>2.625</c:v>
                </c:pt>
                <c:pt idx="30">
                  <c:v>2.708333333333333</c:v>
                </c:pt>
                <c:pt idx="31">
                  <c:v>2.7916666666666665</c:v>
                </c:pt>
                <c:pt idx="32">
                  <c:v>2.875</c:v>
                </c:pt>
                <c:pt idx="33">
                  <c:v>2.958333333333333</c:v>
                </c:pt>
                <c:pt idx="34">
                  <c:v>3.0416666666666665</c:v>
                </c:pt>
                <c:pt idx="35">
                  <c:v>3.125</c:v>
                </c:pt>
                <c:pt idx="36">
                  <c:v>3.208333333333333</c:v>
                </c:pt>
                <c:pt idx="37">
                  <c:v>3.2916666666666665</c:v>
                </c:pt>
                <c:pt idx="38">
                  <c:v>3.375</c:v>
                </c:pt>
                <c:pt idx="39">
                  <c:v>3.458333333333333</c:v>
                </c:pt>
                <c:pt idx="40">
                  <c:v>3.5416666666666665</c:v>
                </c:pt>
                <c:pt idx="41">
                  <c:v>3.625</c:v>
                </c:pt>
                <c:pt idx="42">
                  <c:v>3.708333333333333</c:v>
                </c:pt>
                <c:pt idx="43">
                  <c:v>3.7916666666666665</c:v>
                </c:pt>
                <c:pt idx="44">
                  <c:v>3.875</c:v>
                </c:pt>
                <c:pt idx="45">
                  <c:v>3.958333333333333</c:v>
                </c:pt>
                <c:pt idx="46">
                  <c:v>4.0416666666666661</c:v>
                </c:pt>
                <c:pt idx="47">
                  <c:v>4.125</c:v>
                </c:pt>
                <c:pt idx="48">
                  <c:v>4.208333333333333</c:v>
                </c:pt>
                <c:pt idx="49">
                  <c:v>4.2916666666666661</c:v>
                </c:pt>
                <c:pt idx="50">
                  <c:v>4.375</c:v>
                </c:pt>
                <c:pt idx="51">
                  <c:v>4.458333333333333</c:v>
                </c:pt>
                <c:pt idx="52">
                  <c:v>4.5416666666666661</c:v>
                </c:pt>
                <c:pt idx="53">
                  <c:v>4.625</c:v>
                </c:pt>
                <c:pt idx="54">
                  <c:v>4.708333333333333</c:v>
                </c:pt>
                <c:pt idx="55">
                  <c:v>4.7916666666666661</c:v>
                </c:pt>
                <c:pt idx="56">
                  <c:v>4.875</c:v>
                </c:pt>
                <c:pt idx="57">
                  <c:v>4.958333333333333</c:v>
                </c:pt>
                <c:pt idx="58">
                  <c:v>5.0416666666666661</c:v>
                </c:pt>
                <c:pt idx="59">
                  <c:v>5.125</c:v>
                </c:pt>
                <c:pt idx="60">
                  <c:v>5.208333333333333</c:v>
                </c:pt>
                <c:pt idx="61">
                  <c:v>5.2916666666666661</c:v>
                </c:pt>
                <c:pt idx="62">
                  <c:v>5.375</c:v>
                </c:pt>
                <c:pt idx="63">
                  <c:v>5.458333333333333</c:v>
                </c:pt>
                <c:pt idx="64">
                  <c:v>5.5416666666666661</c:v>
                </c:pt>
                <c:pt idx="65">
                  <c:v>5.625</c:v>
                </c:pt>
                <c:pt idx="66">
                  <c:v>5.708333333333333</c:v>
                </c:pt>
                <c:pt idx="67">
                  <c:v>5.7916666666666661</c:v>
                </c:pt>
                <c:pt idx="68">
                  <c:v>5.875</c:v>
                </c:pt>
                <c:pt idx="69">
                  <c:v>5.958333333333333</c:v>
                </c:pt>
                <c:pt idx="70">
                  <c:v>6.0416666666666661</c:v>
                </c:pt>
                <c:pt idx="71">
                  <c:v>6.125</c:v>
                </c:pt>
                <c:pt idx="72">
                  <c:v>6.208333333333333</c:v>
                </c:pt>
                <c:pt idx="73">
                  <c:v>6.2916666666666661</c:v>
                </c:pt>
                <c:pt idx="74">
                  <c:v>6.375</c:v>
                </c:pt>
                <c:pt idx="75">
                  <c:v>6.458333333333333</c:v>
                </c:pt>
                <c:pt idx="76">
                  <c:v>6.5416666666666661</c:v>
                </c:pt>
                <c:pt idx="77">
                  <c:v>6.625</c:v>
                </c:pt>
                <c:pt idx="78">
                  <c:v>6.708333333333333</c:v>
                </c:pt>
                <c:pt idx="79">
                  <c:v>6.7916666666666661</c:v>
                </c:pt>
                <c:pt idx="80">
                  <c:v>6.875</c:v>
                </c:pt>
                <c:pt idx="81">
                  <c:v>6.958333333333333</c:v>
                </c:pt>
                <c:pt idx="82">
                  <c:v>7.0416666666666661</c:v>
                </c:pt>
                <c:pt idx="83">
                  <c:v>7.125</c:v>
                </c:pt>
                <c:pt idx="84">
                  <c:v>7.208333333333333</c:v>
                </c:pt>
                <c:pt idx="85">
                  <c:v>7.2916666666666661</c:v>
                </c:pt>
                <c:pt idx="86">
                  <c:v>7.375</c:v>
                </c:pt>
                <c:pt idx="87">
                  <c:v>7.458333333333333</c:v>
                </c:pt>
                <c:pt idx="88">
                  <c:v>7.5416666666666661</c:v>
                </c:pt>
                <c:pt idx="89">
                  <c:v>7.625</c:v>
                </c:pt>
                <c:pt idx="90">
                  <c:v>7.708333333333333</c:v>
                </c:pt>
                <c:pt idx="91">
                  <c:v>7.875</c:v>
                </c:pt>
                <c:pt idx="92">
                  <c:v>7.958333333333333</c:v>
                </c:pt>
                <c:pt idx="93">
                  <c:v>8.0416666666666661</c:v>
                </c:pt>
                <c:pt idx="94">
                  <c:v>8.125</c:v>
                </c:pt>
              </c:numCache>
            </c:numRef>
          </c:xVal>
          <c:yVal>
            <c:numRef>
              <c:f>'Bumble Bee'!$D$73:$D$167</c:f>
              <c:numCache>
                <c:formatCode>General</c:formatCode>
                <c:ptCount val="95"/>
                <c:pt idx="0">
                  <c:v>7.8930000000000007</c:v>
                </c:pt>
                <c:pt idx="1">
                  <c:v>21.997000000000014</c:v>
                </c:pt>
                <c:pt idx="2">
                  <c:v>12.652999999999992</c:v>
                </c:pt>
                <c:pt idx="3">
                  <c:v>17.818999999999988</c:v>
                </c:pt>
                <c:pt idx="4">
                  <c:v>13.179000000000002</c:v>
                </c:pt>
                <c:pt idx="5">
                  <c:v>2.38900000000001</c:v>
                </c:pt>
                <c:pt idx="6">
                  <c:v>13.485000000000014</c:v>
                </c:pt>
                <c:pt idx="7">
                  <c:v>10.441000000000003</c:v>
                </c:pt>
                <c:pt idx="8">
                  <c:v>6.3700000000000045</c:v>
                </c:pt>
                <c:pt idx="9">
                  <c:v>4.9970000000000141</c:v>
                </c:pt>
                <c:pt idx="10">
                  <c:v>3.8460000000000036</c:v>
                </c:pt>
                <c:pt idx="11">
                  <c:v>5.2470000000000141</c:v>
                </c:pt>
                <c:pt idx="12">
                  <c:v>2.6939999999999884</c:v>
                </c:pt>
                <c:pt idx="13">
                  <c:v>21.371000000000009</c:v>
                </c:pt>
                <c:pt idx="14">
                  <c:v>12.932999999999993</c:v>
                </c:pt>
                <c:pt idx="15">
                  <c:v>7.4869999999999948</c:v>
                </c:pt>
                <c:pt idx="16">
                  <c:v>-2.3760000000000048</c:v>
                </c:pt>
                <c:pt idx="17">
                  <c:v>-7.695999999999998</c:v>
                </c:pt>
                <c:pt idx="18">
                  <c:v>-5.9910000000000139</c:v>
                </c:pt>
                <c:pt idx="19">
                  <c:v>-3.9579999999999984</c:v>
                </c:pt>
                <c:pt idx="20">
                  <c:v>-20.556000000000012</c:v>
                </c:pt>
                <c:pt idx="21">
                  <c:v>-14.788999999999987</c:v>
                </c:pt>
                <c:pt idx="22">
                  <c:v>-7.4110000000000014</c:v>
                </c:pt>
                <c:pt idx="23">
                  <c:v>10.855999999999995</c:v>
                </c:pt>
                <c:pt idx="24">
                  <c:v>20.224999999999994</c:v>
                </c:pt>
                <c:pt idx="25">
                  <c:v>19.983000000000004</c:v>
                </c:pt>
                <c:pt idx="26">
                  <c:v>22.766999999999996</c:v>
                </c:pt>
                <c:pt idx="27">
                  <c:v>30.272999999999996</c:v>
                </c:pt>
                <c:pt idx="28">
                  <c:v>18.435000000000002</c:v>
                </c:pt>
                <c:pt idx="29">
                  <c:v>6.2460000000000093</c:v>
                </c:pt>
                <c:pt idx="30">
                  <c:v>13.725999999999999</c:v>
                </c:pt>
                <c:pt idx="31">
                  <c:v>3.2040000000000077</c:v>
                </c:pt>
                <c:pt idx="32">
                  <c:v>5.8149999999999977</c:v>
                </c:pt>
                <c:pt idx="33">
                  <c:v>6.992999999999995</c:v>
                </c:pt>
                <c:pt idx="34">
                  <c:v>8.8650000000000091</c:v>
                </c:pt>
                <c:pt idx="35">
                  <c:v>4.9190000000000111</c:v>
                </c:pt>
                <c:pt idx="36">
                  <c:v>2.2680000000000007</c:v>
                </c:pt>
                <c:pt idx="37">
                  <c:v>5.4689999999999941</c:v>
                </c:pt>
                <c:pt idx="38">
                  <c:v>11.394000000000005</c:v>
                </c:pt>
                <c:pt idx="39">
                  <c:v>6.0459999999999923</c:v>
                </c:pt>
                <c:pt idx="40">
                  <c:v>-5.7239999999999895</c:v>
                </c:pt>
                <c:pt idx="41">
                  <c:v>-2.7259999999999991</c:v>
                </c:pt>
                <c:pt idx="42">
                  <c:v>-26.564999999999998</c:v>
                </c:pt>
                <c:pt idx="43">
                  <c:v>-21.631</c:v>
                </c:pt>
                <c:pt idx="44">
                  <c:v>-22.834000000000003</c:v>
                </c:pt>
                <c:pt idx="45">
                  <c:v>-24.598000000000013</c:v>
                </c:pt>
                <c:pt idx="46">
                  <c:v>-10.290999999999997</c:v>
                </c:pt>
                <c:pt idx="47">
                  <c:v>-17.211999999999989</c:v>
                </c:pt>
                <c:pt idx="48">
                  <c:v>16.763000000000005</c:v>
                </c:pt>
                <c:pt idx="49">
                  <c:v>24.145999999999987</c:v>
                </c:pt>
                <c:pt idx="50">
                  <c:v>17.949000000000012</c:v>
                </c:pt>
                <c:pt idx="51">
                  <c:v>30.63900000000001</c:v>
                </c:pt>
                <c:pt idx="52">
                  <c:v>22.664999999999992</c:v>
                </c:pt>
                <c:pt idx="53">
                  <c:v>16.188999999999993</c:v>
                </c:pt>
                <c:pt idx="54">
                  <c:v>14.663999999999987</c:v>
                </c:pt>
                <c:pt idx="55">
                  <c:v>7.4310000000000116</c:v>
                </c:pt>
                <c:pt idx="56">
                  <c:v>10.032999999999987</c:v>
                </c:pt>
                <c:pt idx="57">
                  <c:v>-4.4250000000000114</c:v>
                </c:pt>
                <c:pt idx="58">
                  <c:v>-6.7239999999999895</c:v>
                </c:pt>
                <c:pt idx="59">
                  <c:v>-14.229000000000013</c:v>
                </c:pt>
                <c:pt idx="60">
                  <c:v>-5.2189999999999941</c:v>
                </c:pt>
                <c:pt idx="61">
                  <c:v>8.0939999999999941</c:v>
                </c:pt>
                <c:pt idx="62">
                  <c:v>12.680000000000007</c:v>
                </c:pt>
                <c:pt idx="63">
                  <c:v>4.5740000000000123</c:v>
                </c:pt>
                <c:pt idx="64">
                  <c:v>-8.0620000000000118</c:v>
                </c:pt>
                <c:pt idx="65">
                  <c:v>-8.2690000000000055</c:v>
                </c:pt>
                <c:pt idx="66">
                  <c:v>-20.34899999999999</c:v>
                </c:pt>
                <c:pt idx="67">
                  <c:v>-7.125</c:v>
                </c:pt>
                <c:pt idx="68">
                  <c:v>-18.224999999999994</c:v>
                </c:pt>
                <c:pt idx="69">
                  <c:v>-12.528999999999996</c:v>
                </c:pt>
                <c:pt idx="70">
                  <c:v>-10.969999999999999</c:v>
                </c:pt>
                <c:pt idx="71">
                  <c:v>2.3760000000000048</c:v>
                </c:pt>
                <c:pt idx="72">
                  <c:v>10.305000000000007</c:v>
                </c:pt>
                <c:pt idx="73">
                  <c:v>10.739000000000004</c:v>
                </c:pt>
                <c:pt idx="74">
                  <c:v>15.709000000000003</c:v>
                </c:pt>
                <c:pt idx="75">
                  <c:v>24.692000000000007</c:v>
                </c:pt>
                <c:pt idx="76">
                  <c:v>7.2239999999999895</c:v>
                </c:pt>
                <c:pt idx="77">
                  <c:v>6.3859999999999957</c:v>
                </c:pt>
                <c:pt idx="78">
                  <c:v>10.382000000000005</c:v>
                </c:pt>
                <c:pt idx="79">
                  <c:v>11.60499999999999</c:v>
                </c:pt>
                <c:pt idx="80">
                  <c:v>4.3990000000000009</c:v>
                </c:pt>
                <c:pt idx="81">
                  <c:v>-9.3919999999999959</c:v>
                </c:pt>
                <c:pt idx="82">
                  <c:v>-9.1399999999999864</c:v>
                </c:pt>
                <c:pt idx="83">
                  <c:v>-12.829000000000008</c:v>
                </c:pt>
                <c:pt idx="84">
                  <c:v>4.1299999999999955</c:v>
                </c:pt>
                <c:pt idx="85">
                  <c:v>4.3600000000000136</c:v>
                </c:pt>
                <c:pt idx="86">
                  <c:v>8.6529999999999916</c:v>
                </c:pt>
                <c:pt idx="87">
                  <c:v>7.3460000000000036</c:v>
                </c:pt>
                <c:pt idx="88">
                  <c:v>-12.027999999999992</c:v>
                </c:pt>
                <c:pt idx="89">
                  <c:v>-9.8509999999999991</c:v>
                </c:pt>
                <c:pt idx="90">
                  <c:v>-21.75800000000001</c:v>
                </c:pt>
                <c:pt idx="91">
                  <c:v>-39.596000000000004</c:v>
                </c:pt>
                <c:pt idx="92">
                  <c:v>-21.448000000000008</c:v>
                </c:pt>
                <c:pt idx="93">
                  <c:v>-13.77600000000001</c:v>
                </c:pt>
                <c:pt idx="94">
                  <c:v>-14.5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'Bumble Bee'!$B$172:$B$261</c:f>
              <c:numCache>
                <c:formatCode>General</c:formatCode>
                <c:ptCount val="9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4.9000000000000004</c:v>
                </c:pt>
                <c:pt idx="74">
                  <c:v>4.9666666666666668</c:v>
                </c:pt>
                <c:pt idx="75">
                  <c:v>5.0333333333333332</c:v>
                </c:pt>
                <c:pt idx="76">
                  <c:v>5.0999999999999996</c:v>
                </c:pt>
                <c:pt idx="77">
                  <c:v>5.166666666666667</c:v>
                </c:pt>
                <c:pt idx="78">
                  <c:v>5.2333333333333334</c:v>
                </c:pt>
                <c:pt idx="79">
                  <c:v>5.3</c:v>
                </c:pt>
                <c:pt idx="80">
                  <c:v>5.3666666666666663</c:v>
                </c:pt>
                <c:pt idx="81">
                  <c:v>5.4333333333333336</c:v>
                </c:pt>
                <c:pt idx="82">
                  <c:v>5.5</c:v>
                </c:pt>
                <c:pt idx="83">
                  <c:v>5.5666666666666664</c:v>
                </c:pt>
                <c:pt idx="84">
                  <c:v>5.6333333333333329</c:v>
                </c:pt>
                <c:pt idx="85">
                  <c:v>5.7</c:v>
                </c:pt>
                <c:pt idx="86">
                  <c:v>5.833333333333333</c:v>
                </c:pt>
                <c:pt idx="87">
                  <c:v>5.9</c:v>
                </c:pt>
                <c:pt idx="88">
                  <c:v>5.9666666666666668</c:v>
                </c:pt>
                <c:pt idx="89">
                  <c:v>6.0333333333333332</c:v>
                </c:pt>
              </c:numCache>
            </c:numRef>
          </c:xVal>
          <c:yVal>
            <c:numRef>
              <c:f>'Bumble Bee'!$D$172:$D$261</c:f>
              <c:numCache>
                <c:formatCode>General</c:formatCode>
                <c:ptCount val="90"/>
                <c:pt idx="0">
                  <c:v>-8.6270000000000095</c:v>
                </c:pt>
                <c:pt idx="1">
                  <c:v>-4.9420000000000073</c:v>
                </c:pt>
                <c:pt idx="2">
                  <c:v>-10.072000000000003</c:v>
                </c:pt>
                <c:pt idx="3">
                  <c:v>-13.883999999999986</c:v>
                </c:pt>
                <c:pt idx="4">
                  <c:v>-27.212999999999994</c:v>
                </c:pt>
                <c:pt idx="5">
                  <c:v>-16.966000000000008</c:v>
                </c:pt>
                <c:pt idx="6">
                  <c:v>-14.939999999999998</c:v>
                </c:pt>
                <c:pt idx="7">
                  <c:v>3.48599999999999</c:v>
                </c:pt>
                <c:pt idx="8">
                  <c:v>5.3959999999999866</c:v>
                </c:pt>
                <c:pt idx="9">
                  <c:v>10.457999999999998</c:v>
                </c:pt>
                <c:pt idx="10">
                  <c:v>11.546999999999997</c:v>
                </c:pt>
                <c:pt idx="11">
                  <c:v>11.288999999999987</c:v>
                </c:pt>
                <c:pt idx="12">
                  <c:v>9.5649999999999977</c:v>
                </c:pt>
                <c:pt idx="13">
                  <c:v>9.8660000000000139</c:v>
                </c:pt>
                <c:pt idx="14">
                  <c:v>15.312999999999988</c:v>
                </c:pt>
                <c:pt idx="15">
                  <c:v>15.068000000000012</c:v>
                </c:pt>
                <c:pt idx="16">
                  <c:v>9.5740000000000123</c:v>
                </c:pt>
                <c:pt idx="17">
                  <c:v>14.924000000000007</c:v>
                </c:pt>
                <c:pt idx="18">
                  <c:v>-13.881</c:v>
                </c:pt>
                <c:pt idx="19">
                  <c:v>-11.88300000000001</c:v>
                </c:pt>
                <c:pt idx="20">
                  <c:v>-11.215000000000003</c:v>
                </c:pt>
                <c:pt idx="21">
                  <c:v>-11.441000000000003</c:v>
                </c:pt>
                <c:pt idx="22">
                  <c:v>-4.8249999999999886</c:v>
                </c:pt>
                <c:pt idx="23">
                  <c:v>-1.4749999999999943</c:v>
                </c:pt>
                <c:pt idx="24">
                  <c:v>-8.0010000000000048</c:v>
                </c:pt>
                <c:pt idx="25">
                  <c:v>-9.9259999999999877</c:v>
                </c:pt>
                <c:pt idx="26">
                  <c:v>-21.623999999999995</c:v>
                </c:pt>
                <c:pt idx="27">
                  <c:v>-15.254999999999995</c:v>
                </c:pt>
                <c:pt idx="28">
                  <c:v>-7.6150000000000091</c:v>
                </c:pt>
                <c:pt idx="29">
                  <c:v>0.90000000000000568</c:v>
                </c:pt>
                <c:pt idx="30">
                  <c:v>12.290999999999997</c:v>
                </c:pt>
                <c:pt idx="31">
                  <c:v>10.305000000000007</c:v>
                </c:pt>
                <c:pt idx="32">
                  <c:v>5.9139999999999873</c:v>
                </c:pt>
                <c:pt idx="33">
                  <c:v>9.4619999999999891</c:v>
                </c:pt>
                <c:pt idx="34">
                  <c:v>7.7789999999999964</c:v>
                </c:pt>
                <c:pt idx="35">
                  <c:v>13.944999999999993</c:v>
                </c:pt>
                <c:pt idx="36">
                  <c:v>16.586999999999989</c:v>
                </c:pt>
                <c:pt idx="37">
                  <c:v>19.068999999999988</c:v>
                </c:pt>
                <c:pt idx="38">
                  <c:v>13.37700000000001</c:v>
                </c:pt>
                <c:pt idx="39">
                  <c:v>9.2729999999999961</c:v>
                </c:pt>
                <c:pt idx="40">
                  <c:v>-7.695999999999998</c:v>
                </c:pt>
                <c:pt idx="41">
                  <c:v>-7.157999999999987</c:v>
                </c:pt>
                <c:pt idx="42">
                  <c:v>-5.9910000000000139</c:v>
                </c:pt>
                <c:pt idx="43">
                  <c:v>-6.5200000000000102</c:v>
                </c:pt>
                <c:pt idx="44">
                  <c:v>-5.5519999999999925</c:v>
                </c:pt>
                <c:pt idx="45">
                  <c:v>-4.7280000000000086</c:v>
                </c:pt>
                <c:pt idx="46">
                  <c:v>-9.9989999999999952</c:v>
                </c:pt>
                <c:pt idx="47">
                  <c:v>-8.1299999999999955</c:v>
                </c:pt>
                <c:pt idx="48">
                  <c:v>-18.988</c:v>
                </c:pt>
                <c:pt idx="49">
                  <c:v>-21.538000000000011</c:v>
                </c:pt>
                <c:pt idx="50">
                  <c:v>-12.467000000000013</c:v>
                </c:pt>
                <c:pt idx="51">
                  <c:v>-15.944999999999993</c:v>
                </c:pt>
                <c:pt idx="52">
                  <c:v>3.7280000000000086</c:v>
                </c:pt>
                <c:pt idx="53">
                  <c:v>11.943999999999988</c:v>
                </c:pt>
                <c:pt idx="54">
                  <c:v>4.2259999999999991</c:v>
                </c:pt>
                <c:pt idx="55">
                  <c:v>10.931999999999988</c:v>
                </c:pt>
                <c:pt idx="56">
                  <c:v>10.865000000000009</c:v>
                </c:pt>
                <c:pt idx="57">
                  <c:v>14.054000000000002</c:v>
                </c:pt>
                <c:pt idx="58">
                  <c:v>19.567000000000007</c:v>
                </c:pt>
                <c:pt idx="59">
                  <c:v>9.7119999999999891</c:v>
                </c:pt>
                <c:pt idx="60">
                  <c:v>11.927999999999997</c:v>
                </c:pt>
                <c:pt idx="61">
                  <c:v>-9.3789999999999907</c:v>
                </c:pt>
                <c:pt idx="62">
                  <c:v>-4.438999999999993</c:v>
                </c:pt>
                <c:pt idx="63">
                  <c:v>-14.764999999999986</c:v>
                </c:pt>
                <c:pt idx="64">
                  <c:v>-4.6160000000000139</c:v>
                </c:pt>
                <c:pt idx="65">
                  <c:v>-9.3739999999999952</c:v>
                </c:pt>
                <c:pt idx="66">
                  <c:v>-7.5989999999999895</c:v>
                </c:pt>
                <c:pt idx="67">
                  <c:v>-4.4989999999999952</c:v>
                </c:pt>
                <c:pt idx="68">
                  <c:v>-11.638000000000005</c:v>
                </c:pt>
                <c:pt idx="69">
                  <c:v>-17.587999999999994</c:v>
                </c:pt>
                <c:pt idx="70">
                  <c:v>-14.436000000000007</c:v>
                </c:pt>
                <c:pt idx="71">
                  <c:v>-9.1370000000000005</c:v>
                </c:pt>
                <c:pt idx="72">
                  <c:v>-17.681000000000012</c:v>
                </c:pt>
                <c:pt idx="73">
                  <c:v>17.408999999999992</c:v>
                </c:pt>
                <c:pt idx="74">
                  <c:v>9.4170000000000016</c:v>
                </c:pt>
                <c:pt idx="75">
                  <c:v>6.7460000000000093</c:v>
                </c:pt>
                <c:pt idx="76">
                  <c:v>5.9060000000000059</c:v>
                </c:pt>
                <c:pt idx="77">
                  <c:v>12.829000000000008</c:v>
                </c:pt>
                <c:pt idx="78">
                  <c:v>16.049000000000007</c:v>
                </c:pt>
                <c:pt idx="79">
                  <c:v>18.152999999999992</c:v>
                </c:pt>
                <c:pt idx="80">
                  <c:v>22.099999999999994</c:v>
                </c:pt>
                <c:pt idx="81">
                  <c:v>14.342000000000013</c:v>
                </c:pt>
                <c:pt idx="82">
                  <c:v>-6.5200000000000102</c:v>
                </c:pt>
                <c:pt idx="83">
                  <c:v>-2.7259999999999991</c:v>
                </c:pt>
                <c:pt idx="84">
                  <c:v>-8.5900000000000034</c:v>
                </c:pt>
                <c:pt idx="85">
                  <c:v>-5.7820000000000107</c:v>
                </c:pt>
                <c:pt idx="86">
                  <c:v>-12.894000000000005</c:v>
                </c:pt>
                <c:pt idx="87">
                  <c:v>-11.310000000000002</c:v>
                </c:pt>
                <c:pt idx="88">
                  <c:v>-10.456999999999994</c:v>
                </c:pt>
                <c:pt idx="89">
                  <c:v>-12.995000000000005</c:v>
                </c:pt>
              </c:numCache>
            </c:numRef>
          </c:yVal>
          <c:smooth val="1"/>
        </c:ser>
        <c:axId val="103069952"/>
        <c:axId val="103084032"/>
      </c:scatterChart>
      <c:valAx>
        <c:axId val="103069952"/>
        <c:scaling>
          <c:orientation val="minMax"/>
        </c:scaling>
        <c:axPos val="b"/>
        <c:numFmt formatCode="General" sourceLinked="1"/>
        <c:tickLblPos val="nextTo"/>
        <c:crossAx val="103084032"/>
        <c:crosses val="autoZero"/>
        <c:crossBetween val="midCat"/>
      </c:valAx>
      <c:valAx>
        <c:axId val="103084032"/>
        <c:scaling>
          <c:orientation val="minMax"/>
        </c:scaling>
        <c:axPos val="l"/>
        <c:numFmt formatCode="General" sourceLinked="1"/>
        <c:tickLblPos val="nextTo"/>
        <c:crossAx val="103069952"/>
        <c:crosses val="autoZero"/>
        <c:crossBetween val="midCat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[1]Sheet1!$B$2:$B$24</c:f>
              <c:numCache>
                <c:formatCode>General</c:formatCode>
                <c:ptCount val="2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</c:numCache>
            </c:numRef>
          </c:xVal>
          <c:yVal>
            <c:numRef>
              <c:f>[1]Sheet1!$D$2:$D$24</c:f>
              <c:numCache>
                <c:formatCode>General</c:formatCode>
                <c:ptCount val="23"/>
                <c:pt idx="0">
                  <c:v>-3.7529999999999859</c:v>
                </c:pt>
                <c:pt idx="1">
                  <c:v>4.4689999999999941</c:v>
                </c:pt>
                <c:pt idx="2">
                  <c:v>7.7539999999999907</c:v>
                </c:pt>
                <c:pt idx="3">
                  <c:v>11.050999999999988</c:v>
                </c:pt>
                <c:pt idx="4">
                  <c:v>-1.4540000000000077</c:v>
                </c:pt>
                <c:pt idx="5">
                  <c:v>-5.171999999999997</c:v>
                </c:pt>
                <c:pt idx="6">
                  <c:v>-13.056999999999988</c:v>
                </c:pt>
                <c:pt idx="7">
                  <c:v>-9.2069999999999936</c:v>
                </c:pt>
                <c:pt idx="8">
                  <c:v>4.6430000000000007</c:v>
                </c:pt>
                <c:pt idx="9">
                  <c:v>13.841000000000008</c:v>
                </c:pt>
                <c:pt idx="10">
                  <c:v>12.848000000000013</c:v>
                </c:pt>
                <c:pt idx="11">
                  <c:v>15.236999999999995</c:v>
                </c:pt>
                <c:pt idx="12">
                  <c:v>-7.9350000000000023</c:v>
                </c:pt>
                <c:pt idx="13">
                  <c:v>-10.299000000000007</c:v>
                </c:pt>
                <c:pt idx="14">
                  <c:v>-10.299000000000007</c:v>
                </c:pt>
                <c:pt idx="15">
                  <c:v>-4.9250000000000114</c:v>
                </c:pt>
                <c:pt idx="16">
                  <c:v>6.5860000000000127</c:v>
                </c:pt>
                <c:pt idx="17">
                  <c:v>12.682999999999993</c:v>
                </c:pt>
                <c:pt idx="18">
                  <c:v>16.534999999999997</c:v>
                </c:pt>
                <c:pt idx="19">
                  <c:v>7.4310000000000116</c:v>
                </c:pt>
                <c:pt idx="20">
                  <c:v>5.1949999999999932</c:v>
                </c:pt>
                <c:pt idx="21">
                  <c:v>11.310000000000002</c:v>
                </c:pt>
                <c:pt idx="22">
                  <c:v>5.7110000000000127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[1]Sheet1!$B$29:$B$71</c:f>
              <c:numCache>
                <c:formatCode>General</c:formatCode>
                <c:ptCount val="4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</c:numCache>
            </c:numRef>
          </c:xVal>
          <c:yVal>
            <c:numRef>
              <c:f>[1]Sheet1!$D$29:$D$71</c:f>
              <c:numCache>
                <c:formatCode>General</c:formatCode>
                <c:ptCount val="43"/>
                <c:pt idx="0">
                  <c:v>3.8720000000000141</c:v>
                </c:pt>
                <c:pt idx="1">
                  <c:v>-9.1510000000000105</c:v>
                </c:pt>
                <c:pt idx="2">
                  <c:v>-11.658999999999992</c:v>
                </c:pt>
                <c:pt idx="3">
                  <c:v>18.117999999999995</c:v>
                </c:pt>
                <c:pt idx="4">
                  <c:v>17.348000000000013</c:v>
                </c:pt>
                <c:pt idx="5">
                  <c:v>11.181999999999988</c:v>
                </c:pt>
                <c:pt idx="6">
                  <c:v>-6.2239999999999895</c:v>
                </c:pt>
                <c:pt idx="7">
                  <c:v>-4.4110000000000014</c:v>
                </c:pt>
                <c:pt idx="8">
                  <c:v>7.4960000000000093</c:v>
                </c:pt>
                <c:pt idx="9">
                  <c:v>14.485000000000014</c:v>
                </c:pt>
                <c:pt idx="10">
                  <c:v>-5.929000000000002</c:v>
                </c:pt>
                <c:pt idx="11">
                  <c:v>-9.0900000000000034</c:v>
                </c:pt>
                <c:pt idx="12">
                  <c:v>5.757000000000005</c:v>
                </c:pt>
                <c:pt idx="13">
                  <c:v>10.63300000000001</c:v>
                </c:pt>
                <c:pt idx="14">
                  <c:v>-4.4240000000000066</c:v>
                </c:pt>
                <c:pt idx="15">
                  <c:v>-17.61699999999999</c:v>
                </c:pt>
                <c:pt idx="16">
                  <c:v>-19.897999999999996</c:v>
                </c:pt>
                <c:pt idx="17">
                  <c:v>-17.385999999999996</c:v>
                </c:pt>
                <c:pt idx="18">
                  <c:v>2.375</c:v>
                </c:pt>
                <c:pt idx="19">
                  <c:v>5.2210000000000036</c:v>
                </c:pt>
                <c:pt idx="20">
                  <c:v>8.1690000000000111</c:v>
                </c:pt>
                <c:pt idx="21">
                  <c:v>11.587999999999994</c:v>
                </c:pt>
                <c:pt idx="22">
                  <c:v>7.2160000000000082</c:v>
                </c:pt>
                <c:pt idx="23">
                  <c:v>-1.0430000000000064</c:v>
                </c:pt>
                <c:pt idx="24">
                  <c:v>-3.5409999999999968</c:v>
                </c:pt>
                <c:pt idx="25">
                  <c:v>-8.671999999999997</c:v>
                </c:pt>
                <c:pt idx="26">
                  <c:v>-11.627999999999986</c:v>
                </c:pt>
                <c:pt idx="27">
                  <c:v>2.4300000000000068</c:v>
                </c:pt>
                <c:pt idx="28">
                  <c:v>10.477000000000004</c:v>
                </c:pt>
                <c:pt idx="29">
                  <c:v>12.343999999999994</c:v>
                </c:pt>
                <c:pt idx="30">
                  <c:v>-9.3100000000000023</c:v>
                </c:pt>
                <c:pt idx="31">
                  <c:v>-15.314999999999998</c:v>
                </c:pt>
                <c:pt idx="32">
                  <c:v>-12.349999999999994</c:v>
                </c:pt>
                <c:pt idx="33">
                  <c:v>7.6970000000000027</c:v>
                </c:pt>
                <c:pt idx="34">
                  <c:v>8.5660000000000025</c:v>
                </c:pt>
                <c:pt idx="35">
                  <c:v>-6.7489999999999952</c:v>
                </c:pt>
                <c:pt idx="36">
                  <c:v>-10.600999999999999</c:v>
                </c:pt>
                <c:pt idx="37">
                  <c:v>-15.707999999999998</c:v>
                </c:pt>
                <c:pt idx="38">
                  <c:v>-20.176999999999992</c:v>
                </c:pt>
                <c:pt idx="39">
                  <c:v>-20.076999999999998</c:v>
                </c:pt>
                <c:pt idx="40">
                  <c:v>-21.008999999999986</c:v>
                </c:pt>
                <c:pt idx="41">
                  <c:v>10.292000000000002</c:v>
                </c:pt>
                <c:pt idx="42">
                  <c:v>11.039999999999992</c:v>
                </c:pt>
              </c:numCache>
            </c:numRef>
          </c:yVal>
          <c:smooth val="1"/>
        </c:ser>
        <c:axId val="100546048"/>
        <c:axId val="100547584"/>
      </c:scatterChart>
      <c:valAx>
        <c:axId val="100546048"/>
        <c:scaling>
          <c:orientation val="minMax"/>
        </c:scaling>
        <c:axPos val="b"/>
        <c:numFmt formatCode="General" sourceLinked="1"/>
        <c:tickLblPos val="nextTo"/>
        <c:crossAx val="100547584"/>
        <c:crosses val="autoZero"/>
        <c:crossBetween val="midCat"/>
      </c:valAx>
      <c:valAx>
        <c:axId val="100547584"/>
        <c:scaling>
          <c:orientation val="minMax"/>
        </c:scaling>
        <c:axPos val="l"/>
        <c:numFmt formatCode="General" sourceLinked="1"/>
        <c:tickLblPos val="nextTo"/>
        <c:crossAx val="100546048"/>
        <c:crosses val="autoZero"/>
        <c:crossBetween val="midCat"/>
      </c:valAx>
    </c:plotArea>
    <c:plotVisOnly val="1"/>
    <c:dispBlanksAs val="gap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Bird 1</c:v>
          </c:tx>
          <c:xVal>
            <c:numRef>
              <c:f>'Canadian Goose'!$B$4:$B$50</c:f>
              <c:numCache>
                <c:formatCode>General</c:formatCode>
                <c:ptCount val="4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</c:numCache>
            </c:numRef>
          </c:xVal>
          <c:yVal>
            <c:numRef>
              <c:f>'Canadian Goose'!$D$4:$D$50</c:f>
              <c:numCache>
                <c:formatCode>General</c:formatCode>
                <c:ptCount val="47"/>
                <c:pt idx="0">
                  <c:v>4.070999999999998</c:v>
                </c:pt>
                <c:pt idx="1">
                  <c:v>-3.6160000000000139</c:v>
                </c:pt>
                <c:pt idx="2">
                  <c:v>-8.4610000000000127</c:v>
                </c:pt>
                <c:pt idx="3">
                  <c:v>-15.573000000000008</c:v>
                </c:pt>
                <c:pt idx="4">
                  <c:v>-14.744</c:v>
                </c:pt>
                <c:pt idx="5">
                  <c:v>-3.6140000000000043</c:v>
                </c:pt>
                <c:pt idx="6">
                  <c:v>11.948000000000008</c:v>
                </c:pt>
                <c:pt idx="7">
                  <c:v>7.4310000000000116</c:v>
                </c:pt>
                <c:pt idx="8">
                  <c:v>24.676999999999992</c:v>
                </c:pt>
                <c:pt idx="9">
                  <c:v>22.165999999999997</c:v>
                </c:pt>
                <c:pt idx="10">
                  <c:v>28.007000000000005</c:v>
                </c:pt>
                <c:pt idx="11">
                  <c:v>13.411000000000001</c:v>
                </c:pt>
                <c:pt idx="12">
                  <c:v>7.5949999999999989</c:v>
                </c:pt>
                <c:pt idx="13">
                  <c:v>9.7280000000000086</c:v>
                </c:pt>
                <c:pt idx="14">
                  <c:v>-6.5819999999999936</c:v>
                </c:pt>
                <c:pt idx="15">
                  <c:v>-9.0169999999999959</c:v>
                </c:pt>
                <c:pt idx="16">
                  <c:v>10.305000000000007</c:v>
                </c:pt>
                <c:pt idx="17">
                  <c:v>6.9610000000000127</c:v>
                </c:pt>
                <c:pt idx="18">
                  <c:v>-8.6310000000000002</c:v>
                </c:pt>
                <c:pt idx="19">
                  <c:v>-30.963999999999999</c:v>
                </c:pt>
                <c:pt idx="20">
                  <c:v>-23.423000000000002</c:v>
                </c:pt>
                <c:pt idx="21">
                  <c:v>-12.804000000000002</c:v>
                </c:pt>
                <c:pt idx="22">
                  <c:v>-27.254999999999995</c:v>
                </c:pt>
                <c:pt idx="23">
                  <c:v>7.0010000000000048</c:v>
                </c:pt>
                <c:pt idx="24">
                  <c:v>8.5730000000000075</c:v>
                </c:pt>
                <c:pt idx="25">
                  <c:v>18.048000000000002</c:v>
                </c:pt>
                <c:pt idx="26">
                  <c:v>20.925000000000011</c:v>
                </c:pt>
                <c:pt idx="27">
                  <c:v>28.992999999999995</c:v>
                </c:pt>
                <c:pt idx="28">
                  <c:v>17.002999999999986</c:v>
                </c:pt>
                <c:pt idx="29">
                  <c:v>6.1160000000000139</c:v>
                </c:pt>
                <c:pt idx="30">
                  <c:v>-11.038999999999987</c:v>
                </c:pt>
                <c:pt idx="31">
                  <c:v>-4.1999999999999886</c:v>
                </c:pt>
                <c:pt idx="32">
                  <c:v>-16.52600000000001</c:v>
                </c:pt>
                <c:pt idx="33">
                  <c:v>-11.913999999999987</c:v>
                </c:pt>
                <c:pt idx="34">
                  <c:v>-8.7009999999999934</c:v>
                </c:pt>
                <c:pt idx="35">
                  <c:v>-7.6510000000000105</c:v>
                </c:pt>
                <c:pt idx="36">
                  <c:v>-17.277999999999992</c:v>
                </c:pt>
                <c:pt idx="37">
                  <c:v>-27.407999999999987</c:v>
                </c:pt>
                <c:pt idx="38">
                  <c:v>-3.5759999999999934</c:v>
                </c:pt>
                <c:pt idx="39">
                  <c:v>26.564999999999998</c:v>
                </c:pt>
                <c:pt idx="40">
                  <c:v>40.121000000000009</c:v>
                </c:pt>
                <c:pt idx="41">
                  <c:v>30.068999999999988</c:v>
                </c:pt>
                <c:pt idx="42">
                  <c:v>11.310000000000002</c:v>
                </c:pt>
                <c:pt idx="43">
                  <c:v>12.151999999999987</c:v>
                </c:pt>
                <c:pt idx="44">
                  <c:v>5.7110000000000127</c:v>
                </c:pt>
                <c:pt idx="45">
                  <c:v>4.2450000000000045</c:v>
                </c:pt>
                <c:pt idx="46">
                  <c:v>-6.1160000000000139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'Canadian Goose'!$B$54:$B$111</c:f>
              <c:numCache>
                <c:formatCode>General</c:formatCode>
                <c:ptCount val="5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</c:numCache>
            </c:numRef>
          </c:xVal>
          <c:yVal>
            <c:numRef>
              <c:f>'Canadian Goose'!$D$54:$D$111</c:f>
              <c:numCache>
                <c:formatCode>General</c:formatCode>
                <c:ptCount val="58"/>
                <c:pt idx="0">
                  <c:v>9.6380000000000052</c:v>
                </c:pt>
                <c:pt idx="1">
                  <c:v>9.632000000000005</c:v>
                </c:pt>
                <c:pt idx="2">
                  <c:v>8.4989999999999952</c:v>
                </c:pt>
                <c:pt idx="3">
                  <c:v>19.212999999999994</c:v>
                </c:pt>
                <c:pt idx="4">
                  <c:v>17.384999999999991</c:v>
                </c:pt>
                <c:pt idx="5">
                  <c:v>23.628999999999991</c:v>
                </c:pt>
                <c:pt idx="6">
                  <c:v>20.056000000000012</c:v>
                </c:pt>
                <c:pt idx="7">
                  <c:v>17.980999999999995</c:v>
                </c:pt>
                <c:pt idx="8">
                  <c:v>18.435000000000002</c:v>
                </c:pt>
                <c:pt idx="9">
                  <c:v>7.625</c:v>
                </c:pt>
                <c:pt idx="10">
                  <c:v>-13.914999999999992</c:v>
                </c:pt>
                <c:pt idx="11">
                  <c:v>-12.72399999999999</c:v>
                </c:pt>
                <c:pt idx="12">
                  <c:v>-14.460000000000008</c:v>
                </c:pt>
                <c:pt idx="13">
                  <c:v>-17.932999999999993</c:v>
                </c:pt>
                <c:pt idx="14">
                  <c:v>-21.725999999999999</c:v>
                </c:pt>
                <c:pt idx="15">
                  <c:v>-17.103000000000009</c:v>
                </c:pt>
                <c:pt idx="16">
                  <c:v>-18.003999999999991</c:v>
                </c:pt>
                <c:pt idx="17">
                  <c:v>12.817000000000007</c:v>
                </c:pt>
                <c:pt idx="18">
                  <c:v>16.248999999999995</c:v>
                </c:pt>
                <c:pt idx="19">
                  <c:v>12.551999999999992</c:v>
                </c:pt>
                <c:pt idx="20">
                  <c:v>8.3000000000000114</c:v>
                </c:pt>
                <c:pt idx="21">
                  <c:v>16.927999999999997</c:v>
                </c:pt>
                <c:pt idx="22">
                  <c:v>9.117999999999995</c:v>
                </c:pt>
                <c:pt idx="23">
                  <c:v>12.338999999999999</c:v>
                </c:pt>
                <c:pt idx="24">
                  <c:v>18.957999999999998</c:v>
                </c:pt>
                <c:pt idx="25">
                  <c:v>11.699000000000012</c:v>
                </c:pt>
                <c:pt idx="26">
                  <c:v>-14.844999999999999</c:v>
                </c:pt>
                <c:pt idx="27">
                  <c:v>-14.085000000000008</c:v>
                </c:pt>
                <c:pt idx="28">
                  <c:v>-19.046999999999997</c:v>
                </c:pt>
                <c:pt idx="29">
                  <c:v>-12.769000000000005</c:v>
                </c:pt>
                <c:pt idx="30">
                  <c:v>-16.379999999999995</c:v>
                </c:pt>
                <c:pt idx="31">
                  <c:v>-24.211999999999989</c:v>
                </c:pt>
                <c:pt idx="32">
                  <c:v>-12.831999999999994</c:v>
                </c:pt>
                <c:pt idx="33">
                  <c:v>-7.8689999999999998</c:v>
                </c:pt>
                <c:pt idx="34">
                  <c:v>17.650000000000006</c:v>
                </c:pt>
                <c:pt idx="35">
                  <c:v>13.973000000000013</c:v>
                </c:pt>
                <c:pt idx="36">
                  <c:v>15.086000000000013</c:v>
                </c:pt>
                <c:pt idx="37">
                  <c:v>18.435000000000002</c:v>
                </c:pt>
                <c:pt idx="38">
                  <c:v>12.528999999999996</c:v>
                </c:pt>
                <c:pt idx="39">
                  <c:v>16.61699999999999</c:v>
                </c:pt>
                <c:pt idx="40">
                  <c:v>12.460000000000008</c:v>
                </c:pt>
                <c:pt idx="41">
                  <c:v>0.95500000000001251</c:v>
                </c:pt>
                <c:pt idx="42">
                  <c:v>-12.674000000000007</c:v>
                </c:pt>
                <c:pt idx="43">
                  <c:v>-13.272999999999996</c:v>
                </c:pt>
                <c:pt idx="44">
                  <c:v>-10.717000000000013</c:v>
                </c:pt>
                <c:pt idx="45">
                  <c:v>-13.569999999999993</c:v>
                </c:pt>
                <c:pt idx="46">
                  <c:v>-16.22</c:v>
                </c:pt>
                <c:pt idx="47">
                  <c:v>-12.507000000000005</c:v>
                </c:pt>
                <c:pt idx="48">
                  <c:v>-9.8660000000000139</c:v>
                </c:pt>
                <c:pt idx="49">
                  <c:v>-2.76400000000001</c:v>
                </c:pt>
                <c:pt idx="50">
                  <c:v>8.3290000000000077</c:v>
                </c:pt>
                <c:pt idx="51">
                  <c:v>17.284999999999997</c:v>
                </c:pt>
                <c:pt idx="52">
                  <c:v>17.211999999999989</c:v>
                </c:pt>
                <c:pt idx="53">
                  <c:v>20.307999999999993</c:v>
                </c:pt>
                <c:pt idx="54">
                  <c:v>15.902999999999992</c:v>
                </c:pt>
                <c:pt idx="55">
                  <c:v>4.4410000000000025</c:v>
                </c:pt>
                <c:pt idx="56">
                  <c:v>5.6409999999999911</c:v>
                </c:pt>
                <c:pt idx="57">
                  <c:v>8.7090000000000032</c:v>
                </c:pt>
              </c:numCache>
            </c:numRef>
          </c:yVal>
          <c:smooth val="1"/>
        </c:ser>
        <c:ser>
          <c:idx val="2"/>
          <c:order val="2"/>
          <c:tx>
            <c:v>Bird 3</c:v>
          </c:tx>
          <c:xVal>
            <c:numRef>
              <c:f>'Canadian Goose'!$B$115:$B$171</c:f>
              <c:numCache>
                <c:formatCode>General</c:formatCode>
                <c:ptCount val="5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2.9666666666666668</c:v>
                </c:pt>
                <c:pt idx="44">
                  <c:v>3.0333333333333332</c:v>
                </c:pt>
                <c:pt idx="45">
                  <c:v>3.1</c:v>
                </c:pt>
                <c:pt idx="46">
                  <c:v>3.1666666666666665</c:v>
                </c:pt>
                <c:pt idx="47">
                  <c:v>3.2333333333333334</c:v>
                </c:pt>
                <c:pt idx="48">
                  <c:v>3.3</c:v>
                </c:pt>
                <c:pt idx="49">
                  <c:v>3.3666666666666667</c:v>
                </c:pt>
                <c:pt idx="50">
                  <c:v>3.4333333333333331</c:v>
                </c:pt>
                <c:pt idx="51">
                  <c:v>3.5</c:v>
                </c:pt>
                <c:pt idx="52">
                  <c:v>3.5666666666666664</c:v>
                </c:pt>
                <c:pt idx="53">
                  <c:v>3.6333333333333333</c:v>
                </c:pt>
                <c:pt idx="54">
                  <c:v>3.6999999999999997</c:v>
                </c:pt>
                <c:pt idx="55">
                  <c:v>3.7666666666666666</c:v>
                </c:pt>
                <c:pt idx="56">
                  <c:v>3.8333333333333335</c:v>
                </c:pt>
              </c:numCache>
            </c:numRef>
          </c:xVal>
          <c:yVal>
            <c:numRef>
              <c:f>'Canadian Goose'!$D$115:$D$171</c:f>
              <c:numCache>
                <c:formatCode>General</c:formatCode>
                <c:ptCount val="57"/>
                <c:pt idx="0">
                  <c:v>6.742999999999995</c:v>
                </c:pt>
                <c:pt idx="1">
                  <c:v>5.4070000000000107</c:v>
                </c:pt>
                <c:pt idx="2">
                  <c:v>12.885999999999996</c:v>
                </c:pt>
                <c:pt idx="3">
                  <c:v>6.7990000000000066</c:v>
                </c:pt>
                <c:pt idx="4">
                  <c:v>9.7280000000000086</c:v>
                </c:pt>
                <c:pt idx="5">
                  <c:v>-0.4970000000000141</c:v>
                </c:pt>
                <c:pt idx="6">
                  <c:v>12.754999999999995</c:v>
                </c:pt>
                <c:pt idx="7">
                  <c:v>-8.6639999999999873</c:v>
                </c:pt>
                <c:pt idx="8">
                  <c:v>-8.7839999999999918</c:v>
                </c:pt>
                <c:pt idx="9">
                  <c:v>-13.284999999999997</c:v>
                </c:pt>
                <c:pt idx="10">
                  <c:v>-16.144000000000005</c:v>
                </c:pt>
                <c:pt idx="11">
                  <c:v>-25.98599999999999</c:v>
                </c:pt>
                <c:pt idx="12">
                  <c:v>-12.72399999999999</c:v>
                </c:pt>
                <c:pt idx="13">
                  <c:v>-17.919999999999987</c:v>
                </c:pt>
                <c:pt idx="14">
                  <c:v>-13.457999999999998</c:v>
                </c:pt>
                <c:pt idx="15">
                  <c:v>1.2450000000000045</c:v>
                </c:pt>
                <c:pt idx="16">
                  <c:v>0.13100000000000023</c:v>
                </c:pt>
                <c:pt idx="17">
                  <c:v>1.1310000000000002</c:v>
                </c:pt>
                <c:pt idx="18">
                  <c:v>13.302999999999997</c:v>
                </c:pt>
                <c:pt idx="19">
                  <c:v>8.7369999999999948</c:v>
                </c:pt>
                <c:pt idx="20">
                  <c:v>11.310000000000002</c:v>
                </c:pt>
                <c:pt idx="21">
                  <c:v>11.022999999999996</c:v>
                </c:pt>
                <c:pt idx="22">
                  <c:v>2.2249999999999943</c:v>
                </c:pt>
                <c:pt idx="23">
                  <c:v>-7.1359999999999957</c:v>
                </c:pt>
                <c:pt idx="24">
                  <c:v>-17.818999999999988</c:v>
                </c:pt>
                <c:pt idx="25">
                  <c:v>-15.931999999999988</c:v>
                </c:pt>
                <c:pt idx="26">
                  <c:v>-19.758999999999986</c:v>
                </c:pt>
                <c:pt idx="27">
                  <c:v>-13.912000000000006</c:v>
                </c:pt>
                <c:pt idx="28">
                  <c:v>-14.436000000000007</c:v>
                </c:pt>
                <c:pt idx="29">
                  <c:v>-18.775000000000006</c:v>
                </c:pt>
                <c:pt idx="30">
                  <c:v>-15.120000000000005</c:v>
                </c:pt>
                <c:pt idx="31">
                  <c:v>-13.670999999999992</c:v>
                </c:pt>
                <c:pt idx="32">
                  <c:v>7.3909999999999911</c:v>
                </c:pt>
                <c:pt idx="33">
                  <c:v>3.7959999999999923</c:v>
                </c:pt>
                <c:pt idx="34">
                  <c:v>4.4590000000000032</c:v>
                </c:pt>
                <c:pt idx="35">
                  <c:v>15.631</c:v>
                </c:pt>
                <c:pt idx="36">
                  <c:v>5.1939999999999884</c:v>
                </c:pt>
                <c:pt idx="37">
                  <c:v>9.8129999999999882</c:v>
                </c:pt>
                <c:pt idx="38">
                  <c:v>5.7309999999999945</c:v>
                </c:pt>
                <c:pt idx="39">
                  <c:v>8.9590000000000032</c:v>
                </c:pt>
                <c:pt idx="40">
                  <c:v>-6.6879999999999882</c:v>
                </c:pt>
                <c:pt idx="41">
                  <c:v>-20.038000000000011</c:v>
                </c:pt>
                <c:pt idx="42">
                  <c:v>-18.38900000000001</c:v>
                </c:pt>
                <c:pt idx="43">
                  <c:v>-14.158999999999992</c:v>
                </c:pt>
                <c:pt idx="44">
                  <c:v>-8.1459999999999866</c:v>
                </c:pt>
                <c:pt idx="45">
                  <c:v>-5.1100000000000136</c:v>
                </c:pt>
                <c:pt idx="46">
                  <c:v>-9.9780000000000086</c:v>
                </c:pt>
                <c:pt idx="47">
                  <c:v>-7.8530000000000086</c:v>
                </c:pt>
                <c:pt idx="48">
                  <c:v>11.258999999999986</c:v>
                </c:pt>
                <c:pt idx="49">
                  <c:v>2.3950000000000102</c:v>
                </c:pt>
                <c:pt idx="50">
                  <c:v>5.8389999999999986</c:v>
                </c:pt>
                <c:pt idx="51">
                  <c:v>13.288999999999987</c:v>
                </c:pt>
                <c:pt idx="52">
                  <c:v>13.475999999999999</c:v>
                </c:pt>
                <c:pt idx="53">
                  <c:v>16.074000000000012</c:v>
                </c:pt>
                <c:pt idx="54">
                  <c:v>16.098000000000013</c:v>
                </c:pt>
                <c:pt idx="55">
                  <c:v>9.2580000000000098</c:v>
                </c:pt>
                <c:pt idx="56">
                  <c:v>-20.044999999999987</c:v>
                </c:pt>
              </c:numCache>
            </c:numRef>
          </c:yVal>
          <c:smooth val="1"/>
        </c:ser>
        <c:axId val="103305216"/>
        <c:axId val="103306752"/>
      </c:scatterChart>
      <c:valAx>
        <c:axId val="103305216"/>
        <c:scaling>
          <c:orientation val="minMax"/>
        </c:scaling>
        <c:axPos val="b"/>
        <c:numFmt formatCode="General" sourceLinked="1"/>
        <c:tickLblPos val="nextTo"/>
        <c:crossAx val="103306752"/>
        <c:crosses val="autoZero"/>
        <c:crossBetween val="midCat"/>
      </c:valAx>
      <c:valAx>
        <c:axId val="103306752"/>
        <c:scaling>
          <c:orientation val="minMax"/>
        </c:scaling>
        <c:axPos val="l"/>
        <c:numFmt formatCode="General" sourceLinked="1"/>
        <c:tickLblPos val="nextTo"/>
        <c:crossAx val="103305216"/>
        <c:crosses val="autoZero"/>
        <c:crossBetween val="midCat"/>
      </c:valAx>
    </c:plotArea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1"/>
          <c:order val="0"/>
          <c:xVal>
            <c:numRef>
              <c:f>Cavolinia!$B$75:$B$102</c:f>
              <c:numCache>
                <c:formatCode>General</c:formatCode>
                <c:ptCount val="28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0.76666666666666661</c:v>
                </c:pt>
                <c:pt idx="22">
                  <c:v>0.8</c:v>
                </c:pt>
                <c:pt idx="23">
                  <c:v>0.83333333333333337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1</c:v>
                </c:pt>
                <c:pt idx="27">
                  <c:v>1.0333333333333332</c:v>
                </c:pt>
              </c:numCache>
            </c:numRef>
          </c:xVal>
          <c:yVal>
            <c:numRef>
              <c:f>Cavolinia!$D$4:$D$23</c:f>
              <c:numCache>
                <c:formatCode>General</c:formatCode>
                <c:ptCount val="20"/>
                <c:pt idx="0">
                  <c:v>19.439999999999998</c:v>
                </c:pt>
                <c:pt idx="1">
                  <c:v>27.512</c:v>
                </c:pt>
                <c:pt idx="2">
                  <c:v>-16.908999999999992</c:v>
                </c:pt>
                <c:pt idx="3">
                  <c:v>22.165999999999997</c:v>
                </c:pt>
                <c:pt idx="4">
                  <c:v>32.783999999999992</c:v>
                </c:pt>
                <c:pt idx="5">
                  <c:v>-19.467000000000013</c:v>
                </c:pt>
                <c:pt idx="6">
                  <c:v>-17.216000000000008</c:v>
                </c:pt>
                <c:pt idx="7">
                  <c:v>30.963999999999999</c:v>
                </c:pt>
                <c:pt idx="8">
                  <c:v>37.185000000000002</c:v>
                </c:pt>
                <c:pt idx="9">
                  <c:v>-24.073000000000008</c:v>
                </c:pt>
                <c:pt idx="10">
                  <c:v>30.963999999999999</c:v>
                </c:pt>
                <c:pt idx="11">
                  <c:v>15.131</c:v>
                </c:pt>
                <c:pt idx="12">
                  <c:v>-18.869</c:v>
                </c:pt>
                <c:pt idx="13">
                  <c:v>-27.281000000000006</c:v>
                </c:pt>
                <c:pt idx="14">
                  <c:v>10.962999999999994</c:v>
                </c:pt>
                <c:pt idx="15">
                  <c:v>29.413999999999987</c:v>
                </c:pt>
                <c:pt idx="16">
                  <c:v>-20.854000000000013</c:v>
                </c:pt>
                <c:pt idx="17">
                  <c:v>-19.77000000000001</c:v>
                </c:pt>
                <c:pt idx="18">
                  <c:v>10.620000000000005</c:v>
                </c:pt>
                <c:pt idx="19">
                  <c:v>-23.105999999999995</c:v>
                </c:pt>
              </c:numCache>
            </c:numRef>
          </c:yVal>
          <c:smooth val="1"/>
        </c:ser>
        <c:ser>
          <c:idx val="0"/>
          <c:order val="1"/>
          <c:xVal>
            <c:numRef>
              <c:f>Cavolinia!$B$75:$B$102</c:f>
              <c:numCache>
                <c:formatCode>General</c:formatCode>
                <c:ptCount val="28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0.76666666666666661</c:v>
                </c:pt>
                <c:pt idx="22">
                  <c:v>0.8</c:v>
                </c:pt>
                <c:pt idx="23">
                  <c:v>0.83333333333333337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1</c:v>
                </c:pt>
                <c:pt idx="27">
                  <c:v>1.0333333333333332</c:v>
                </c:pt>
              </c:numCache>
            </c:numRef>
          </c:xVal>
          <c:yVal>
            <c:numRef>
              <c:f>Cavolinia!$D$28:$D$70</c:f>
              <c:numCache>
                <c:formatCode>General</c:formatCode>
                <c:ptCount val="43"/>
                <c:pt idx="0">
                  <c:v>17.745000000000005</c:v>
                </c:pt>
                <c:pt idx="1">
                  <c:v>17.723000000000013</c:v>
                </c:pt>
                <c:pt idx="2">
                  <c:v>-31.329000000000008</c:v>
                </c:pt>
                <c:pt idx="3">
                  <c:v>25.057999999999993</c:v>
                </c:pt>
                <c:pt idx="4">
                  <c:v>-17.650000000000006</c:v>
                </c:pt>
                <c:pt idx="5">
                  <c:v>-19.02000000000001</c:v>
                </c:pt>
                <c:pt idx="6">
                  <c:v>29.397999999999996</c:v>
                </c:pt>
                <c:pt idx="7">
                  <c:v>-16.056999999999988</c:v>
                </c:pt>
                <c:pt idx="8">
                  <c:v>30.256</c:v>
                </c:pt>
                <c:pt idx="9">
                  <c:v>11.687000000000012</c:v>
                </c:pt>
                <c:pt idx="10">
                  <c:v>-15.573000000000008</c:v>
                </c:pt>
                <c:pt idx="11">
                  <c:v>-15.709000000000003</c:v>
                </c:pt>
                <c:pt idx="12">
                  <c:v>18.435000000000002</c:v>
                </c:pt>
                <c:pt idx="13">
                  <c:v>17.704000000000008</c:v>
                </c:pt>
                <c:pt idx="14">
                  <c:v>-16.669000000000011</c:v>
                </c:pt>
                <c:pt idx="15">
                  <c:v>12.622000000000014</c:v>
                </c:pt>
                <c:pt idx="16">
                  <c:v>27.585000000000008</c:v>
                </c:pt>
                <c:pt idx="17">
                  <c:v>-20.449999999999989</c:v>
                </c:pt>
                <c:pt idx="18">
                  <c:v>32.633999999999986</c:v>
                </c:pt>
                <c:pt idx="19">
                  <c:v>15.711000000000013</c:v>
                </c:pt>
                <c:pt idx="20">
                  <c:v>-20.786000000000001</c:v>
                </c:pt>
                <c:pt idx="21">
                  <c:v>3.8360000000000127</c:v>
                </c:pt>
                <c:pt idx="22">
                  <c:v>-19.960000000000008</c:v>
                </c:pt>
                <c:pt idx="23">
                  <c:v>-16.117999999999995</c:v>
                </c:pt>
                <c:pt idx="24">
                  <c:v>11.324999999999989</c:v>
                </c:pt>
                <c:pt idx="25">
                  <c:v>-5.7930000000000064</c:v>
                </c:pt>
                <c:pt idx="26">
                  <c:v>14.615000000000009</c:v>
                </c:pt>
                <c:pt idx="27">
                  <c:v>-17.488</c:v>
                </c:pt>
                <c:pt idx="28">
                  <c:v>-16.363</c:v>
                </c:pt>
                <c:pt idx="29">
                  <c:v>10.707999999999998</c:v>
                </c:pt>
                <c:pt idx="30">
                  <c:v>12.955999999999989</c:v>
                </c:pt>
                <c:pt idx="31">
                  <c:v>-6.0089999999999861</c:v>
                </c:pt>
                <c:pt idx="32">
                  <c:v>-10.238</c:v>
                </c:pt>
                <c:pt idx="33">
                  <c:v>21.616000000000014</c:v>
                </c:pt>
                <c:pt idx="34">
                  <c:v>-18.709000000000003</c:v>
                </c:pt>
                <c:pt idx="35">
                  <c:v>11.782000000000011</c:v>
                </c:pt>
                <c:pt idx="36">
                  <c:v>12.169999999999987</c:v>
                </c:pt>
                <c:pt idx="37">
                  <c:v>-20.282999999999987</c:v>
                </c:pt>
                <c:pt idx="38">
                  <c:v>15.245000000000005</c:v>
                </c:pt>
                <c:pt idx="39">
                  <c:v>-12.425999999999988</c:v>
                </c:pt>
                <c:pt idx="40">
                  <c:v>15.254999999999995</c:v>
                </c:pt>
                <c:pt idx="41">
                  <c:v>9.5929999999999893</c:v>
                </c:pt>
                <c:pt idx="42">
                  <c:v>-13.86099999999999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Cavolinia!$B$75:$B$102</c:f>
              <c:numCache>
                <c:formatCode>General</c:formatCode>
                <c:ptCount val="28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0.76666666666666661</c:v>
                </c:pt>
                <c:pt idx="22">
                  <c:v>0.8</c:v>
                </c:pt>
                <c:pt idx="23">
                  <c:v>0.83333333333333337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1</c:v>
                </c:pt>
                <c:pt idx="27">
                  <c:v>1.0333333333333332</c:v>
                </c:pt>
              </c:numCache>
            </c:numRef>
          </c:xVal>
          <c:yVal>
            <c:numRef>
              <c:f>Cavolinia!$D$75:$D$102</c:f>
              <c:numCache>
                <c:formatCode>General</c:formatCode>
                <c:ptCount val="28"/>
                <c:pt idx="0">
                  <c:v>11.198000000000008</c:v>
                </c:pt>
                <c:pt idx="1">
                  <c:v>18.435000000000002</c:v>
                </c:pt>
                <c:pt idx="2">
                  <c:v>33.856999999999999</c:v>
                </c:pt>
                <c:pt idx="3">
                  <c:v>-24.443999999999988</c:v>
                </c:pt>
                <c:pt idx="4">
                  <c:v>-21.457999999999998</c:v>
                </c:pt>
                <c:pt idx="5">
                  <c:v>-25.364000000000004</c:v>
                </c:pt>
                <c:pt idx="6">
                  <c:v>27.031000000000006</c:v>
                </c:pt>
                <c:pt idx="7">
                  <c:v>17.165999999999997</c:v>
                </c:pt>
                <c:pt idx="8">
                  <c:v>28.191000000000003</c:v>
                </c:pt>
                <c:pt idx="9">
                  <c:v>-32.004999999999995</c:v>
                </c:pt>
                <c:pt idx="10">
                  <c:v>-6.3400000000000034</c:v>
                </c:pt>
                <c:pt idx="11">
                  <c:v>-23.498999999999995</c:v>
                </c:pt>
                <c:pt idx="12">
                  <c:v>-31.293000000000006</c:v>
                </c:pt>
                <c:pt idx="13">
                  <c:v>26.856999999999999</c:v>
                </c:pt>
                <c:pt idx="14">
                  <c:v>25.760999999999996</c:v>
                </c:pt>
                <c:pt idx="15">
                  <c:v>-33.19</c:v>
                </c:pt>
                <c:pt idx="16">
                  <c:v>17.818999999999988</c:v>
                </c:pt>
                <c:pt idx="17">
                  <c:v>35.837999999999994</c:v>
                </c:pt>
                <c:pt idx="18">
                  <c:v>-23.901999999999987</c:v>
                </c:pt>
                <c:pt idx="19">
                  <c:v>-19.301999999999992</c:v>
                </c:pt>
                <c:pt idx="20">
                  <c:v>21.586000000000013</c:v>
                </c:pt>
                <c:pt idx="21">
                  <c:v>-16.381</c:v>
                </c:pt>
                <c:pt idx="22">
                  <c:v>10.109000000000009</c:v>
                </c:pt>
                <c:pt idx="23">
                  <c:v>-14.711999999999989</c:v>
                </c:pt>
                <c:pt idx="24">
                  <c:v>20.358000000000004</c:v>
                </c:pt>
                <c:pt idx="25">
                  <c:v>21.538000000000011</c:v>
                </c:pt>
                <c:pt idx="26">
                  <c:v>-26.847000000000008</c:v>
                </c:pt>
                <c:pt idx="27">
                  <c:v>29.091000000000008</c:v>
                </c:pt>
              </c:numCache>
            </c:numRef>
          </c:yVal>
          <c:smooth val="1"/>
        </c:ser>
        <c:axId val="103365248"/>
        <c:axId val="103375232"/>
      </c:scatterChart>
      <c:valAx>
        <c:axId val="103365248"/>
        <c:scaling>
          <c:orientation val="minMax"/>
        </c:scaling>
        <c:axPos val="b"/>
        <c:numFmt formatCode="General" sourceLinked="1"/>
        <c:tickLblPos val="nextTo"/>
        <c:crossAx val="103375232"/>
        <c:crosses val="autoZero"/>
        <c:crossBetween val="midCat"/>
      </c:valAx>
      <c:valAx>
        <c:axId val="103375232"/>
        <c:scaling>
          <c:orientation val="minMax"/>
        </c:scaling>
        <c:axPos val="l"/>
        <c:numFmt formatCode="General" sourceLinked="1"/>
        <c:tickLblPos val="nextTo"/>
        <c:crossAx val="103365248"/>
        <c:crosses val="autoZero"/>
        <c:crossBetween val="midCat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Clownfish!$B$4:$B$19</c:f>
              <c:numCache>
                <c:formatCode>General</c:formatCode>
                <c:ptCount val="1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1.1000000000000001</c:v>
                </c:pt>
              </c:numCache>
            </c:numRef>
          </c:xVal>
          <c:yVal>
            <c:numRef>
              <c:f>Clownfish!$D$4:$D$19</c:f>
              <c:numCache>
                <c:formatCode>General</c:formatCode>
                <c:ptCount val="16"/>
                <c:pt idx="0">
                  <c:v>28.271999999999991</c:v>
                </c:pt>
                <c:pt idx="1">
                  <c:v>25.687999999999988</c:v>
                </c:pt>
                <c:pt idx="2">
                  <c:v>12.36099999999999</c:v>
                </c:pt>
                <c:pt idx="3">
                  <c:v>4.4989999999999952</c:v>
                </c:pt>
                <c:pt idx="4">
                  <c:v>20.00200000000001</c:v>
                </c:pt>
                <c:pt idx="5">
                  <c:v>11.835000000000008</c:v>
                </c:pt>
                <c:pt idx="6">
                  <c:v>-5.2139999999999986</c:v>
                </c:pt>
                <c:pt idx="7">
                  <c:v>-17.27600000000001</c:v>
                </c:pt>
                <c:pt idx="8">
                  <c:v>-21.909999999999997</c:v>
                </c:pt>
                <c:pt idx="9">
                  <c:v>16.520999999999987</c:v>
                </c:pt>
                <c:pt idx="10">
                  <c:v>29.984000000000009</c:v>
                </c:pt>
                <c:pt idx="11">
                  <c:v>-8.688999999999993</c:v>
                </c:pt>
                <c:pt idx="12">
                  <c:v>-22.823000000000008</c:v>
                </c:pt>
                <c:pt idx="13">
                  <c:v>-23.254999999999995</c:v>
                </c:pt>
                <c:pt idx="14">
                  <c:v>26.085000000000008</c:v>
                </c:pt>
                <c:pt idx="15">
                  <c:v>-35.830000000000013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Clownfish!$B$26:$B$39</c:f>
              <c:numCache>
                <c:formatCode>General</c:formatCode>
                <c:ptCount val="14"/>
                <c:pt idx="0">
                  <c:v>3.3333333333333333E-2</c:v>
                </c:pt>
                <c:pt idx="1">
                  <c:v>0.16666666666666666</c:v>
                </c:pt>
                <c:pt idx="2">
                  <c:v>0.23333333333333334</c:v>
                </c:pt>
                <c:pt idx="3">
                  <c:v>0.3</c:v>
                </c:pt>
                <c:pt idx="4">
                  <c:v>0.36666666666666664</c:v>
                </c:pt>
                <c:pt idx="5">
                  <c:v>0.5</c:v>
                </c:pt>
                <c:pt idx="6">
                  <c:v>0.56666666666666665</c:v>
                </c:pt>
                <c:pt idx="7">
                  <c:v>0.6333333333333333</c:v>
                </c:pt>
                <c:pt idx="8">
                  <c:v>0.7</c:v>
                </c:pt>
                <c:pt idx="9">
                  <c:v>0.76666666666666661</c:v>
                </c:pt>
                <c:pt idx="10">
                  <c:v>0.83333333333333337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1.0333333333333332</c:v>
                </c:pt>
              </c:numCache>
            </c:numRef>
          </c:xVal>
          <c:yVal>
            <c:numRef>
              <c:f>Clownfish!$D$26:$D$39</c:f>
              <c:numCache>
                <c:formatCode>General</c:formatCode>
                <c:ptCount val="14"/>
                <c:pt idx="0">
                  <c:v>12.094999999999999</c:v>
                </c:pt>
                <c:pt idx="1">
                  <c:v>26.700999999999993</c:v>
                </c:pt>
                <c:pt idx="2">
                  <c:v>17.59899999999999</c:v>
                </c:pt>
                <c:pt idx="3">
                  <c:v>-13.49199999999999</c:v>
                </c:pt>
                <c:pt idx="4">
                  <c:v>-9.1850000000000023</c:v>
                </c:pt>
                <c:pt idx="5">
                  <c:v>27.597000000000008</c:v>
                </c:pt>
                <c:pt idx="6">
                  <c:v>13.863</c:v>
                </c:pt>
                <c:pt idx="7">
                  <c:v>-17.810000000000002</c:v>
                </c:pt>
                <c:pt idx="8">
                  <c:v>14.522999999999996</c:v>
                </c:pt>
                <c:pt idx="9">
                  <c:v>19.580999999999989</c:v>
                </c:pt>
                <c:pt idx="10">
                  <c:v>7.1839999999999975</c:v>
                </c:pt>
                <c:pt idx="11">
                  <c:v>-18.913999999999987</c:v>
                </c:pt>
                <c:pt idx="12">
                  <c:v>18.060000000000002</c:v>
                </c:pt>
                <c:pt idx="13">
                  <c:v>20.881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Clownfish!$B$43:$B$62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</c:numCache>
            </c:numRef>
          </c:xVal>
          <c:yVal>
            <c:numRef>
              <c:f>Clownfish!$D$43:$D$62</c:f>
              <c:numCache>
                <c:formatCode>General</c:formatCode>
                <c:ptCount val="20"/>
                <c:pt idx="0">
                  <c:v>14.155000000000001</c:v>
                </c:pt>
                <c:pt idx="1">
                  <c:v>23.906000000000006</c:v>
                </c:pt>
                <c:pt idx="2">
                  <c:v>-35.914999999999992</c:v>
                </c:pt>
                <c:pt idx="3">
                  <c:v>-28.62700000000001</c:v>
                </c:pt>
                <c:pt idx="4">
                  <c:v>-20.759999999999991</c:v>
                </c:pt>
                <c:pt idx="5">
                  <c:v>15.623999999999995</c:v>
                </c:pt>
                <c:pt idx="6">
                  <c:v>27.512</c:v>
                </c:pt>
                <c:pt idx="7">
                  <c:v>50.744</c:v>
                </c:pt>
                <c:pt idx="8">
                  <c:v>46.645999999999987</c:v>
                </c:pt>
                <c:pt idx="9">
                  <c:v>16.941000000000003</c:v>
                </c:pt>
                <c:pt idx="10">
                  <c:v>-5.6409999999999911</c:v>
                </c:pt>
                <c:pt idx="11">
                  <c:v>-16.669999999999987</c:v>
                </c:pt>
                <c:pt idx="12">
                  <c:v>19.676999999999992</c:v>
                </c:pt>
                <c:pt idx="13">
                  <c:v>28.123999999999995</c:v>
                </c:pt>
                <c:pt idx="14">
                  <c:v>39.62299999999999</c:v>
                </c:pt>
                <c:pt idx="15">
                  <c:v>33.883999999999986</c:v>
                </c:pt>
                <c:pt idx="16">
                  <c:v>-4.4989999999999952</c:v>
                </c:pt>
                <c:pt idx="17">
                  <c:v>-27.896999999999991</c:v>
                </c:pt>
                <c:pt idx="18">
                  <c:v>15.944999999999993</c:v>
                </c:pt>
                <c:pt idx="19">
                  <c:v>24.460000000000008</c:v>
                </c:pt>
              </c:numCache>
            </c:numRef>
          </c:yVal>
          <c:smooth val="1"/>
        </c:ser>
        <c:axId val="165446784"/>
        <c:axId val="165448320"/>
      </c:scatterChart>
      <c:valAx>
        <c:axId val="165446784"/>
        <c:scaling>
          <c:orientation val="minMax"/>
        </c:scaling>
        <c:axPos val="b"/>
        <c:numFmt formatCode="General" sourceLinked="1"/>
        <c:tickLblPos val="nextTo"/>
        <c:crossAx val="165448320"/>
        <c:crosses val="autoZero"/>
        <c:crossBetween val="midCat"/>
      </c:valAx>
      <c:valAx>
        <c:axId val="165448320"/>
        <c:scaling>
          <c:orientation val="minMax"/>
        </c:scaling>
        <c:axPos val="l"/>
        <c:numFmt formatCode="General" sourceLinked="1"/>
        <c:tickLblPos val="nextTo"/>
        <c:crossAx val="165446784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Bird 1</c:v>
          </c:tx>
          <c:xVal>
            <c:numRef>
              <c:f>Condor!$B$4:$B$20</c:f>
              <c:numCache>
                <c:formatCode>General</c:formatCode>
                <c:ptCount val="1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</c:numCache>
            </c:numRef>
          </c:xVal>
          <c:yVal>
            <c:numRef>
              <c:f>Condor!$D$4:$D$20</c:f>
              <c:numCache>
                <c:formatCode>General</c:formatCode>
                <c:ptCount val="17"/>
                <c:pt idx="0">
                  <c:v>7.125</c:v>
                </c:pt>
                <c:pt idx="1">
                  <c:v>8.7460000000000093</c:v>
                </c:pt>
                <c:pt idx="2">
                  <c:v>18.435000000000002</c:v>
                </c:pt>
                <c:pt idx="3">
                  <c:v>-30.378999999999991</c:v>
                </c:pt>
                <c:pt idx="4">
                  <c:v>-12.63900000000001</c:v>
                </c:pt>
                <c:pt idx="5">
                  <c:v>-16.074000000000012</c:v>
                </c:pt>
                <c:pt idx="6">
                  <c:v>18.75</c:v>
                </c:pt>
                <c:pt idx="7">
                  <c:v>9.3530000000000086</c:v>
                </c:pt>
                <c:pt idx="8">
                  <c:v>-24.305000000000007</c:v>
                </c:pt>
                <c:pt idx="9">
                  <c:v>-6.1589999999999918</c:v>
                </c:pt>
                <c:pt idx="10">
                  <c:v>6.9879999999999995</c:v>
                </c:pt>
                <c:pt idx="11">
                  <c:v>13.836999999999989</c:v>
                </c:pt>
                <c:pt idx="12">
                  <c:v>16.28</c:v>
                </c:pt>
                <c:pt idx="13">
                  <c:v>-25.651999999999987</c:v>
                </c:pt>
                <c:pt idx="14">
                  <c:v>-16.259999999999991</c:v>
                </c:pt>
                <c:pt idx="15">
                  <c:v>-17.63900000000001</c:v>
                </c:pt>
                <c:pt idx="16">
                  <c:v>-10.336999999999989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Condor!$B$25:$B$60</c:f>
              <c:numCache>
                <c:formatCode>General</c:formatCode>
                <c:ptCount val="36"/>
                <c:pt idx="0">
                  <c:v>0.36666666666666664</c:v>
                </c:pt>
                <c:pt idx="1">
                  <c:v>0.43333333333333335</c:v>
                </c:pt>
                <c:pt idx="2">
                  <c:v>0.5</c:v>
                </c:pt>
                <c:pt idx="3">
                  <c:v>0.56666666666666665</c:v>
                </c:pt>
                <c:pt idx="4">
                  <c:v>0.6333333333333333</c:v>
                </c:pt>
                <c:pt idx="5">
                  <c:v>0.7</c:v>
                </c:pt>
                <c:pt idx="6">
                  <c:v>0.76666666666666661</c:v>
                </c:pt>
                <c:pt idx="7">
                  <c:v>0.83333333333333337</c:v>
                </c:pt>
                <c:pt idx="8">
                  <c:v>0.9</c:v>
                </c:pt>
                <c:pt idx="9">
                  <c:v>0.96666666666666667</c:v>
                </c:pt>
                <c:pt idx="10">
                  <c:v>1.0333333333333332</c:v>
                </c:pt>
                <c:pt idx="11">
                  <c:v>1.1000000000000001</c:v>
                </c:pt>
                <c:pt idx="12">
                  <c:v>1.1666666666666667</c:v>
                </c:pt>
                <c:pt idx="13">
                  <c:v>1.2333333333333334</c:v>
                </c:pt>
                <c:pt idx="14">
                  <c:v>1.3</c:v>
                </c:pt>
                <c:pt idx="15">
                  <c:v>1.3666666666666667</c:v>
                </c:pt>
                <c:pt idx="16">
                  <c:v>1.4333333333333333</c:v>
                </c:pt>
                <c:pt idx="17">
                  <c:v>1.5</c:v>
                </c:pt>
                <c:pt idx="18">
                  <c:v>1.5666666666666667</c:v>
                </c:pt>
                <c:pt idx="19">
                  <c:v>1.6333333333333333</c:v>
                </c:pt>
                <c:pt idx="20">
                  <c:v>1.7</c:v>
                </c:pt>
                <c:pt idx="21">
                  <c:v>1.7666666666666666</c:v>
                </c:pt>
                <c:pt idx="22">
                  <c:v>1.8333333333333333</c:v>
                </c:pt>
                <c:pt idx="23">
                  <c:v>1.9</c:v>
                </c:pt>
                <c:pt idx="24">
                  <c:v>2.0333333333333332</c:v>
                </c:pt>
                <c:pt idx="25">
                  <c:v>2.1</c:v>
                </c:pt>
                <c:pt idx="26">
                  <c:v>2.1666666666666665</c:v>
                </c:pt>
                <c:pt idx="27">
                  <c:v>2.2333333333333334</c:v>
                </c:pt>
                <c:pt idx="28">
                  <c:v>2.2999999999999998</c:v>
                </c:pt>
                <c:pt idx="29">
                  <c:v>2.3666666666666667</c:v>
                </c:pt>
                <c:pt idx="30">
                  <c:v>2.4333333333333331</c:v>
                </c:pt>
                <c:pt idx="31">
                  <c:v>2.5</c:v>
                </c:pt>
                <c:pt idx="32">
                  <c:v>2.5666666666666664</c:v>
                </c:pt>
                <c:pt idx="33">
                  <c:v>2.6333333333333333</c:v>
                </c:pt>
                <c:pt idx="34">
                  <c:v>2.7</c:v>
                </c:pt>
                <c:pt idx="35">
                  <c:v>2.7666666666666666</c:v>
                </c:pt>
              </c:numCache>
            </c:numRef>
          </c:xVal>
          <c:yVal>
            <c:numRef>
              <c:f>Condor!$D$25:$D$60</c:f>
              <c:numCache>
                <c:formatCode>General</c:formatCode>
                <c:ptCount val="36"/>
                <c:pt idx="0">
                  <c:v>18.162000000000006</c:v>
                </c:pt>
                <c:pt idx="1">
                  <c:v>4.1239999999999952</c:v>
                </c:pt>
                <c:pt idx="2">
                  <c:v>-16.699000000000012</c:v>
                </c:pt>
                <c:pt idx="3">
                  <c:v>-17.650000000000006</c:v>
                </c:pt>
                <c:pt idx="4">
                  <c:v>15.123999999999995</c:v>
                </c:pt>
                <c:pt idx="5">
                  <c:v>24.687000000000012</c:v>
                </c:pt>
                <c:pt idx="6">
                  <c:v>19.983000000000004</c:v>
                </c:pt>
                <c:pt idx="7">
                  <c:v>9.1620000000000061</c:v>
                </c:pt>
                <c:pt idx="8">
                  <c:v>-7.6839999999999975</c:v>
                </c:pt>
                <c:pt idx="9">
                  <c:v>-6.710000000000008</c:v>
                </c:pt>
                <c:pt idx="10">
                  <c:v>22.520999999999987</c:v>
                </c:pt>
                <c:pt idx="11">
                  <c:v>16.177999999999997</c:v>
                </c:pt>
                <c:pt idx="12">
                  <c:v>15.116000000000014</c:v>
                </c:pt>
                <c:pt idx="13">
                  <c:v>12.579000000000008</c:v>
                </c:pt>
                <c:pt idx="14">
                  <c:v>-8.296999999999997</c:v>
                </c:pt>
                <c:pt idx="15">
                  <c:v>-22.751000000000005</c:v>
                </c:pt>
                <c:pt idx="16">
                  <c:v>-20.694999999999993</c:v>
                </c:pt>
                <c:pt idx="17">
                  <c:v>14.931000000000012</c:v>
                </c:pt>
                <c:pt idx="18">
                  <c:v>11.781000000000006</c:v>
                </c:pt>
                <c:pt idx="19">
                  <c:v>23.389999999999986</c:v>
                </c:pt>
                <c:pt idx="20">
                  <c:v>-13.407999999999987</c:v>
                </c:pt>
                <c:pt idx="21">
                  <c:v>-19.747000000000014</c:v>
                </c:pt>
                <c:pt idx="22">
                  <c:v>-18.435000000000002</c:v>
                </c:pt>
                <c:pt idx="23">
                  <c:v>8.3569999999999993</c:v>
                </c:pt>
                <c:pt idx="24">
                  <c:v>11.807999999999993</c:v>
                </c:pt>
                <c:pt idx="25">
                  <c:v>14.490000000000009</c:v>
                </c:pt>
                <c:pt idx="26">
                  <c:v>9.9780000000000086</c:v>
                </c:pt>
                <c:pt idx="27">
                  <c:v>-11.003999999999991</c:v>
                </c:pt>
                <c:pt idx="28">
                  <c:v>-26.564999999999998</c:v>
                </c:pt>
                <c:pt idx="29">
                  <c:v>-13.706999999999994</c:v>
                </c:pt>
                <c:pt idx="30">
                  <c:v>17.570999999999998</c:v>
                </c:pt>
                <c:pt idx="31">
                  <c:v>12.895999999999987</c:v>
                </c:pt>
                <c:pt idx="32">
                  <c:v>9.7709999999999866</c:v>
                </c:pt>
                <c:pt idx="33">
                  <c:v>-9.0190000000000055</c:v>
                </c:pt>
                <c:pt idx="34">
                  <c:v>-16.503999999999991</c:v>
                </c:pt>
                <c:pt idx="35">
                  <c:v>-15.030000000000001</c:v>
                </c:pt>
              </c:numCache>
            </c:numRef>
          </c:yVal>
          <c:smooth val="1"/>
        </c:ser>
        <c:axId val="165473280"/>
        <c:axId val="165561088"/>
      </c:scatterChart>
      <c:valAx>
        <c:axId val="165473280"/>
        <c:scaling>
          <c:orientation val="minMax"/>
        </c:scaling>
        <c:axPos val="b"/>
        <c:numFmt formatCode="General" sourceLinked="1"/>
        <c:tickLblPos val="nextTo"/>
        <c:crossAx val="165561088"/>
        <c:crosses val="autoZero"/>
        <c:crossBetween val="midCat"/>
      </c:valAx>
      <c:valAx>
        <c:axId val="165561088"/>
        <c:scaling>
          <c:orientation val="minMax"/>
        </c:scaling>
        <c:axPos val="l"/>
        <c:numFmt formatCode="General" sourceLinked="1"/>
        <c:tickLblPos val="nextTo"/>
        <c:crossAx val="165473280"/>
        <c:crosses val="autoZero"/>
        <c:crossBetween val="midCat"/>
      </c:valAx>
    </c:plotArea>
    <c:plotVisOnly val="1"/>
    <c:dispBlanksAs val="gap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xVal>
            <c:numRef>
              <c:f>Creseis!$B$50:$B$65</c:f>
              <c:numCache>
                <c:formatCode>General</c:formatCode>
                <c:ptCount val="16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</c:numCache>
            </c:numRef>
          </c:xVal>
          <c:yVal>
            <c:numRef>
              <c:f>Creseis!$D$4:$D$45</c:f>
              <c:numCache>
                <c:formatCode>General</c:formatCode>
                <c:ptCount val="42"/>
                <c:pt idx="0">
                  <c:v>15.123999999999995</c:v>
                </c:pt>
                <c:pt idx="1">
                  <c:v>-25.346000000000004</c:v>
                </c:pt>
                <c:pt idx="2">
                  <c:v>-11.310000000000002</c:v>
                </c:pt>
                <c:pt idx="3">
                  <c:v>-5.4730000000000132</c:v>
                </c:pt>
                <c:pt idx="4">
                  <c:v>9.9780000000000086</c:v>
                </c:pt>
                <c:pt idx="5">
                  <c:v>14.272999999999996</c:v>
                </c:pt>
                <c:pt idx="6">
                  <c:v>9.8060000000000116</c:v>
                </c:pt>
                <c:pt idx="7">
                  <c:v>-5.617999999999995</c:v>
                </c:pt>
                <c:pt idx="8">
                  <c:v>-9.5490000000000066</c:v>
                </c:pt>
                <c:pt idx="9">
                  <c:v>-15.944999999999993</c:v>
                </c:pt>
                <c:pt idx="10">
                  <c:v>-16.480999999999995</c:v>
                </c:pt>
                <c:pt idx="11">
                  <c:v>14.036000000000001</c:v>
                </c:pt>
                <c:pt idx="12">
                  <c:v>10.38900000000001</c:v>
                </c:pt>
                <c:pt idx="13">
                  <c:v>20.925000000000011</c:v>
                </c:pt>
                <c:pt idx="14">
                  <c:v>11.437000000000012</c:v>
                </c:pt>
                <c:pt idx="15">
                  <c:v>-0.29699999999999704</c:v>
                </c:pt>
                <c:pt idx="16">
                  <c:v>-10.846000000000004</c:v>
                </c:pt>
                <c:pt idx="17">
                  <c:v>-22.165999999999997</c:v>
                </c:pt>
                <c:pt idx="18">
                  <c:v>-16.367999999999995</c:v>
                </c:pt>
                <c:pt idx="19">
                  <c:v>3.3660000000000139</c:v>
                </c:pt>
                <c:pt idx="20">
                  <c:v>20.961000000000013</c:v>
                </c:pt>
                <c:pt idx="21">
                  <c:v>17.425000000000011</c:v>
                </c:pt>
                <c:pt idx="22">
                  <c:v>32.471000000000004</c:v>
                </c:pt>
                <c:pt idx="23">
                  <c:v>18.806000000000012</c:v>
                </c:pt>
                <c:pt idx="24">
                  <c:v>22.302999999999997</c:v>
                </c:pt>
                <c:pt idx="25">
                  <c:v>19.653999999999996</c:v>
                </c:pt>
                <c:pt idx="26">
                  <c:v>25.820999999999998</c:v>
                </c:pt>
                <c:pt idx="27">
                  <c:v>-17.103000000000009</c:v>
                </c:pt>
                <c:pt idx="28">
                  <c:v>-10.305000000000007</c:v>
                </c:pt>
                <c:pt idx="29">
                  <c:v>-31.329000000000008</c:v>
                </c:pt>
                <c:pt idx="30">
                  <c:v>-23.961999999999989</c:v>
                </c:pt>
                <c:pt idx="31">
                  <c:v>12.788999999999987</c:v>
                </c:pt>
                <c:pt idx="32">
                  <c:v>23.199000000000012</c:v>
                </c:pt>
                <c:pt idx="33">
                  <c:v>-30.110000000000014</c:v>
                </c:pt>
                <c:pt idx="34">
                  <c:v>-27.276999999999987</c:v>
                </c:pt>
                <c:pt idx="35">
                  <c:v>31.597000000000008</c:v>
                </c:pt>
                <c:pt idx="36">
                  <c:v>-17.605999999999995</c:v>
                </c:pt>
                <c:pt idx="37">
                  <c:v>23.539999999999992</c:v>
                </c:pt>
                <c:pt idx="38">
                  <c:v>-37.056999999999988</c:v>
                </c:pt>
                <c:pt idx="39">
                  <c:v>24.456999999999994</c:v>
                </c:pt>
                <c:pt idx="40">
                  <c:v>37.998999999999995</c:v>
                </c:pt>
                <c:pt idx="41">
                  <c:v>-33.69</c:v>
                </c:pt>
              </c:numCache>
            </c:numRef>
          </c:yVal>
          <c:smooth val="1"/>
        </c:ser>
        <c:ser>
          <c:idx val="0"/>
          <c:order val="1"/>
          <c:xVal>
            <c:numRef>
              <c:f>Creseis!$B$50:$B$65</c:f>
              <c:numCache>
                <c:formatCode>General</c:formatCode>
                <c:ptCount val="16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</c:numCache>
            </c:numRef>
          </c:xVal>
          <c:yVal>
            <c:numRef>
              <c:f>Creseis!$D$50:$D$65</c:f>
              <c:numCache>
                <c:formatCode>General</c:formatCode>
                <c:ptCount val="16"/>
                <c:pt idx="0">
                  <c:v>-26.564999999999998</c:v>
                </c:pt>
                <c:pt idx="1">
                  <c:v>-16.699000000000012</c:v>
                </c:pt>
                <c:pt idx="2">
                  <c:v>14.574000000000012</c:v>
                </c:pt>
                <c:pt idx="3">
                  <c:v>24.486999999999995</c:v>
                </c:pt>
                <c:pt idx="4">
                  <c:v>16.36099999999999</c:v>
                </c:pt>
                <c:pt idx="5">
                  <c:v>14.675999999999988</c:v>
                </c:pt>
                <c:pt idx="6">
                  <c:v>9.2460000000000093</c:v>
                </c:pt>
                <c:pt idx="7">
                  <c:v>-5.7110000000000127</c:v>
                </c:pt>
                <c:pt idx="8">
                  <c:v>34.694999999999993</c:v>
                </c:pt>
                <c:pt idx="9">
                  <c:v>15.698000000000008</c:v>
                </c:pt>
                <c:pt idx="10">
                  <c:v>21.800999999999988</c:v>
                </c:pt>
                <c:pt idx="11">
                  <c:v>-17.650000000000006</c:v>
                </c:pt>
                <c:pt idx="12">
                  <c:v>-12.528999999999996</c:v>
                </c:pt>
                <c:pt idx="13">
                  <c:v>11.679000000000002</c:v>
                </c:pt>
                <c:pt idx="14">
                  <c:v>24.52000000000001</c:v>
                </c:pt>
                <c:pt idx="15">
                  <c:v>16.259999999999991</c:v>
                </c:pt>
              </c:numCache>
            </c:numRef>
          </c:yVal>
          <c:smooth val="1"/>
        </c:ser>
        <c:axId val="165487744"/>
        <c:axId val="165489280"/>
      </c:scatterChart>
      <c:valAx>
        <c:axId val="165487744"/>
        <c:scaling>
          <c:orientation val="minMax"/>
        </c:scaling>
        <c:axPos val="b"/>
        <c:numFmt formatCode="General" sourceLinked="1"/>
        <c:tickLblPos val="nextTo"/>
        <c:crossAx val="165489280"/>
        <c:crosses val="autoZero"/>
        <c:crossBetween val="midCat"/>
      </c:valAx>
      <c:valAx>
        <c:axId val="165489280"/>
        <c:scaling>
          <c:orientation val="minMax"/>
        </c:scaling>
        <c:axPos val="l"/>
        <c:numFmt formatCode="General" sourceLinked="1"/>
        <c:tickLblPos val="nextTo"/>
        <c:crossAx val="165487744"/>
        <c:crosses val="autoZero"/>
        <c:crossBetween val="midCat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Bat 1</c:v>
          </c:tx>
          <c:xVal>
            <c:numRef>
              <c:f>'Daubenton''s Bat'!$B$4:$B$23</c:f>
              <c:numCache>
                <c:formatCode>General</c:formatCode>
                <c:ptCount val="20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</c:numCache>
            </c:numRef>
          </c:xVal>
          <c:yVal>
            <c:numRef>
              <c:f>'Daubenton''s Bat'!$D$4:$D$23</c:f>
              <c:numCache>
                <c:formatCode>General</c:formatCode>
                <c:ptCount val="20"/>
                <c:pt idx="0">
                  <c:v>-3.7079999999999984</c:v>
                </c:pt>
                <c:pt idx="1">
                  <c:v>-22.272999999999996</c:v>
                </c:pt>
                <c:pt idx="2">
                  <c:v>-14.036000000000001</c:v>
                </c:pt>
                <c:pt idx="3">
                  <c:v>3.3460000000000036</c:v>
                </c:pt>
                <c:pt idx="4">
                  <c:v>-12.598000000000013</c:v>
                </c:pt>
                <c:pt idx="5">
                  <c:v>3.4890000000000043</c:v>
                </c:pt>
                <c:pt idx="6">
                  <c:v>4.1769999999999925</c:v>
                </c:pt>
                <c:pt idx="7">
                  <c:v>-12.754999999999995</c:v>
                </c:pt>
                <c:pt idx="8">
                  <c:v>7.125</c:v>
                </c:pt>
                <c:pt idx="9">
                  <c:v>9.7820000000000107</c:v>
                </c:pt>
                <c:pt idx="10">
                  <c:v>6.8530000000000086</c:v>
                </c:pt>
                <c:pt idx="11">
                  <c:v>-13.778999999999996</c:v>
                </c:pt>
                <c:pt idx="12">
                  <c:v>-27.217999999999989</c:v>
                </c:pt>
                <c:pt idx="13">
                  <c:v>9.1399999999999864</c:v>
                </c:pt>
                <c:pt idx="14">
                  <c:v>7.5339999999999918</c:v>
                </c:pt>
                <c:pt idx="15">
                  <c:v>6.8429999999999893</c:v>
                </c:pt>
                <c:pt idx="16">
                  <c:v>11.02000000000001</c:v>
                </c:pt>
                <c:pt idx="17">
                  <c:v>-28.901999999999987</c:v>
                </c:pt>
                <c:pt idx="18">
                  <c:v>-7.3329999999999984</c:v>
                </c:pt>
                <c:pt idx="19">
                  <c:v>5.3149999999999977</c:v>
                </c:pt>
              </c:numCache>
            </c:numRef>
          </c:yVal>
          <c:smooth val="1"/>
        </c:ser>
        <c:ser>
          <c:idx val="1"/>
          <c:order val="1"/>
          <c:tx>
            <c:v>Bat 2</c:v>
          </c:tx>
          <c:xVal>
            <c:numRef>
              <c:f>'Daubenton''s Bat'!$B$27:$B$84</c:f>
              <c:numCache>
                <c:formatCode>General</c:formatCode>
                <c:ptCount val="58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0.875</c:v>
                </c:pt>
                <c:pt idx="20">
                  <c:v>0.95833333333333326</c:v>
                </c:pt>
                <c:pt idx="21">
                  <c:v>1</c:v>
                </c:pt>
                <c:pt idx="22">
                  <c:v>1.0416666666666665</c:v>
                </c:pt>
                <c:pt idx="23">
                  <c:v>1.0833333333333333</c:v>
                </c:pt>
                <c:pt idx="24">
                  <c:v>1.125</c:v>
                </c:pt>
                <c:pt idx="25">
                  <c:v>1.1666666666666665</c:v>
                </c:pt>
                <c:pt idx="26">
                  <c:v>1.2083333333333333</c:v>
                </c:pt>
                <c:pt idx="27">
                  <c:v>1.25</c:v>
                </c:pt>
                <c:pt idx="28">
                  <c:v>1.3333333333333333</c:v>
                </c:pt>
                <c:pt idx="29">
                  <c:v>1.375</c:v>
                </c:pt>
                <c:pt idx="30">
                  <c:v>1.4166666666666665</c:v>
                </c:pt>
                <c:pt idx="31">
                  <c:v>1.4583333333333333</c:v>
                </c:pt>
                <c:pt idx="32">
                  <c:v>1.5</c:v>
                </c:pt>
                <c:pt idx="33">
                  <c:v>1.5416666666666665</c:v>
                </c:pt>
                <c:pt idx="34">
                  <c:v>1.5833333333333333</c:v>
                </c:pt>
                <c:pt idx="35">
                  <c:v>1.625</c:v>
                </c:pt>
                <c:pt idx="36">
                  <c:v>1.6666666666666665</c:v>
                </c:pt>
                <c:pt idx="37">
                  <c:v>1.7083333333333333</c:v>
                </c:pt>
                <c:pt idx="38">
                  <c:v>1.75</c:v>
                </c:pt>
                <c:pt idx="39">
                  <c:v>1.7916666666666665</c:v>
                </c:pt>
                <c:pt idx="40">
                  <c:v>1.8333333333333333</c:v>
                </c:pt>
                <c:pt idx="41">
                  <c:v>1.875</c:v>
                </c:pt>
                <c:pt idx="42">
                  <c:v>1.9166666666666665</c:v>
                </c:pt>
                <c:pt idx="43">
                  <c:v>1.9583333333333333</c:v>
                </c:pt>
                <c:pt idx="44">
                  <c:v>2</c:v>
                </c:pt>
                <c:pt idx="45">
                  <c:v>2.0416666666666665</c:v>
                </c:pt>
                <c:pt idx="46">
                  <c:v>2.083333333333333</c:v>
                </c:pt>
                <c:pt idx="47">
                  <c:v>2.125</c:v>
                </c:pt>
                <c:pt idx="48">
                  <c:v>2.1666666666666665</c:v>
                </c:pt>
                <c:pt idx="49">
                  <c:v>2.208333333333333</c:v>
                </c:pt>
                <c:pt idx="50">
                  <c:v>2.25</c:v>
                </c:pt>
                <c:pt idx="51">
                  <c:v>2.2916666666666665</c:v>
                </c:pt>
                <c:pt idx="52">
                  <c:v>2.333333333333333</c:v>
                </c:pt>
                <c:pt idx="53">
                  <c:v>2.375</c:v>
                </c:pt>
                <c:pt idx="54">
                  <c:v>2.4166666666666665</c:v>
                </c:pt>
                <c:pt idx="55">
                  <c:v>2.458333333333333</c:v>
                </c:pt>
                <c:pt idx="56">
                  <c:v>2.5</c:v>
                </c:pt>
                <c:pt idx="57">
                  <c:v>2.5416666666666665</c:v>
                </c:pt>
              </c:numCache>
            </c:numRef>
          </c:xVal>
          <c:yVal>
            <c:numRef>
              <c:f>'Daubenton''s Bat'!$D$27:$D$84</c:f>
              <c:numCache>
                <c:formatCode>General</c:formatCode>
                <c:ptCount val="58"/>
                <c:pt idx="0">
                  <c:v>4.76400000000001</c:v>
                </c:pt>
                <c:pt idx="1">
                  <c:v>13.271999999999991</c:v>
                </c:pt>
                <c:pt idx="2">
                  <c:v>10.407999999999987</c:v>
                </c:pt>
                <c:pt idx="3">
                  <c:v>19.47</c:v>
                </c:pt>
                <c:pt idx="4">
                  <c:v>10.491000000000014</c:v>
                </c:pt>
                <c:pt idx="5">
                  <c:v>18.435000000000002</c:v>
                </c:pt>
                <c:pt idx="6">
                  <c:v>16.28</c:v>
                </c:pt>
                <c:pt idx="7">
                  <c:v>-16.060000000000002</c:v>
                </c:pt>
                <c:pt idx="8">
                  <c:v>-28.072000000000003</c:v>
                </c:pt>
                <c:pt idx="9">
                  <c:v>-11.472000000000008</c:v>
                </c:pt>
                <c:pt idx="10">
                  <c:v>9.4619999999999891</c:v>
                </c:pt>
                <c:pt idx="11">
                  <c:v>8.842000000000013</c:v>
                </c:pt>
                <c:pt idx="12">
                  <c:v>23.199000000000012</c:v>
                </c:pt>
                <c:pt idx="13">
                  <c:v>29.604000000000013</c:v>
                </c:pt>
                <c:pt idx="14">
                  <c:v>19.878999999999991</c:v>
                </c:pt>
                <c:pt idx="15">
                  <c:v>18.435000000000002</c:v>
                </c:pt>
                <c:pt idx="16">
                  <c:v>17.63900000000001</c:v>
                </c:pt>
                <c:pt idx="17">
                  <c:v>-9.9579999999999984</c:v>
                </c:pt>
                <c:pt idx="18">
                  <c:v>-26.466000000000008</c:v>
                </c:pt>
                <c:pt idx="19">
                  <c:v>-23.824000000000012</c:v>
                </c:pt>
                <c:pt idx="20">
                  <c:v>10.491000000000014</c:v>
                </c:pt>
                <c:pt idx="21">
                  <c:v>29.055000000000007</c:v>
                </c:pt>
                <c:pt idx="22">
                  <c:v>7.7179999999999893</c:v>
                </c:pt>
                <c:pt idx="23">
                  <c:v>13.86099999999999</c:v>
                </c:pt>
                <c:pt idx="24">
                  <c:v>17.230999999999995</c:v>
                </c:pt>
                <c:pt idx="25">
                  <c:v>-19.85499999999999</c:v>
                </c:pt>
                <c:pt idx="26">
                  <c:v>-23.199000000000012</c:v>
                </c:pt>
                <c:pt idx="27">
                  <c:v>-31.890999999999991</c:v>
                </c:pt>
                <c:pt idx="28">
                  <c:v>21.161000000000001</c:v>
                </c:pt>
                <c:pt idx="29">
                  <c:v>6.8429999999999893</c:v>
                </c:pt>
                <c:pt idx="30">
                  <c:v>21.448000000000008</c:v>
                </c:pt>
                <c:pt idx="31">
                  <c:v>11.310000000000002</c:v>
                </c:pt>
                <c:pt idx="32">
                  <c:v>36.244</c:v>
                </c:pt>
                <c:pt idx="33">
                  <c:v>12.157999999999987</c:v>
                </c:pt>
                <c:pt idx="34">
                  <c:v>9.1990000000000123</c:v>
                </c:pt>
                <c:pt idx="35">
                  <c:v>-16.144000000000005</c:v>
                </c:pt>
                <c:pt idx="36">
                  <c:v>-12.300999999999988</c:v>
                </c:pt>
                <c:pt idx="37">
                  <c:v>-20.891999999999996</c:v>
                </c:pt>
                <c:pt idx="38">
                  <c:v>-31.758999999999986</c:v>
                </c:pt>
                <c:pt idx="39">
                  <c:v>-24.775000000000006</c:v>
                </c:pt>
                <c:pt idx="40">
                  <c:v>-9.7220000000000084</c:v>
                </c:pt>
                <c:pt idx="41">
                  <c:v>5.3029999999999973</c:v>
                </c:pt>
                <c:pt idx="42">
                  <c:v>-19.341000000000008</c:v>
                </c:pt>
                <c:pt idx="43">
                  <c:v>-15.444999999999993</c:v>
                </c:pt>
                <c:pt idx="44">
                  <c:v>-12.061000000000007</c:v>
                </c:pt>
                <c:pt idx="45">
                  <c:v>-19.829000000000008</c:v>
                </c:pt>
                <c:pt idx="46">
                  <c:v>-15.641999999999996</c:v>
                </c:pt>
                <c:pt idx="47">
                  <c:v>-22.165999999999997</c:v>
                </c:pt>
                <c:pt idx="48">
                  <c:v>-21.930000000000007</c:v>
                </c:pt>
                <c:pt idx="49">
                  <c:v>-17.300999999999988</c:v>
                </c:pt>
                <c:pt idx="50">
                  <c:v>4.3650000000000091</c:v>
                </c:pt>
                <c:pt idx="51">
                  <c:v>6.625</c:v>
                </c:pt>
                <c:pt idx="52">
                  <c:v>10.63300000000001</c:v>
                </c:pt>
                <c:pt idx="53">
                  <c:v>7.6879999999999882</c:v>
                </c:pt>
                <c:pt idx="54">
                  <c:v>-13.213999999999999</c:v>
                </c:pt>
                <c:pt idx="55">
                  <c:v>-15.524000000000001</c:v>
                </c:pt>
                <c:pt idx="56">
                  <c:v>-17.858000000000004</c:v>
                </c:pt>
                <c:pt idx="57">
                  <c:v>-14.588999999999999</c:v>
                </c:pt>
              </c:numCache>
            </c:numRef>
          </c:yVal>
          <c:smooth val="1"/>
        </c:ser>
        <c:axId val="165841536"/>
        <c:axId val="165847424"/>
      </c:scatterChart>
      <c:valAx>
        <c:axId val="165841536"/>
        <c:scaling>
          <c:orientation val="minMax"/>
        </c:scaling>
        <c:axPos val="b"/>
        <c:numFmt formatCode="General" sourceLinked="1"/>
        <c:tickLblPos val="nextTo"/>
        <c:crossAx val="165847424"/>
        <c:crosses val="autoZero"/>
        <c:crossBetween val="midCat"/>
      </c:valAx>
      <c:valAx>
        <c:axId val="165847424"/>
        <c:scaling>
          <c:orientation val="minMax"/>
        </c:scaling>
        <c:axPos val="l"/>
        <c:numFmt formatCode="General" sourceLinked="1"/>
        <c:tickLblPos val="nextTo"/>
        <c:crossAx val="165841536"/>
        <c:crosses val="autoZero"/>
        <c:crossBetween val="midCat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Clione 1</c:v>
          </c:tx>
          <c:xVal>
            <c:numRef>
              <c:f>'Antarctic Clione'!$B$4:$B$29</c:f>
              <c:numCache>
                <c:formatCode>General</c:formatCode>
                <c:ptCount val="26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0.79166666666666663</c:v>
                </c:pt>
                <c:pt idx="9">
                  <c:v>0.875</c:v>
                </c:pt>
                <c:pt idx="10">
                  <c:v>0.95833333333333326</c:v>
                </c:pt>
                <c:pt idx="11">
                  <c:v>1.0416666666666665</c:v>
                </c:pt>
                <c:pt idx="12">
                  <c:v>1.125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1.4583333333333333</c:v>
                </c:pt>
                <c:pt idx="16">
                  <c:v>1.5416666666666665</c:v>
                </c:pt>
                <c:pt idx="17">
                  <c:v>1.625</c:v>
                </c:pt>
                <c:pt idx="18">
                  <c:v>1.7083333333333333</c:v>
                </c:pt>
                <c:pt idx="19">
                  <c:v>1.7916666666666665</c:v>
                </c:pt>
                <c:pt idx="20">
                  <c:v>1.875</c:v>
                </c:pt>
                <c:pt idx="21">
                  <c:v>1.9583333333333333</c:v>
                </c:pt>
                <c:pt idx="22">
                  <c:v>2.0416666666666665</c:v>
                </c:pt>
                <c:pt idx="23">
                  <c:v>2.125</c:v>
                </c:pt>
                <c:pt idx="24">
                  <c:v>2.208333333333333</c:v>
                </c:pt>
                <c:pt idx="25">
                  <c:v>2.2916666666666665</c:v>
                </c:pt>
              </c:numCache>
            </c:numRef>
          </c:xVal>
          <c:yVal>
            <c:numRef>
              <c:f>'Antarctic Clione'!$D$4:$D$29</c:f>
              <c:numCache>
                <c:formatCode>General</c:formatCode>
                <c:ptCount val="26"/>
                <c:pt idx="0">
                  <c:v>13.35499999999999</c:v>
                </c:pt>
                <c:pt idx="1">
                  <c:v>4.6349999999999909</c:v>
                </c:pt>
                <c:pt idx="2">
                  <c:v>0.76400000000001</c:v>
                </c:pt>
                <c:pt idx="3">
                  <c:v>16.606999999999999</c:v>
                </c:pt>
                <c:pt idx="4">
                  <c:v>-5.9470000000000027</c:v>
                </c:pt>
                <c:pt idx="5">
                  <c:v>-2.6030000000000086</c:v>
                </c:pt>
                <c:pt idx="6">
                  <c:v>-14.682999999999993</c:v>
                </c:pt>
                <c:pt idx="7">
                  <c:v>-5.4399999999999977</c:v>
                </c:pt>
                <c:pt idx="8">
                  <c:v>16.556999999999988</c:v>
                </c:pt>
                <c:pt idx="9">
                  <c:v>18.435000000000002</c:v>
                </c:pt>
                <c:pt idx="10">
                  <c:v>19.194999999999993</c:v>
                </c:pt>
                <c:pt idx="11">
                  <c:v>26.564999999999998</c:v>
                </c:pt>
                <c:pt idx="12">
                  <c:v>9.9869999999999948</c:v>
                </c:pt>
                <c:pt idx="13">
                  <c:v>2.8619999999999948</c:v>
                </c:pt>
                <c:pt idx="14">
                  <c:v>-4.8340000000000032</c:v>
                </c:pt>
                <c:pt idx="15">
                  <c:v>15.123999999999995</c:v>
                </c:pt>
                <c:pt idx="16">
                  <c:v>14.931000000000012</c:v>
                </c:pt>
                <c:pt idx="17">
                  <c:v>14.323000000000008</c:v>
                </c:pt>
                <c:pt idx="18">
                  <c:v>13.324999999999989</c:v>
                </c:pt>
                <c:pt idx="19">
                  <c:v>-3.7079999999999984</c:v>
                </c:pt>
                <c:pt idx="20">
                  <c:v>9.8189999999999884</c:v>
                </c:pt>
                <c:pt idx="21">
                  <c:v>17.564999999999998</c:v>
                </c:pt>
                <c:pt idx="22">
                  <c:v>6.1550000000000011</c:v>
                </c:pt>
                <c:pt idx="23">
                  <c:v>1.8830000000000098</c:v>
                </c:pt>
                <c:pt idx="24">
                  <c:v>-4.811000000000007</c:v>
                </c:pt>
                <c:pt idx="25">
                  <c:v>-10.394000000000005</c:v>
                </c:pt>
              </c:numCache>
            </c:numRef>
          </c:yVal>
          <c:smooth val="1"/>
        </c:ser>
        <c:ser>
          <c:idx val="1"/>
          <c:order val="1"/>
          <c:tx>
            <c:v>Clione 2</c:v>
          </c:tx>
          <c:xVal>
            <c:numRef>
              <c:f>'Antarctic Clione'!$B$33:$B$59</c:f>
              <c:numCache>
                <c:formatCode>General</c:formatCode>
                <c:ptCount val="27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</c:numCache>
            </c:numRef>
          </c:xVal>
          <c:yVal>
            <c:numRef>
              <c:f>'Antarctic Clione'!$D$33:$D$59</c:f>
              <c:numCache>
                <c:formatCode>General</c:formatCode>
                <c:ptCount val="27"/>
                <c:pt idx="0">
                  <c:v>-8.1299999999999955</c:v>
                </c:pt>
                <c:pt idx="1">
                  <c:v>-1.4439999999999884</c:v>
                </c:pt>
                <c:pt idx="2">
                  <c:v>-8.914999999999992</c:v>
                </c:pt>
                <c:pt idx="3">
                  <c:v>-14.859000000000009</c:v>
                </c:pt>
                <c:pt idx="4">
                  <c:v>-17.216000000000008</c:v>
                </c:pt>
                <c:pt idx="5">
                  <c:v>-7.5300000000000011</c:v>
                </c:pt>
                <c:pt idx="6">
                  <c:v>8.296999999999997</c:v>
                </c:pt>
                <c:pt idx="7">
                  <c:v>14.036000000000001</c:v>
                </c:pt>
                <c:pt idx="8">
                  <c:v>6.3400000000000034</c:v>
                </c:pt>
                <c:pt idx="9">
                  <c:v>0.46999999999999886</c:v>
                </c:pt>
                <c:pt idx="10">
                  <c:v>1.8480000000000132</c:v>
                </c:pt>
                <c:pt idx="11">
                  <c:v>-30.963999999999999</c:v>
                </c:pt>
                <c:pt idx="12">
                  <c:v>-30.256</c:v>
                </c:pt>
                <c:pt idx="13">
                  <c:v>-10.855999999999995</c:v>
                </c:pt>
                <c:pt idx="14">
                  <c:v>-5.5480000000000018</c:v>
                </c:pt>
                <c:pt idx="15">
                  <c:v>9.11099999999999</c:v>
                </c:pt>
                <c:pt idx="16">
                  <c:v>9.0389999999999873</c:v>
                </c:pt>
                <c:pt idx="17">
                  <c:v>0.24600000000000932</c:v>
                </c:pt>
                <c:pt idx="18">
                  <c:v>-14.036000000000001</c:v>
                </c:pt>
                <c:pt idx="19">
                  <c:v>-16.52600000000001</c:v>
                </c:pt>
                <c:pt idx="20">
                  <c:v>14.036000000000001</c:v>
                </c:pt>
                <c:pt idx="21">
                  <c:v>26.564999999999998</c:v>
                </c:pt>
                <c:pt idx="22">
                  <c:v>11.310000000000002</c:v>
                </c:pt>
                <c:pt idx="23">
                  <c:v>10.855999999999995</c:v>
                </c:pt>
                <c:pt idx="24">
                  <c:v>7.2239999999999895</c:v>
                </c:pt>
                <c:pt idx="25">
                  <c:v>2.2609999999999957</c:v>
                </c:pt>
                <c:pt idx="26">
                  <c:v>-4.1119999999999948</c:v>
                </c:pt>
              </c:numCache>
            </c:numRef>
          </c:yVal>
          <c:smooth val="1"/>
        </c:ser>
        <c:ser>
          <c:idx val="2"/>
          <c:order val="2"/>
          <c:tx>
            <c:v>Clione 3</c:v>
          </c:tx>
          <c:xVal>
            <c:numRef>
              <c:f>'Antarctic Clione'!$B$63:$B$94</c:f>
              <c:numCache>
                <c:formatCode>General</c:formatCode>
                <c:ptCount val="32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1.2083333333333333</c:v>
                </c:pt>
                <c:pt idx="14">
                  <c:v>1.2916666666666665</c:v>
                </c:pt>
                <c:pt idx="15">
                  <c:v>1.375</c:v>
                </c:pt>
                <c:pt idx="16">
                  <c:v>1.4583333333333333</c:v>
                </c:pt>
                <c:pt idx="17">
                  <c:v>1.5416666666666665</c:v>
                </c:pt>
                <c:pt idx="18">
                  <c:v>1.625</c:v>
                </c:pt>
                <c:pt idx="19">
                  <c:v>1.7083333333333333</c:v>
                </c:pt>
                <c:pt idx="20">
                  <c:v>1.7916666666666665</c:v>
                </c:pt>
                <c:pt idx="21">
                  <c:v>1.875</c:v>
                </c:pt>
                <c:pt idx="22">
                  <c:v>1.9583333333333333</c:v>
                </c:pt>
                <c:pt idx="23">
                  <c:v>2.0416666666666665</c:v>
                </c:pt>
                <c:pt idx="24">
                  <c:v>2.125</c:v>
                </c:pt>
                <c:pt idx="25">
                  <c:v>2.208333333333333</c:v>
                </c:pt>
                <c:pt idx="26">
                  <c:v>2.2916666666666665</c:v>
                </c:pt>
                <c:pt idx="27">
                  <c:v>2.375</c:v>
                </c:pt>
                <c:pt idx="28">
                  <c:v>2.458333333333333</c:v>
                </c:pt>
                <c:pt idx="29">
                  <c:v>2.5416666666666665</c:v>
                </c:pt>
                <c:pt idx="30">
                  <c:v>2.625</c:v>
                </c:pt>
                <c:pt idx="31">
                  <c:v>2.708333333333333</c:v>
                </c:pt>
              </c:numCache>
            </c:numRef>
          </c:xVal>
          <c:yVal>
            <c:numRef>
              <c:f>'Antarctic Clione'!$D$63:$D$94</c:f>
              <c:numCache>
                <c:formatCode>General</c:formatCode>
                <c:ptCount val="32"/>
                <c:pt idx="0">
                  <c:v>-35.126000000000005</c:v>
                </c:pt>
                <c:pt idx="1">
                  <c:v>-17.650000000000006</c:v>
                </c:pt>
                <c:pt idx="2">
                  <c:v>-9.3859999999999957</c:v>
                </c:pt>
                <c:pt idx="3">
                  <c:v>7.125</c:v>
                </c:pt>
                <c:pt idx="4">
                  <c:v>2.4259999999999877</c:v>
                </c:pt>
                <c:pt idx="5">
                  <c:v>1.0809999999999889</c:v>
                </c:pt>
                <c:pt idx="6">
                  <c:v>15.944999999999993</c:v>
                </c:pt>
                <c:pt idx="7">
                  <c:v>6.4830000000000041</c:v>
                </c:pt>
                <c:pt idx="8">
                  <c:v>-6.5819999999999936</c:v>
                </c:pt>
                <c:pt idx="9">
                  <c:v>-2.0449999999999875</c:v>
                </c:pt>
                <c:pt idx="10">
                  <c:v>-12.241000000000014</c:v>
                </c:pt>
                <c:pt idx="11">
                  <c:v>-8.5459999999999923</c:v>
                </c:pt>
                <c:pt idx="12">
                  <c:v>-9.5109999999999957</c:v>
                </c:pt>
                <c:pt idx="13">
                  <c:v>14.323000000000008</c:v>
                </c:pt>
                <c:pt idx="14">
                  <c:v>7.6839999999999975</c:v>
                </c:pt>
                <c:pt idx="15">
                  <c:v>7.2019999999999982</c:v>
                </c:pt>
                <c:pt idx="16">
                  <c:v>-9.8930000000000007</c:v>
                </c:pt>
                <c:pt idx="17">
                  <c:v>-9.1620000000000061</c:v>
                </c:pt>
                <c:pt idx="18">
                  <c:v>-5.9679999999999893</c:v>
                </c:pt>
                <c:pt idx="19">
                  <c:v>-9.1399999999999864</c:v>
                </c:pt>
                <c:pt idx="20">
                  <c:v>7.125</c:v>
                </c:pt>
                <c:pt idx="21">
                  <c:v>7.0029999999999859</c:v>
                </c:pt>
                <c:pt idx="22">
                  <c:v>4.3410000000000082</c:v>
                </c:pt>
                <c:pt idx="23">
                  <c:v>9.4619999999999891</c:v>
                </c:pt>
                <c:pt idx="24">
                  <c:v>-23.532000000000011</c:v>
                </c:pt>
                <c:pt idx="25">
                  <c:v>-27.758999999999986</c:v>
                </c:pt>
                <c:pt idx="26">
                  <c:v>-20.854000000000013</c:v>
                </c:pt>
                <c:pt idx="27">
                  <c:v>-10.491000000000014</c:v>
                </c:pt>
                <c:pt idx="28">
                  <c:v>9.1620000000000061</c:v>
                </c:pt>
                <c:pt idx="29">
                  <c:v>3.0130000000000052</c:v>
                </c:pt>
                <c:pt idx="30">
                  <c:v>2.8160000000000025</c:v>
                </c:pt>
                <c:pt idx="31">
                  <c:v>5.5860000000000127</c:v>
                </c:pt>
              </c:numCache>
            </c:numRef>
          </c:yVal>
          <c:smooth val="1"/>
        </c:ser>
        <c:axId val="97023104"/>
        <c:axId val="97024640"/>
      </c:scatterChart>
      <c:valAx>
        <c:axId val="97023104"/>
        <c:scaling>
          <c:orientation val="minMax"/>
        </c:scaling>
        <c:axPos val="b"/>
        <c:numFmt formatCode="General" sourceLinked="1"/>
        <c:tickLblPos val="nextTo"/>
        <c:crossAx val="97024640"/>
        <c:crosses val="autoZero"/>
        <c:crossBetween val="midCat"/>
      </c:valAx>
      <c:valAx>
        <c:axId val="97024640"/>
        <c:scaling>
          <c:orientation val="minMax"/>
        </c:scaling>
        <c:axPos val="l"/>
        <c:numFmt formatCode="General" sourceLinked="1"/>
        <c:tickLblPos val="nextTo"/>
        <c:crossAx val="97023104"/>
        <c:crosses val="autoZero"/>
        <c:crossBetween val="midCat"/>
      </c:valAx>
    </c:plotArea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'Desert locust'!$B$4:$B$25</c:f>
              <c:numCache>
                <c:formatCode>General</c:formatCode>
                <c:ptCount val="22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1.4000000000000001</c:v>
                </c:pt>
                <c:pt idx="18">
                  <c:v>1.48</c:v>
                </c:pt>
                <c:pt idx="19">
                  <c:v>1.56</c:v>
                </c:pt>
                <c:pt idx="20">
                  <c:v>1.72</c:v>
                </c:pt>
                <c:pt idx="21">
                  <c:v>1.8</c:v>
                </c:pt>
              </c:numCache>
            </c:numRef>
          </c:xVal>
          <c:yVal>
            <c:numRef>
              <c:f>'Desert locust'!$D$4:$D$25</c:f>
              <c:numCache>
                <c:formatCode>General</c:formatCode>
                <c:ptCount val="22"/>
                <c:pt idx="0">
                  <c:v>-17.52600000000001</c:v>
                </c:pt>
                <c:pt idx="1">
                  <c:v>-16.281000000000006</c:v>
                </c:pt>
                <c:pt idx="2">
                  <c:v>-14.036000000000001</c:v>
                </c:pt>
                <c:pt idx="3">
                  <c:v>-10.467000000000013</c:v>
                </c:pt>
                <c:pt idx="4">
                  <c:v>-10.707999999999998</c:v>
                </c:pt>
                <c:pt idx="5">
                  <c:v>-10.623999999999995</c:v>
                </c:pt>
                <c:pt idx="6">
                  <c:v>10.415999999999997</c:v>
                </c:pt>
                <c:pt idx="7">
                  <c:v>9.8060000000000116</c:v>
                </c:pt>
                <c:pt idx="8">
                  <c:v>8.5480000000000018</c:v>
                </c:pt>
                <c:pt idx="9">
                  <c:v>8.0409999999999968</c:v>
                </c:pt>
                <c:pt idx="10">
                  <c:v>8.186000000000007</c:v>
                </c:pt>
                <c:pt idx="11">
                  <c:v>-3.3170000000000073</c:v>
                </c:pt>
                <c:pt idx="12">
                  <c:v>-9.9780000000000086</c:v>
                </c:pt>
                <c:pt idx="13">
                  <c:v>-4.5229999999999961</c:v>
                </c:pt>
                <c:pt idx="14">
                  <c:v>-9.1239999999999952</c:v>
                </c:pt>
                <c:pt idx="15">
                  <c:v>-13.435000000000002</c:v>
                </c:pt>
                <c:pt idx="16">
                  <c:v>-9.8660000000000139</c:v>
                </c:pt>
                <c:pt idx="17">
                  <c:v>-11.337999999999994</c:v>
                </c:pt>
                <c:pt idx="18">
                  <c:v>-12.652999999999992</c:v>
                </c:pt>
                <c:pt idx="19">
                  <c:v>6.5560000000000116</c:v>
                </c:pt>
                <c:pt idx="20">
                  <c:v>8.01400000000001</c:v>
                </c:pt>
                <c:pt idx="21">
                  <c:v>-6.8739999999999952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'Desert locust'!$B$30:$B$53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  <c:pt idx="9">
                  <c:v>0.44</c:v>
                </c:pt>
                <c:pt idx="10">
                  <c:v>0.48</c:v>
                </c:pt>
                <c:pt idx="11">
                  <c:v>0.52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  <c:pt idx="17">
                  <c:v>0.76</c:v>
                </c:pt>
                <c:pt idx="18">
                  <c:v>0.8</c:v>
                </c:pt>
                <c:pt idx="19">
                  <c:v>0.84</c:v>
                </c:pt>
                <c:pt idx="20">
                  <c:v>0.88</c:v>
                </c:pt>
                <c:pt idx="21">
                  <c:v>0.92</c:v>
                </c:pt>
                <c:pt idx="22">
                  <c:v>0.96</c:v>
                </c:pt>
                <c:pt idx="23">
                  <c:v>1</c:v>
                </c:pt>
              </c:numCache>
            </c:numRef>
          </c:xVal>
          <c:yVal>
            <c:numRef>
              <c:f>'Desert locust'!$D$30:$D$53</c:f>
              <c:numCache>
                <c:formatCode>General</c:formatCode>
                <c:ptCount val="24"/>
                <c:pt idx="0">
                  <c:v>-10.064999999999998</c:v>
                </c:pt>
                <c:pt idx="1">
                  <c:v>-11.353000000000009</c:v>
                </c:pt>
                <c:pt idx="2">
                  <c:v>8.7390000000000043</c:v>
                </c:pt>
                <c:pt idx="3">
                  <c:v>-10.854000000000013</c:v>
                </c:pt>
                <c:pt idx="4">
                  <c:v>-7.9139999999999873</c:v>
                </c:pt>
                <c:pt idx="5">
                  <c:v>-9.7199999999999989</c:v>
                </c:pt>
                <c:pt idx="6">
                  <c:v>10.586999999999989</c:v>
                </c:pt>
                <c:pt idx="7">
                  <c:v>16.036000000000001</c:v>
                </c:pt>
                <c:pt idx="8">
                  <c:v>13.73599999999999</c:v>
                </c:pt>
                <c:pt idx="9">
                  <c:v>-12.519000000000005</c:v>
                </c:pt>
                <c:pt idx="10">
                  <c:v>-17.316000000000003</c:v>
                </c:pt>
                <c:pt idx="11">
                  <c:v>8.7350000000000136</c:v>
                </c:pt>
                <c:pt idx="12">
                  <c:v>13.979000000000013</c:v>
                </c:pt>
                <c:pt idx="13">
                  <c:v>-7.11099999999999</c:v>
                </c:pt>
                <c:pt idx="14">
                  <c:v>-0.64799999999999613</c:v>
                </c:pt>
                <c:pt idx="15">
                  <c:v>10.913000000000011</c:v>
                </c:pt>
                <c:pt idx="16">
                  <c:v>12.550000000000011</c:v>
                </c:pt>
                <c:pt idx="17">
                  <c:v>-16.163000000000011</c:v>
                </c:pt>
                <c:pt idx="18">
                  <c:v>-2.2609999999999957</c:v>
                </c:pt>
                <c:pt idx="19">
                  <c:v>15.431000000000012</c:v>
                </c:pt>
                <c:pt idx="20">
                  <c:v>3.539999999999992</c:v>
                </c:pt>
                <c:pt idx="21">
                  <c:v>-15.125</c:v>
                </c:pt>
                <c:pt idx="22">
                  <c:v>-9.7820000000000107</c:v>
                </c:pt>
                <c:pt idx="23">
                  <c:v>6.4350000000000023</c:v>
                </c:pt>
              </c:numCache>
            </c:numRef>
          </c:yVal>
          <c:smooth val="1"/>
        </c:ser>
        <c:axId val="165758848"/>
        <c:axId val="165760384"/>
      </c:scatterChart>
      <c:valAx>
        <c:axId val="165758848"/>
        <c:scaling>
          <c:orientation val="minMax"/>
        </c:scaling>
        <c:axPos val="b"/>
        <c:numFmt formatCode="General" sourceLinked="1"/>
        <c:tickLblPos val="nextTo"/>
        <c:crossAx val="165760384"/>
        <c:crosses val="autoZero"/>
        <c:crossBetween val="midCat"/>
      </c:valAx>
      <c:valAx>
        <c:axId val="165760384"/>
        <c:scaling>
          <c:orientation val="minMax"/>
        </c:scaling>
        <c:axPos val="l"/>
        <c:numFmt formatCode="General" sourceLinked="1"/>
        <c:tickLblPos val="nextTo"/>
        <c:crossAx val="165758848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Dogfish!$B$4:$B$37</c:f>
              <c:numCache>
                <c:formatCode>General</c:formatCode>
                <c:ptCount val="3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</c:numCache>
            </c:numRef>
          </c:xVal>
          <c:yVal>
            <c:numRef>
              <c:f>Dogfish!$D$4:$D$37</c:f>
              <c:numCache>
                <c:formatCode>General</c:formatCode>
                <c:ptCount val="34"/>
                <c:pt idx="0">
                  <c:v>-36.438999999999993</c:v>
                </c:pt>
                <c:pt idx="1">
                  <c:v>-37.981999999999999</c:v>
                </c:pt>
                <c:pt idx="2">
                  <c:v>-40.199000000000012</c:v>
                </c:pt>
                <c:pt idx="3">
                  <c:v>14.557999999999993</c:v>
                </c:pt>
                <c:pt idx="4">
                  <c:v>19.358000000000004</c:v>
                </c:pt>
                <c:pt idx="5">
                  <c:v>30.935000000000002</c:v>
                </c:pt>
                <c:pt idx="6">
                  <c:v>32.620000000000005</c:v>
                </c:pt>
                <c:pt idx="7">
                  <c:v>41.034999999999997</c:v>
                </c:pt>
                <c:pt idx="8">
                  <c:v>14.662000000000006</c:v>
                </c:pt>
                <c:pt idx="9">
                  <c:v>-13.044000000000011</c:v>
                </c:pt>
                <c:pt idx="10">
                  <c:v>-27.117999999999995</c:v>
                </c:pt>
                <c:pt idx="11">
                  <c:v>-33.401999999999987</c:v>
                </c:pt>
                <c:pt idx="12">
                  <c:v>-29.062999999999988</c:v>
                </c:pt>
                <c:pt idx="13">
                  <c:v>29.020999999999987</c:v>
                </c:pt>
                <c:pt idx="14">
                  <c:v>5.4010000000000105</c:v>
                </c:pt>
                <c:pt idx="15">
                  <c:v>24.031000000000006</c:v>
                </c:pt>
                <c:pt idx="16">
                  <c:v>27.475999999999999</c:v>
                </c:pt>
                <c:pt idx="17">
                  <c:v>36.450999999999993</c:v>
                </c:pt>
                <c:pt idx="18">
                  <c:v>35.698000000000008</c:v>
                </c:pt>
                <c:pt idx="19">
                  <c:v>31.604000000000013</c:v>
                </c:pt>
                <c:pt idx="20">
                  <c:v>-11.438999999999993</c:v>
                </c:pt>
                <c:pt idx="21">
                  <c:v>-23.90100000000001</c:v>
                </c:pt>
                <c:pt idx="22">
                  <c:v>-26.111999999999995</c:v>
                </c:pt>
                <c:pt idx="23">
                  <c:v>-33.965000000000003</c:v>
                </c:pt>
                <c:pt idx="24">
                  <c:v>-36.614000000000004</c:v>
                </c:pt>
                <c:pt idx="25">
                  <c:v>-29.157999999999987</c:v>
                </c:pt>
                <c:pt idx="26">
                  <c:v>-4.8899999999999864</c:v>
                </c:pt>
                <c:pt idx="27">
                  <c:v>17.370000000000005</c:v>
                </c:pt>
                <c:pt idx="28">
                  <c:v>26.745000000000005</c:v>
                </c:pt>
                <c:pt idx="29">
                  <c:v>34.274000000000001</c:v>
                </c:pt>
                <c:pt idx="30">
                  <c:v>42.695999999999998</c:v>
                </c:pt>
                <c:pt idx="31">
                  <c:v>44.063999999999993</c:v>
                </c:pt>
                <c:pt idx="32">
                  <c:v>56.182000000000002</c:v>
                </c:pt>
                <c:pt idx="33">
                  <c:v>55.218000000000004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Dogfish!$B$41:$B$94</c:f>
              <c:numCache>
                <c:formatCode>General</c:formatCode>
                <c:ptCount val="5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</c:numCache>
            </c:numRef>
          </c:xVal>
          <c:yVal>
            <c:numRef>
              <c:f>Dogfish!$D$41:$D$94</c:f>
              <c:numCache>
                <c:formatCode>General</c:formatCode>
                <c:ptCount val="54"/>
                <c:pt idx="0">
                  <c:v>-21.766999999999996</c:v>
                </c:pt>
                <c:pt idx="1">
                  <c:v>-14.181999999999988</c:v>
                </c:pt>
                <c:pt idx="2">
                  <c:v>15.977000000000004</c:v>
                </c:pt>
                <c:pt idx="3">
                  <c:v>25.016999999999996</c:v>
                </c:pt>
                <c:pt idx="4">
                  <c:v>46.066000000000003</c:v>
                </c:pt>
                <c:pt idx="5">
                  <c:v>40.040999999999997</c:v>
                </c:pt>
                <c:pt idx="6">
                  <c:v>35.88900000000001</c:v>
                </c:pt>
                <c:pt idx="7">
                  <c:v>28.217000000000013</c:v>
                </c:pt>
                <c:pt idx="8">
                  <c:v>-18.594999999999999</c:v>
                </c:pt>
                <c:pt idx="9">
                  <c:v>-9.4050000000000011</c:v>
                </c:pt>
                <c:pt idx="10">
                  <c:v>-32.471000000000004</c:v>
                </c:pt>
                <c:pt idx="11">
                  <c:v>-28.133999999999986</c:v>
                </c:pt>
                <c:pt idx="12">
                  <c:v>-32.025000000000006</c:v>
                </c:pt>
                <c:pt idx="13">
                  <c:v>-29.123999999999995</c:v>
                </c:pt>
                <c:pt idx="14">
                  <c:v>-16.125</c:v>
                </c:pt>
                <c:pt idx="15">
                  <c:v>14.22399999999999</c:v>
                </c:pt>
                <c:pt idx="16">
                  <c:v>17.508999999999986</c:v>
                </c:pt>
                <c:pt idx="17">
                  <c:v>31.848000000000013</c:v>
                </c:pt>
                <c:pt idx="18">
                  <c:v>48.086000000000013</c:v>
                </c:pt>
                <c:pt idx="19">
                  <c:v>38.27000000000001</c:v>
                </c:pt>
                <c:pt idx="20">
                  <c:v>39.669999999999987</c:v>
                </c:pt>
                <c:pt idx="21">
                  <c:v>23.778999999999996</c:v>
                </c:pt>
                <c:pt idx="22">
                  <c:v>-10.167000000000002</c:v>
                </c:pt>
                <c:pt idx="23">
                  <c:v>-7.8160000000000025</c:v>
                </c:pt>
                <c:pt idx="24">
                  <c:v>-24.393000000000001</c:v>
                </c:pt>
                <c:pt idx="25">
                  <c:v>-34.717999999999989</c:v>
                </c:pt>
                <c:pt idx="26">
                  <c:v>-40.716000000000008</c:v>
                </c:pt>
                <c:pt idx="27">
                  <c:v>-40.784999999999997</c:v>
                </c:pt>
                <c:pt idx="28">
                  <c:v>-27.830000000000013</c:v>
                </c:pt>
                <c:pt idx="29">
                  <c:v>-18.931999999999988</c:v>
                </c:pt>
                <c:pt idx="30">
                  <c:v>11.186000000000007</c:v>
                </c:pt>
                <c:pt idx="31">
                  <c:v>28.988</c:v>
                </c:pt>
                <c:pt idx="32">
                  <c:v>44.465000000000003</c:v>
                </c:pt>
                <c:pt idx="33">
                  <c:v>45.318999999999988</c:v>
                </c:pt>
                <c:pt idx="34">
                  <c:v>37.317000000000007</c:v>
                </c:pt>
                <c:pt idx="35">
                  <c:v>31.49799999999999</c:v>
                </c:pt>
                <c:pt idx="36">
                  <c:v>-13.686000000000007</c:v>
                </c:pt>
                <c:pt idx="37">
                  <c:v>-9.1980000000000075</c:v>
                </c:pt>
                <c:pt idx="38">
                  <c:v>-25.174000000000007</c:v>
                </c:pt>
                <c:pt idx="39">
                  <c:v>-37.134999999999991</c:v>
                </c:pt>
                <c:pt idx="40">
                  <c:v>-44.212999999999994</c:v>
                </c:pt>
                <c:pt idx="41">
                  <c:v>-33.52000000000001</c:v>
                </c:pt>
                <c:pt idx="42">
                  <c:v>-31.818000000000012</c:v>
                </c:pt>
                <c:pt idx="43">
                  <c:v>17.479000000000013</c:v>
                </c:pt>
                <c:pt idx="44">
                  <c:v>14.497000000000014</c:v>
                </c:pt>
                <c:pt idx="45">
                  <c:v>34.570999999999998</c:v>
                </c:pt>
                <c:pt idx="46">
                  <c:v>39.853000000000009</c:v>
                </c:pt>
                <c:pt idx="47">
                  <c:v>47.783999999999992</c:v>
                </c:pt>
                <c:pt idx="48">
                  <c:v>39.217000000000013</c:v>
                </c:pt>
                <c:pt idx="49">
                  <c:v>16.409999999999997</c:v>
                </c:pt>
                <c:pt idx="50">
                  <c:v>-11.228000000000009</c:v>
                </c:pt>
                <c:pt idx="51">
                  <c:v>-14.169999999999987</c:v>
                </c:pt>
                <c:pt idx="52">
                  <c:v>-19.931000000000012</c:v>
                </c:pt>
                <c:pt idx="53">
                  <c:v>-27.73599999999999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Dogfish!$B$98:$B$136</c:f>
              <c:numCache>
                <c:formatCode>General</c:formatCode>
                <c:ptCount val="3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</c:numCache>
            </c:numRef>
          </c:xVal>
          <c:yVal>
            <c:numRef>
              <c:f>Dogfish!$D$98:$D$136</c:f>
              <c:numCache>
                <c:formatCode>General</c:formatCode>
                <c:ptCount val="39"/>
                <c:pt idx="0">
                  <c:v>12.480999999999995</c:v>
                </c:pt>
                <c:pt idx="1">
                  <c:v>25.088999999999999</c:v>
                </c:pt>
                <c:pt idx="2">
                  <c:v>15.988</c:v>
                </c:pt>
                <c:pt idx="3">
                  <c:v>-20.567000000000007</c:v>
                </c:pt>
                <c:pt idx="4">
                  <c:v>-21.875</c:v>
                </c:pt>
                <c:pt idx="5">
                  <c:v>-22.855999999999995</c:v>
                </c:pt>
                <c:pt idx="6">
                  <c:v>-18.25800000000001</c:v>
                </c:pt>
                <c:pt idx="7">
                  <c:v>-24.104000000000013</c:v>
                </c:pt>
                <c:pt idx="8">
                  <c:v>-30.390999999999991</c:v>
                </c:pt>
                <c:pt idx="9">
                  <c:v>10.330000000000013</c:v>
                </c:pt>
                <c:pt idx="10">
                  <c:v>19.888000000000005</c:v>
                </c:pt>
                <c:pt idx="11">
                  <c:v>28.683999999999997</c:v>
                </c:pt>
                <c:pt idx="12">
                  <c:v>35.536000000000001</c:v>
                </c:pt>
                <c:pt idx="13">
                  <c:v>36.756</c:v>
                </c:pt>
                <c:pt idx="14">
                  <c:v>41.332999999999998</c:v>
                </c:pt>
                <c:pt idx="15">
                  <c:v>48.102000000000004</c:v>
                </c:pt>
                <c:pt idx="16">
                  <c:v>-21.474999999999994</c:v>
                </c:pt>
                <c:pt idx="17">
                  <c:v>-13.146999999999991</c:v>
                </c:pt>
                <c:pt idx="18">
                  <c:v>-18.543000000000006</c:v>
                </c:pt>
                <c:pt idx="19">
                  <c:v>-25.289999999999992</c:v>
                </c:pt>
                <c:pt idx="20">
                  <c:v>-32.788999999999987</c:v>
                </c:pt>
                <c:pt idx="21">
                  <c:v>17.289999999999992</c:v>
                </c:pt>
                <c:pt idx="22">
                  <c:v>16.347000000000008</c:v>
                </c:pt>
                <c:pt idx="23">
                  <c:v>23.429000000000002</c:v>
                </c:pt>
                <c:pt idx="24">
                  <c:v>29.062999999999988</c:v>
                </c:pt>
                <c:pt idx="25">
                  <c:v>27.941000000000003</c:v>
                </c:pt>
                <c:pt idx="26">
                  <c:v>-13.168000000000006</c:v>
                </c:pt>
                <c:pt idx="27">
                  <c:v>-17.65100000000001</c:v>
                </c:pt>
                <c:pt idx="28">
                  <c:v>-23.978000000000009</c:v>
                </c:pt>
                <c:pt idx="29">
                  <c:v>-24.883999999999986</c:v>
                </c:pt>
                <c:pt idx="30">
                  <c:v>-23.009999999999991</c:v>
                </c:pt>
                <c:pt idx="31">
                  <c:v>-34.293000000000006</c:v>
                </c:pt>
                <c:pt idx="32">
                  <c:v>-34.330999999999989</c:v>
                </c:pt>
                <c:pt idx="33">
                  <c:v>2.1599999999999966</c:v>
                </c:pt>
                <c:pt idx="34">
                  <c:v>18.234000000000009</c:v>
                </c:pt>
                <c:pt idx="35">
                  <c:v>24</c:v>
                </c:pt>
                <c:pt idx="36">
                  <c:v>28.99199999999999</c:v>
                </c:pt>
                <c:pt idx="37">
                  <c:v>38.055000000000007</c:v>
                </c:pt>
                <c:pt idx="38">
                  <c:v>36.812000000000012</c:v>
                </c:pt>
              </c:numCache>
            </c:numRef>
          </c:yVal>
          <c:smooth val="1"/>
        </c:ser>
        <c:axId val="165911168"/>
        <c:axId val="165933440"/>
      </c:scatterChart>
      <c:valAx>
        <c:axId val="165911168"/>
        <c:scaling>
          <c:orientation val="minMax"/>
        </c:scaling>
        <c:axPos val="b"/>
        <c:numFmt formatCode="General" sourceLinked="1"/>
        <c:tickLblPos val="nextTo"/>
        <c:crossAx val="165933440"/>
        <c:crosses val="autoZero"/>
        <c:crossBetween val="midCat"/>
      </c:valAx>
      <c:valAx>
        <c:axId val="165933440"/>
        <c:scaling>
          <c:orientation val="minMax"/>
        </c:scaling>
        <c:axPos val="l"/>
        <c:numFmt formatCode="General" sourceLinked="1"/>
        <c:tickLblPos val="nextTo"/>
        <c:crossAx val="165911168"/>
        <c:crosses val="autoZero"/>
        <c:crossBetween val="midCat"/>
      </c:valAx>
    </c:plotArea>
    <c:plotVisOnly val="1"/>
    <c:dispBlanksAs val="gap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1-Oct</c:v>
          </c:tx>
          <c:xVal>
            <c:numRef>
              <c:f>'Dumbo Octopus'!$B$4:$B$103</c:f>
              <c:numCache>
                <c:formatCode>General</c:formatCode>
                <c:ptCount val="100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  <c:pt idx="27">
                  <c:v>2.2916666666666665</c:v>
                </c:pt>
                <c:pt idx="28">
                  <c:v>2.375</c:v>
                </c:pt>
                <c:pt idx="29">
                  <c:v>2.458333333333333</c:v>
                </c:pt>
                <c:pt idx="30">
                  <c:v>2.5416666666666665</c:v>
                </c:pt>
                <c:pt idx="31">
                  <c:v>2.625</c:v>
                </c:pt>
                <c:pt idx="32">
                  <c:v>2.708333333333333</c:v>
                </c:pt>
                <c:pt idx="33">
                  <c:v>2.7916666666666665</c:v>
                </c:pt>
                <c:pt idx="34">
                  <c:v>2.875</c:v>
                </c:pt>
                <c:pt idx="35">
                  <c:v>2.958333333333333</c:v>
                </c:pt>
                <c:pt idx="36">
                  <c:v>3.0416666666666665</c:v>
                </c:pt>
                <c:pt idx="37">
                  <c:v>3.125</c:v>
                </c:pt>
                <c:pt idx="38">
                  <c:v>3.208333333333333</c:v>
                </c:pt>
                <c:pt idx="39">
                  <c:v>3.2916666666666665</c:v>
                </c:pt>
                <c:pt idx="40">
                  <c:v>3.375</c:v>
                </c:pt>
                <c:pt idx="41">
                  <c:v>3.458333333333333</c:v>
                </c:pt>
                <c:pt idx="42">
                  <c:v>3.5416666666666665</c:v>
                </c:pt>
                <c:pt idx="43">
                  <c:v>3.625</c:v>
                </c:pt>
                <c:pt idx="44">
                  <c:v>3.708333333333333</c:v>
                </c:pt>
                <c:pt idx="45">
                  <c:v>3.7916666666666665</c:v>
                </c:pt>
                <c:pt idx="46">
                  <c:v>3.875</c:v>
                </c:pt>
                <c:pt idx="47">
                  <c:v>3.958333333333333</c:v>
                </c:pt>
                <c:pt idx="48">
                  <c:v>4.0416666666666661</c:v>
                </c:pt>
                <c:pt idx="49">
                  <c:v>4.125</c:v>
                </c:pt>
                <c:pt idx="50">
                  <c:v>4.208333333333333</c:v>
                </c:pt>
                <c:pt idx="51">
                  <c:v>4.2916666666666661</c:v>
                </c:pt>
                <c:pt idx="52">
                  <c:v>4.375</c:v>
                </c:pt>
                <c:pt idx="53">
                  <c:v>4.458333333333333</c:v>
                </c:pt>
                <c:pt idx="54">
                  <c:v>4.5416666666666661</c:v>
                </c:pt>
                <c:pt idx="55">
                  <c:v>4.625</c:v>
                </c:pt>
                <c:pt idx="56">
                  <c:v>4.708333333333333</c:v>
                </c:pt>
                <c:pt idx="57">
                  <c:v>4.7916666666666661</c:v>
                </c:pt>
                <c:pt idx="58">
                  <c:v>4.875</c:v>
                </c:pt>
                <c:pt idx="59">
                  <c:v>4.958333333333333</c:v>
                </c:pt>
                <c:pt idx="60">
                  <c:v>5.0416666666666661</c:v>
                </c:pt>
                <c:pt idx="61">
                  <c:v>5.125</c:v>
                </c:pt>
                <c:pt idx="62">
                  <c:v>5.208333333333333</c:v>
                </c:pt>
                <c:pt idx="63">
                  <c:v>5.2916666666666661</c:v>
                </c:pt>
                <c:pt idx="64">
                  <c:v>5.375</c:v>
                </c:pt>
                <c:pt idx="65">
                  <c:v>5.458333333333333</c:v>
                </c:pt>
                <c:pt idx="66">
                  <c:v>5.5416666666666661</c:v>
                </c:pt>
                <c:pt idx="67">
                  <c:v>5.625</c:v>
                </c:pt>
                <c:pt idx="68">
                  <c:v>5.708333333333333</c:v>
                </c:pt>
                <c:pt idx="69">
                  <c:v>5.7916666666666661</c:v>
                </c:pt>
                <c:pt idx="70">
                  <c:v>5.875</c:v>
                </c:pt>
                <c:pt idx="71">
                  <c:v>5.958333333333333</c:v>
                </c:pt>
                <c:pt idx="72">
                  <c:v>6.0416666666666661</c:v>
                </c:pt>
                <c:pt idx="73">
                  <c:v>6.125</c:v>
                </c:pt>
                <c:pt idx="74">
                  <c:v>6.208333333333333</c:v>
                </c:pt>
                <c:pt idx="75">
                  <c:v>6.2916666666666661</c:v>
                </c:pt>
                <c:pt idx="76">
                  <c:v>6.375</c:v>
                </c:pt>
                <c:pt idx="77">
                  <c:v>6.458333333333333</c:v>
                </c:pt>
                <c:pt idx="78">
                  <c:v>6.5416666666666661</c:v>
                </c:pt>
                <c:pt idx="79">
                  <c:v>6.625</c:v>
                </c:pt>
                <c:pt idx="80">
                  <c:v>6.708333333333333</c:v>
                </c:pt>
                <c:pt idx="81">
                  <c:v>6.7916666666666661</c:v>
                </c:pt>
                <c:pt idx="82">
                  <c:v>6.875</c:v>
                </c:pt>
                <c:pt idx="83">
                  <c:v>6.958333333333333</c:v>
                </c:pt>
                <c:pt idx="84">
                  <c:v>7.0416666666666661</c:v>
                </c:pt>
                <c:pt idx="85">
                  <c:v>7.125</c:v>
                </c:pt>
                <c:pt idx="86">
                  <c:v>7.208333333333333</c:v>
                </c:pt>
                <c:pt idx="87">
                  <c:v>7.2916666666666661</c:v>
                </c:pt>
                <c:pt idx="88">
                  <c:v>7.375</c:v>
                </c:pt>
                <c:pt idx="89">
                  <c:v>7.458333333333333</c:v>
                </c:pt>
                <c:pt idx="90">
                  <c:v>7.5416666666666661</c:v>
                </c:pt>
                <c:pt idx="91">
                  <c:v>7.625</c:v>
                </c:pt>
                <c:pt idx="92">
                  <c:v>7.708333333333333</c:v>
                </c:pt>
                <c:pt idx="93">
                  <c:v>7.7916666666666661</c:v>
                </c:pt>
                <c:pt idx="94">
                  <c:v>7.875</c:v>
                </c:pt>
                <c:pt idx="95">
                  <c:v>7.958333333333333</c:v>
                </c:pt>
                <c:pt idx="96">
                  <c:v>8.0416666666666661</c:v>
                </c:pt>
                <c:pt idx="97">
                  <c:v>8.125</c:v>
                </c:pt>
                <c:pt idx="98">
                  <c:v>8.2083333333333321</c:v>
                </c:pt>
                <c:pt idx="99">
                  <c:v>8.2916666666666661</c:v>
                </c:pt>
              </c:numCache>
            </c:numRef>
          </c:xVal>
          <c:yVal>
            <c:numRef>
              <c:f>'Dumbo Octopus'!$D$4:$D$103</c:f>
              <c:numCache>
                <c:formatCode>General</c:formatCode>
                <c:ptCount val="100"/>
                <c:pt idx="0">
                  <c:v>-27.921999999999997</c:v>
                </c:pt>
                <c:pt idx="1">
                  <c:v>-20.885999999999996</c:v>
                </c:pt>
                <c:pt idx="2">
                  <c:v>-23.766999999999996</c:v>
                </c:pt>
                <c:pt idx="3">
                  <c:v>-16.032000000000011</c:v>
                </c:pt>
                <c:pt idx="4">
                  <c:v>-11.783999999999992</c:v>
                </c:pt>
                <c:pt idx="5">
                  <c:v>8.7150000000000034</c:v>
                </c:pt>
                <c:pt idx="6">
                  <c:v>6.8729999999999905</c:v>
                </c:pt>
                <c:pt idx="7">
                  <c:v>8.0759999999999934</c:v>
                </c:pt>
                <c:pt idx="8">
                  <c:v>9.8899999999999864</c:v>
                </c:pt>
                <c:pt idx="9">
                  <c:v>12.336000000000013</c:v>
                </c:pt>
                <c:pt idx="10">
                  <c:v>19.175999999999988</c:v>
                </c:pt>
                <c:pt idx="11">
                  <c:v>17.704000000000008</c:v>
                </c:pt>
                <c:pt idx="12">
                  <c:v>10.64500000000001</c:v>
                </c:pt>
                <c:pt idx="13">
                  <c:v>12.204000000000008</c:v>
                </c:pt>
                <c:pt idx="14">
                  <c:v>16.947000000000003</c:v>
                </c:pt>
                <c:pt idx="15">
                  <c:v>15.001000000000005</c:v>
                </c:pt>
                <c:pt idx="16">
                  <c:v>17.354000000000013</c:v>
                </c:pt>
                <c:pt idx="17">
                  <c:v>14.104000000000013</c:v>
                </c:pt>
                <c:pt idx="18">
                  <c:v>12.369</c:v>
                </c:pt>
                <c:pt idx="19">
                  <c:v>9.1879999999999882</c:v>
                </c:pt>
                <c:pt idx="20">
                  <c:v>12.580000000000013</c:v>
                </c:pt>
                <c:pt idx="21">
                  <c:v>11.088999999999999</c:v>
                </c:pt>
                <c:pt idx="22">
                  <c:v>14.490000000000009</c:v>
                </c:pt>
                <c:pt idx="23">
                  <c:v>14.397999999999996</c:v>
                </c:pt>
                <c:pt idx="24">
                  <c:v>15.944999999999993</c:v>
                </c:pt>
                <c:pt idx="25">
                  <c:v>13.942000000000007</c:v>
                </c:pt>
                <c:pt idx="26">
                  <c:v>8.1680000000000064</c:v>
                </c:pt>
                <c:pt idx="27">
                  <c:v>6.3129999999999882</c:v>
                </c:pt>
                <c:pt idx="28">
                  <c:v>9.4619999999999891</c:v>
                </c:pt>
                <c:pt idx="29">
                  <c:v>8.296999999999997</c:v>
                </c:pt>
                <c:pt idx="30">
                  <c:v>7.2769999999999868</c:v>
                </c:pt>
                <c:pt idx="31">
                  <c:v>-9.8149999999999977</c:v>
                </c:pt>
                <c:pt idx="32">
                  <c:v>-8.9089999999999918</c:v>
                </c:pt>
                <c:pt idx="33">
                  <c:v>-5.9720000000000084</c:v>
                </c:pt>
                <c:pt idx="34">
                  <c:v>-3.1800000000000068</c:v>
                </c:pt>
                <c:pt idx="35">
                  <c:v>-4.9449999999999932</c:v>
                </c:pt>
                <c:pt idx="36">
                  <c:v>-13.679000000000002</c:v>
                </c:pt>
                <c:pt idx="37">
                  <c:v>-13.97399999999999</c:v>
                </c:pt>
                <c:pt idx="38">
                  <c:v>-16.985000000000014</c:v>
                </c:pt>
                <c:pt idx="39">
                  <c:v>-10.545999999999992</c:v>
                </c:pt>
                <c:pt idx="40">
                  <c:v>-19.419000000000011</c:v>
                </c:pt>
                <c:pt idx="41">
                  <c:v>-14.469999999999999</c:v>
                </c:pt>
                <c:pt idx="42">
                  <c:v>-16.014999999999986</c:v>
                </c:pt>
                <c:pt idx="43">
                  <c:v>-12.626000000000005</c:v>
                </c:pt>
                <c:pt idx="44">
                  <c:v>-13.182999999999993</c:v>
                </c:pt>
                <c:pt idx="45">
                  <c:v>-10.960000000000008</c:v>
                </c:pt>
                <c:pt idx="46">
                  <c:v>-12.078000000000003</c:v>
                </c:pt>
                <c:pt idx="47">
                  <c:v>-13.619</c:v>
                </c:pt>
                <c:pt idx="48">
                  <c:v>-20.64500000000001</c:v>
                </c:pt>
                <c:pt idx="49">
                  <c:v>-13.363</c:v>
                </c:pt>
                <c:pt idx="50">
                  <c:v>-13.675999999999988</c:v>
                </c:pt>
                <c:pt idx="51">
                  <c:v>-15.887</c:v>
                </c:pt>
                <c:pt idx="52">
                  <c:v>-10.100999999999999</c:v>
                </c:pt>
                <c:pt idx="53">
                  <c:v>-7.1500000000000057</c:v>
                </c:pt>
                <c:pt idx="54">
                  <c:v>-10.407999999999987</c:v>
                </c:pt>
                <c:pt idx="55">
                  <c:v>-7.8760000000000048</c:v>
                </c:pt>
                <c:pt idx="56">
                  <c:v>-9.3919999999999959</c:v>
                </c:pt>
                <c:pt idx="57">
                  <c:v>-11.055000000000007</c:v>
                </c:pt>
                <c:pt idx="58">
                  <c:v>-11.507000000000005</c:v>
                </c:pt>
                <c:pt idx="59">
                  <c:v>-11.687000000000012</c:v>
                </c:pt>
                <c:pt idx="60">
                  <c:v>-14.244</c:v>
                </c:pt>
                <c:pt idx="61">
                  <c:v>-7.7450000000000045</c:v>
                </c:pt>
                <c:pt idx="62">
                  <c:v>-12.61099999999999</c:v>
                </c:pt>
                <c:pt idx="63">
                  <c:v>-9.5879999999999939</c:v>
                </c:pt>
                <c:pt idx="64">
                  <c:v>-4.4449999999999932</c:v>
                </c:pt>
                <c:pt idx="65">
                  <c:v>13.022999999999996</c:v>
                </c:pt>
                <c:pt idx="66">
                  <c:v>12.885999999999996</c:v>
                </c:pt>
                <c:pt idx="67">
                  <c:v>14.561000000000007</c:v>
                </c:pt>
                <c:pt idx="68">
                  <c:v>10.525000000000006</c:v>
                </c:pt>
                <c:pt idx="69">
                  <c:v>14.342000000000013</c:v>
                </c:pt>
                <c:pt idx="70">
                  <c:v>11.293000000000006</c:v>
                </c:pt>
                <c:pt idx="71">
                  <c:v>17.677999999999997</c:v>
                </c:pt>
                <c:pt idx="72">
                  <c:v>17.103000000000009</c:v>
                </c:pt>
                <c:pt idx="73">
                  <c:v>15.163999999999987</c:v>
                </c:pt>
                <c:pt idx="74">
                  <c:v>16.830999999999989</c:v>
                </c:pt>
                <c:pt idx="75">
                  <c:v>16.125</c:v>
                </c:pt>
                <c:pt idx="76">
                  <c:v>13.706999999999994</c:v>
                </c:pt>
                <c:pt idx="77">
                  <c:v>16.174000000000007</c:v>
                </c:pt>
                <c:pt idx="78">
                  <c:v>14.129999999999995</c:v>
                </c:pt>
                <c:pt idx="79">
                  <c:v>9.2059999999999889</c:v>
                </c:pt>
                <c:pt idx="80">
                  <c:v>14.635999999999996</c:v>
                </c:pt>
                <c:pt idx="81">
                  <c:v>13.099999999999994</c:v>
                </c:pt>
                <c:pt idx="82">
                  <c:v>10.556000000000012</c:v>
                </c:pt>
                <c:pt idx="83">
                  <c:v>15.792000000000002</c:v>
                </c:pt>
                <c:pt idx="84">
                  <c:v>11.991000000000014</c:v>
                </c:pt>
                <c:pt idx="85">
                  <c:v>12.634999999999991</c:v>
                </c:pt>
                <c:pt idx="86">
                  <c:v>13.772999999999996</c:v>
                </c:pt>
                <c:pt idx="87">
                  <c:v>9.328000000000003</c:v>
                </c:pt>
                <c:pt idx="88">
                  <c:v>9.9370000000000118</c:v>
                </c:pt>
                <c:pt idx="89">
                  <c:v>8.5929999999999893</c:v>
                </c:pt>
                <c:pt idx="90">
                  <c:v>8.7460000000000093</c:v>
                </c:pt>
                <c:pt idx="91">
                  <c:v>5.9029999999999916</c:v>
                </c:pt>
                <c:pt idx="92">
                  <c:v>5.9799999999999898</c:v>
                </c:pt>
                <c:pt idx="93">
                  <c:v>10.514999999999986</c:v>
                </c:pt>
                <c:pt idx="94">
                  <c:v>-8.7880000000000109</c:v>
                </c:pt>
                <c:pt idx="95">
                  <c:v>-8.6670000000000016</c:v>
                </c:pt>
                <c:pt idx="96">
                  <c:v>-20.346000000000004</c:v>
                </c:pt>
                <c:pt idx="97">
                  <c:v>-23.628999999999991</c:v>
                </c:pt>
                <c:pt idx="98">
                  <c:v>-24.61699999999999</c:v>
                </c:pt>
                <c:pt idx="99">
                  <c:v>-25.419000000000011</c:v>
                </c:pt>
              </c:numCache>
            </c:numRef>
          </c:yVal>
          <c:smooth val="1"/>
        </c:ser>
        <c:ser>
          <c:idx val="1"/>
          <c:order val="1"/>
          <c:tx>
            <c:v>2-Oct</c:v>
          </c:tx>
          <c:xVal>
            <c:numRef>
              <c:f>'Dumbo Octopus'!$B$111:$B$160</c:f>
              <c:numCache>
                <c:formatCode>General</c:formatCode>
                <c:ptCount val="50"/>
                <c:pt idx="0">
                  <c:v>0.20833333333333331</c:v>
                </c:pt>
                <c:pt idx="1">
                  <c:v>0.29166666666666663</c:v>
                </c:pt>
                <c:pt idx="2">
                  <c:v>0.375</c:v>
                </c:pt>
                <c:pt idx="3">
                  <c:v>0.45833333333333331</c:v>
                </c:pt>
                <c:pt idx="4">
                  <c:v>0.54166666666666663</c:v>
                </c:pt>
                <c:pt idx="5">
                  <c:v>0.625</c:v>
                </c:pt>
                <c:pt idx="6">
                  <c:v>0.70833333333333326</c:v>
                </c:pt>
                <c:pt idx="7">
                  <c:v>0.79166666666666663</c:v>
                </c:pt>
                <c:pt idx="8">
                  <c:v>0.875</c:v>
                </c:pt>
                <c:pt idx="9">
                  <c:v>0.95833333333333326</c:v>
                </c:pt>
                <c:pt idx="10">
                  <c:v>1.0416666666666665</c:v>
                </c:pt>
                <c:pt idx="11">
                  <c:v>1.125</c:v>
                </c:pt>
                <c:pt idx="12">
                  <c:v>1.2083333333333333</c:v>
                </c:pt>
                <c:pt idx="13">
                  <c:v>1.2916666666666665</c:v>
                </c:pt>
                <c:pt idx="14">
                  <c:v>1.375</c:v>
                </c:pt>
                <c:pt idx="15">
                  <c:v>1.4583333333333333</c:v>
                </c:pt>
                <c:pt idx="16">
                  <c:v>1.5416666666666665</c:v>
                </c:pt>
                <c:pt idx="17">
                  <c:v>1.625</c:v>
                </c:pt>
                <c:pt idx="18">
                  <c:v>1.7083333333333333</c:v>
                </c:pt>
                <c:pt idx="19">
                  <c:v>1.7916666666666665</c:v>
                </c:pt>
                <c:pt idx="20">
                  <c:v>1.875</c:v>
                </c:pt>
                <c:pt idx="21">
                  <c:v>2.0416666666666665</c:v>
                </c:pt>
                <c:pt idx="22">
                  <c:v>2.125</c:v>
                </c:pt>
                <c:pt idx="23">
                  <c:v>2.208333333333333</c:v>
                </c:pt>
                <c:pt idx="24">
                  <c:v>2.2916666666666665</c:v>
                </c:pt>
                <c:pt idx="25">
                  <c:v>2.375</c:v>
                </c:pt>
                <c:pt idx="26">
                  <c:v>2.458333333333333</c:v>
                </c:pt>
                <c:pt idx="27">
                  <c:v>2.5416666666666665</c:v>
                </c:pt>
                <c:pt idx="28">
                  <c:v>2.708333333333333</c:v>
                </c:pt>
                <c:pt idx="29">
                  <c:v>2.7916666666666665</c:v>
                </c:pt>
                <c:pt idx="30">
                  <c:v>2.875</c:v>
                </c:pt>
                <c:pt idx="31">
                  <c:v>2.958333333333333</c:v>
                </c:pt>
                <c:pt idx="32">
                  <c:v>3.0416666666666665</c:v>
                </c:pt>
                <c:pt idx="33">
                  <c:v>3.125</c:v>
                </c:pt>
                <c:pt idx="34">
                  <c:v>3.208333333333333</c:v>
                </c:pt>
                <c:pt idx="35">
                  <c:v>3.2916666666666665</c:v>
                </c:pt>
                <c:pt idx="36">
                  <c:v>3.375</c:v>
                </c:pt>
                <c:pt idx="37">
                  <c:v>3.458333333333333</c:v>
                </c:pt>
                <c:pt idx="38">
                  <c:v>3.5416666666666665</c:v>
                </c:pt>
                <c:pt idx="39">
                  <c:v>3.625</c:v>
                </c:pt>
                <c:pt idx="40">
                  <c:v>3.708333333333333</c:v>
                </c:pt>
                <c:pt idx="41">
                  <c:v>3.7916666666666665</c:v>
                </c:pt>
                <c:pt idx="42">
                  <c:v>3.875</c:v>
                </c:pt>
                <c:pt idx="43">
                  <c:v>3.958333333333333</c:v>
                </c:pt>
                <c:pt idx="44">
                  <c:v>4.0416666666666661</c:v>
                </c:pt>
                <c:pt idx="45">
                  <c:v>4.125</c:v>
                </c:pt>
                <c:pt idx="46">
                  <c:v>4.208333333333333</c:v>
                </c:pt>
                <c:pt idx="47">
                  <c:v>4.2916666666666661</c:v>
                </c:pt>
                <c:pt idx="48">
                  <c:v>4.375</c:v>
                </c:pt>
                <c:pt idx="49">
                  <c:v>4.458333333333333</c:v>
                </c:pt>
              </c:numCache>
            </c:numRef>
          </c:xVal>
          <c:yVal>
            <c:numRef>
              <c:f>'Dumbo Octopus'!$D$111:$D$160</c:f>
              <c:numCache>
                <c:formatCode>General</c:formatCode>
                <c:ptCount val="50"/>
                <c:pt idx="0">
                  <c:v>12.989000000000004</c:v>
                </c:pt>
                <c:pt idx="1">
                  <c:v>26.564999999999998</c:v>
                </c:pt>
                <c:pt idx="2">
                  <c:v>14.510999999999996</c:v>
                </c:pt>
                <c:pt idx="3">
                  <c:v>23.389999999999986</c:v>
                </c:pt>
                <c:pt idx="4">
                  <c:v>27.683999999999997</c:v>
                </c:pt>
                <c:pt idx="5">
                  <c:v>14.948000000000008</c:v>
                </c:pt>
                <c:pt idx="6">
                  <c:v>10.556000000000012</c:v>
                </c:pt>
                <c:pt idx="7">
                  <c:v>15.103000000000009</c:v>
                </c:pt>
                <c:pt idx="8">
                  <c:v>10.909999999999997</c:v>
                </c:pt>
                <c:pt idx="9">
                  <c:v>14.52000000000001</c:v>
                </c:pt>
                <c:pt idx="10">
                  <c:v>-2.9660000000000082</c:v>
                </c:pt>
                <c:pt idx="11">
                  <c:v>-15.300999999999988</c:v>
                </c:pt>
                <c:pt idx="12">
                  <c:v>-19.147999999999996</c:v>
                </c:pt>
                <c:pt idx="13">
                  <c:v>-15.312999999999988</c:v>
                </c:pt>
                <c:pt idx="14">
                  <c:v>-11.88900000000001</c:v>
                </c:pt>
                <c:pt idx="15">
                  <c:v>-11.574999999999989</c:v>
                </c:pt>
                <c:pt idx="16">
                  <c:v>-15.326999999999998</c:v>
                </c:pt>
                <c:pt idx="17">
                  <c:v>-12.817000000000007</c:v>
                </c:pt>
                <c:pt idx="18">
                  <c:v>-22.239000000000004</c:v>
                </c:pt>
                <c:pt idx="19">
                  <c:v>-18.869</c:v>
                </c:pt>
                <c:pt idx="20">
                  <c:v>-19.777999999999992</c:v>
                </c:pt>
                <c:pt idx="21">
                  <c:v>-17.211999999999989</c:v>
                </c:pt>
                <c:pt idx="22">
                  <c:v>-7.0600000000000023</c:v>
                </c:pt>
                <c:pt idx="23">
                  <c:v>-7.86099999999999</c:v>
                </c:pt>
                <c:pt idx="24">
                  <c:v>-6.2290000000000134</c:v>
                </c:pt>
                <c:pt idx="25">
                  <c:v>-5.2059999999999889</c:v>
                </c:pt>
                <c:pt idx="26">
                  <c:v>-5.5420000000000016</c:v>
                </c:pt>
                <c:pt idx="27">
                  <c:v>4.3629999999999995</c:v>
                </c:pt>
                <c:pt idx="28">
                  <c:v>11.609000000000009</c:v>
                </c:pt>
                <c:pt idx="29">
                  <c:v>9.085000000000008</c:v>
                </c:pt>
                <c:pt idx="30">
                  <c:v>14.281000000000006</c:v>
                </c:pt>
                <c:pt idx="31">
                  <c:v>16.426999999999992</c:v>
                </c:pt>
                <c:pt idx="32">
                  <c:v>22.901999999999987</c:v>
                </c:pt>
                <c:pt idx="33">
                  <c:v>13.774000000000001</c:v>
                </c:pt>
                <c:pt idx="34">
                  <c:v>7.039999999999992</c:v>
                </c:pt>
                <c:pt idx="35">
                  <c:v>14.599999999999994</c:v>
                </c:pt>
                <c:pt idx="36">
                  <c:v>15.328000000000003</c:v>
                </c:pt>
                <c:pt idx="37">
                  <c:v>13.509999999999991</c:v>
                </c:pt>
                <c:pt idx="38">
                  <c:v>22.657000000000011</c:v>
                </c:pt>
                <c:pt idx="39">
                  <c:v>7.3830000000000098</c:v>
                </c:pt>
                <c:pt idx="40">
                  <c:v>17.381</c:v>
                </c:pt>
                <c:pt idx="41">
                  <c:v>15.254999999999995</c:v>
                </c:pt>
                <c:pt idx="42">
                  <c:v>-16.899000000000001</c:v>
                </c:pt>
                <c:pt idx="43">
                  <c:v>-9.2729999999999961</c:v>
                </c:pt>
                <c:pt idx="44">
                  <c:v>-9.8660000000000139</c:v>
                </c:pt>
                <c:pt idx="45">
                  <c:v>-11.286000000000001</c:v>
                </c:pt>
                <c:pt idx="46">
                  <c:v>-17.903999999999996</c:v>
                </c:pt>
                <c:pt idx="47">
                  <c:v>-11.781000000000006</c:v>
                </c:pt>
                <c:pt idx="48">
                  <c:v>-12.564999999999998</c:v>
                </c:pt>
                <c:pt idx="49">
                  <c:v>-14.419999999999987</c:v>
                </c:pt>
              </c:numCache>
            </c:numRef>
          </c:yVal>
          <c:smooth val="1"/>
        </c:ser>
        <c:axId val="166002688"/>
        <c:axId val="166004224"/>
      </c:scatterChart>
      <c:valAx>
        <c:axId val="166002688"/>
        <c:scaling>
          <c:orientation val="minMax"/>
        </c:scaling>
        <c:axPos val="b"/>
        <c:numFmt formatCode="General" sourceLinked="1"/>
        <c:tickLblPos val="nextTo"/>
        <c:crossAx val="166004224"/>
        <c:crosses val="autoZero"/>
        <c:crossBetween val="midCat"/>
      </c:valAx>
      <c:valAx>
        <c:axId val="166004224"/>
        <c:scaling>
          <c:orientation val="minMax"/>
        </c:scaling>
        <c:axPos val="l"/>
        <c:numFmt formatCode="General" sourceLinked="1"/>
        <c:tickLblPos val="nextTo"/>
        <c:crossAx val="166002688"/>
        <c:crosses val="autoZero"/>
        <c:crossBetween val="midCat"/>
      </c:valAx>
    </c:plotArea>
    <c:plotVisOnly val="1"/>
    <c:dispBlanksAs val="gap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'Flying Fish'!$B$4:$B$34</c:f>
              <c:numCache>
                <c:formatCode>General</c:formatCode>
                <c:ptCount val="31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</c:numCache>
            </c:numRef>
          </c:xVal>
          <c:yVal>
            <c:numRef>
              <c:f>'Flying Fish'!$D$4:$D$34</c:f>
              <c:numCache>
                <c:formatCode>General</c:formatCode>
                <c:ptCount val="31"/>
                <c:pt idx="0">
                  <c:v>-11.50800000000001</c:v>
                </c:pt>
                <c:pt idx="1">
                  <c:v>18.207999999999998</c:v>
                </c:pt>
                <c:pt idx="2">
                  <c:v>-6.9910000000000139</c:v>
                </c:pt>
                <c:pt idx="3">
                  <c:v>-16.472000000000008</c:v>
                </c:pt>
                <c:pt idx="4">
                  <c:v>-19.782000000000011</c:v>
                </c:pt>
                <c:pt idx="5">
                  <c:v>25.62299999999999</c:v>
                </c:pt>
                <c:pt idx="6">
                  <c:v>26.492999999999995</c:v>
                </c:pt>
                <c:pt idx="7">
                  <c:v>11.396999999999991</c:v>
                </c:pt>
                <c:pt idx="8">
                  <c:v>-21.408999999999992</c:v>
                </c:pt>
                <c:pt idx="9">
                  <c:v>-25.320999999999998</c:v>
                </c:pt>
                <c:pt idx="10">
                  <c:v>19.038999999999987</c:v>
                </c:pt>
                <c:pt idx="11">
                  <c:v>18.228000000000009</c:v>
                </c:pt>
                <c:pt idx="12">
                  <c:v>-11.280000000000001</c:v>
                </c:pt>
                <c:pt idx="13">
                  <c:v>-28.713999999999999</c:v>
                </c:pt>
                <c:pt idx="14">
                  <c:v>-20.698000000000008</c:v>
                </c:pt>
                <c:pt idx="15">
                  <c:v>-8.5670000000000073</c:v>
                </c:pt>
                <c:pt idx="16">
                  <c:v>-8.5670000000000073</c:v>
                </c:pt>
                <c:pt idx="17">
                  <c:v>-12.75800000000001</c:v>
                </c:pt>
                <c:pt idx="18">
                  <c:v>8.3259999999999934</c:v>
                </c:pt>
                <c:pt idx="19">
                  <c:v>13.194999999999993</c:v>
                </c:pt>
                <c:pt idx="20">
                  <c:v>24.185000000000002</c:v>
                </c:pt>
                <c:pt idx="21">
                  <c:v>-17.47999999999999</c:v>
                </c:pt>
                <c:pt idx="22">
                  <c:v>-14.001000000000005</c:v>
                </c:pt>
                <c:pt idx="23">
                  <c:v>23.485000000000014</c:v>
                </c:pt>
                <c:pt idx="24">
                  <c:v>6.8789999999999907</c:v>
                </c:pt>
                <c:pt idx="25">
                  <c:v>22.361999999999995</c:v>
                </c:pt>
                <c:pt idx="26">
                  <c:v>-24.018000000000001</c:v>
                </c:pt>
                <c:pt idx="27">
                  <c:v>-13.394000000000005</c:v>
                </c:pt>
                <c:pt idx="28">
                  <c:v>-15.450999999999993</c:v>
                </c:pt>
                <c:pt idx="29">
                  <c:v>-21.594999999999999</c:v>
                </c:pt>
                <c:pt idx="30">
                  <c:v>-6.6330000000000098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'Flying Fish'!$B$38:$B$52</c:f>
              <c:numCache>
                <c:formatCode>General</c:formatCode>
                <c:ptCount val="15"/>
                <c:pt idx="0">
                  <c:v>0.1</c:v>
                </c:pt>
                <c:pt idx="1">
                  <c:v>0.16666666666666666</c:v>
                </c:pt>
                <c:pt idx="2">
                  <c:v>0.23333333333333334</c:v>
                </c:pt>
                <c:pt idx="3">
                  <c:v>0.3</c:v>
                </c:pt>
                <c:pt idx="4">
                  <c:v>0.36666666666666664</c:v>
                </c:pt>
                <c:pt idx="5">
                  <c:v>0.43333333333333335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0.83333333333333337</c:v>
                </c:pt>
                <c:pt idx="12">
                  <c:v>0.9</c:v>
                </c:pt>
                <c:pt idx="13">
                  <c:v>0.96666666666666667</c:v>
                </c:pt>
                <c:pt idx="14">
                  <c:v>1.0333333333333332</c:v>
                </c:pt>
              </c:numCache>
            </c:numRef>
          </c:xVal>
          <c:yVal>
            <c:numRef>
              <c:f>'Flying Fish'!$D$38:$D$52</c:f>
              <c:numCache>
                <c:formatCode>General</c:formatCode>
                <c:ptCount val="15"/>
                <c:pt idx="0">
                  <c:v>-26.151999999999987</c:v>
                </c:pt>
                <c:pt idx="1">
                  <c:v>-32.480999999999995</c:v>
                </c:pt>
                <c:pt idx="2">
                  <c:v>-30.652999999999992</c:v>
                </c:pt>
                <c:pt idx="3">
                  <c:v>-13.967999999999989</c:v>
                </c:pt>
                <c:pt idx="4">
                  <c:v>-21.310000000000002</c:v>
                </c:pt>
                <c:pt idx="5">
                  <c:v>10.680000000000007</c:v>
                </c:pt>
                <c:pt idx="6">
                  <c:v>30.994</c:v>
                </c:pt>
                <c:pt idx="7">
                  <c:v>22.848000000000013</c:v>
                </c:pt>
                <c:pt idx="8">
                  <c:v>38.647999999999996</c:v>
                </c:pt>
                <c:pt idx="9">
                  <c:v>38.806000000000012</c:v>
                </c:pt>
                <c:pt idx="10">
                  <c:v>-25.62299999999999</c:v>
                </c:pt>
                <c:pt idx="11">
                  <c:v>-9.9819999999999993</c:v>
                </c:pt>
                <c:pt idx="12">
                  <c:v>22.235000000000014</c:v>
                </c:pt>
                <c:pt idx="13">
                  <c:v>23.906000000000006</c:v>
                </c:pt>
                <c:pt idx="14">
                  <c:v>17.731999999999999</c:v>
                </c:pt>
              </c:numCache>
            </c:numRef>
          </c:yVal>
          <c:smooth val="1"/>
        </c:ser>
        <c:axId val="166163968"/>
        <c:axId val="166165504"/>
      </c:scatterChart>
      <c:valAx>
        <c:axId val="166163968"/>
        <c:scaling>
          <c:orientation val="minMax"/>
        </c:scaling>
        <c:axPos val="b"/>
        <c:numFmt formatCode="General" sourceLinked="1"/>
        <c:tickLblPos val="nextTo"/>
        <c:crossAx val="166165504"/>
        <c:crosses val="autoZero"/>
        <c:crossBetween val="midCat"/>
      </c:valAx>
      <c:valAx>
        <c:axId val="166165504"/>
        <c:scaling>
          <c:orientation val="minMax"/>
        </c:scaling>
        <c:axPos val="l"/>
        <c:numFmt formatCode="General" sourceLinked="1"/>
        <c:tickLblPos val="nextTo"/>
        <c:crossAx val="166163968"/>
        <c:crosses val="autoZero"/>
        <c:crossBetween val="midCat"/>
      </c:valAx>
    </c:plotArea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'Fruit fly'!$B$4:$B$80</c:f>
              <c:numCache>
                <c:formatCode>General</c:formatCode>
                <c:ptCount val="77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  <c:pt idx="27">
                  <c:v>2.2916666666666665</c:v>
                </c:pt>
                <c:pt idx="28">
                  <c:v>2.375</c:v>
                </c:pt>
                <c:pt idx="29">
                  <c:v>2.458333333333333</c:v>
                </c:pt>
                <c:pt idx="30">
                  <c:v>2.5416666666666665</c:v>
                </c:pt>
                <c:pt idx="31">
                  <c:v>2.625</c:v>
                </c:pt>
                <c:pt idx="32">
                  <c:v>2.708333333333333</c:v>
                </c:pt>
                <c:pt idx="33">
                  <c:v>2.7916666666666665</c:v>
                </c:pt>
                <c:pt idx="34">
                  <c:v>2.875</c:v>
                </c:pt>
                <c:pt idx="35">
                  <c:v>2.958333333333333</c:v>
                </c:pt>
                <c:pt idx="36">
                  <c:v>3.0416666666666665</c:v>
                </c:pt>
                <c:pt idx="37">
                  <c:v>3.125</c:v>
                </c:pt>
                <c:pt idx="38">
                  <c:v>3.208333333333333</c:v>
                </c:pt>
                <c:pt idx="39">
                  <c:v>3.2916666666666665</c:v>
                </c:pt>
                <c:pt idx="40">
                  <c:v>3.375</c:v>
                </c:pt>
                <c:pt idx="41">
                  <c:v>3.458333333333333</c:v>
                </c:pt>
                <c:pt idx="42">
                  <c:v>3.5416666666666665</c:v>
                </c:pt>
                <c:pt idx="43">
                  <c:v>3.625</c:v>
                </c:pt>
                <c:pt idx="44">
                  <c:v>3.708333333333333</c:v>
                </c:pt>
                <c:pt idx="45">
                  <c:v>3.7916666666666665</c:v>
                </c:pt>
                <c:pt idx="46">
                  <c:v>3.875</c:v>
                </c:pt>
                <c:pt idx="47">
                  <c:v>3.958333333333333</c:v>
                </c:pt>
                <c:pt idx="48">
                  <c:v>4.0416666666666661</c:v>
                </c:pt>
                <c:pt idx="49">
                  <c:v>4.125</c:v>
                </c:pt>
                <c:pt idx="50">
                  <c:v>4.208333333333333</c:v>
                </c:pt>
                <c:pt idx="51">
                  <c:v>4.2916666666666661</c:v>
                </c:pt>
                <c:pt idx="52">
                  <c:v>4.375</c:v>
                </c:pt>
                <c:pt idx="53">
                  <c:v>4.458333333333333</c:v>
                </c:pt>
                <c:pt idx="54">
                  <c:v>4.5416666666666661</c:v>
                </c:pt>
                <c:pt idx="55">
                  <c:v>4.625</c:v>
                </c:pt>
                <c:pt idx="56">
                  <c:v>4.708333333333333</c:v>
                </c:pt>
                <c:pt idx="57">
                  <c:v>4.7916666666666661</c:v>
                </c:pt>
                <c:pt idx="58">
                  <c:v>4.875</c:v>
                </c:pt>
                <c:pt idx="59">
                  <c:v>4.958333333333333</c:v>
                </c:pt>
                <c:pt idx="60">
                  <c:v>5.0416666666666661</c:v>
                </c:pt>
                <c:pt idx="61">
                  <c:v>5.125</c:v>
                </c:pt>
                <c:pt idx="62">
                  <c:v>5.208333333333333</c:v>
                </c:pt>
                <c:pt idx="63">
                  <c:v>5.2916666666666661</c:v>
                </c:pt>
                <c:pt idx="64">
                  <c:v>5.375</c:v>
                </c:pt>
                <c:pt idx="65">
                  <c:v>5.458333333333333</c:v>
                </c:pt>
                <c:pt idx="66">
                  <c:v>5.5416666666666661</c:v>
                </c:pt>
                <c:pt idx="67">
                  <c:v>5.625</c:v>
                </c:pt>
                <c:pt idx="68">
                  <c:v>5.708333333333333</c:v>
                </c:pt>
                <c:pt idx="69">
                  <c:v>5.7916666666666661</c:v>
                </c:pt>
                <c:pt idx="70">
                  <c:v>5.875</c:v>
                </c:pt>
                <c:pt idx="71">
                  <c:v>5.958333333333333</c:v>
                </c:pt>
                <c:pt idx="72">
                  <c:v>6.0416666666666661</c:v>
                </c:pt>
                <c:pt idx="73">
                  <c:v>6.125</c:v>
                </c:pt>
                <c:pt idx="74">
                  <c:v>6.208333333333333</c:v>
                </c:pt>
                <c:pt idx="75">
                  <c:v>6.2916666666666661</c:v>
                </c:pt>
                <c:pt idx="76">
                  <c:v>6.375</c:v>
                </c:pt>
              </c:numCache>
            </c:numRef>
          </c:xVal>
          <c:yVal>
            <c:numRef>
              <c:f>'Fruit fly'!$D$4:$D$80</c:f>
              <c:numCache>
                <c:formatCode>General</c:formatCode>
                <c:ptCount val="77"/>
                <c:pt idx="0">
                  <c:v>-7.7649999999999864</c:v>
                </c:pt>
                <c:pt idx="1">
                  <c:v>-17.488</c:v>
                </c:pt>
                <c:pt idx="2">
                  <c:v>-24.341000000000008</c:v>
                </c:pt>
                <c:pt idx="3">
                  <c:v>-25.277999999999992</c:v>
                </c:pt>
                <c:pt idx="4">
                  <c:v>-19.335000000000008</c:v>
                </c:pt>
                <c:pt idx="5">
                  <c:v>-28.610000000000014</c:v>
                </c:pt>
                <c:pt idx="6">
                  <c:v>-21.306000000000012</c:v>
                </c:pt>
                <c:pt idx="7">
                  <c:v>-8.1299999999999955</c:v>
                </c:pt>
                <c:pt idx="8">
                  <c:v>-5.7110000000000127</c:v>
                </c:pt>
                <c:pt idx="9">
                  <c:v>-6.6539999999999964</c:v>
                </c:pt>
                <c:pt idx="10">
                  <c:v>-9.9780000000000086</c:v>
                </c:pt>
                <c:pt idx="11">
                  <c:v>-7.7649999999999864</c:v>
                </c:pt>
                <c:pt idx="12">
                  <c:v>-5.8559999999999945</c:v>
                </c:pt>
                <c:pt idx="13">
                  <c:v>8.0169999999999959</c:v>
                </c:pt>
                <c:pt idx="14">
                  <c:v>6.3400000000000034</c:v>
                </c:pt>
                <c:pt idx="15">
                  <c:v>6.1160000000000139</c:v>
                </c:pt>
                <c:pt idx="16">
                  <c:v>20.925000000000011</c:v>
                </c:pt>
                <c:pt idx="17">
                  <c:v>18.435000000000002</c:v>
                </c:pt>
                <c:pt idx="18">
                  <c:v>13.86099999999999</c:v>
                </c:pt>
                <c:pt idx="19">
                  <c:v>8.1299999999999955</c:v>
                </c:pt>
                <c:pt idx="20">
                  <c:v>14.859000000000009</c:v>
                </c:pt>
                <c:pt idx="21">
                  <c:v>12.528999999999996</c:v>
                </c:pt>
                <c:pt idx="22">
                  <c:v>10.700999999999993</c:v>
                </c:pt>
                <c:pt idx="23">
                  <c:v>3.1800000000000068</c:v>
                </c:pt>
                <c:pt idx="24">
                  <c:v>6.710000000000008</c:v>
                </c:pt>
                <c:pt idx="25">
                  <c:v>-5.7110000000000127</c:v>
                </c:pt>
                <c:pt idx="26">
                  <c:v>-4.3990000000000009</c:v>
                </c:pt>
                <c:pt idx="27">
                  <c:v>-12.094999999999999</c:v>
                </c:pt>
                <c:pt idx="28">
                  <c:v>-21.961000000000013</c:v>
                </c:pt>
                <c:pt idx="29">
                  <c:v>-28.393000000000001</c:v>
                </c:pt>
                <c:pt idx="30">
                  <c:v>-19.312000000000012</c:v>
                </c:pt>
                <c:pt idx="31">
                  <c:v>-16.060000000000002</c:v>
                </c:pt>
                <c:pt idx="32">
                  <c:v>-20.224999999999994</c:v>
                </c:pt>
                <c:pt idx="33">
                  <c:v>-6.9110000000000014</c:v>
                </c:pt>
                <c:pt idx="34">
                  <c:v>-9.4619999999999891</c:v>
                </c:pt>
                <c:pt idx="35">
                  <c:v>-10.491000000000014</c:v>
                </c:pt>
                <c:pt idx="36">
                  <c:v>-8.9730000000000132</c:v>
                </c:pt>
                <c:pt idx="37">
                  <c:v>-0.5730000000000075</c:v>
                </c:pt>
                <c:pt idx="38">
                  <c:v>-10.763000000000005</c:v>
                </c:pt>
                <c:pt idx="39">
                  <c:v>-3.5320000000000107</c:v>
                </c:pt>
                <c:pt idx="40">
                  <c:v>11.109000000000009</c:v>
                </c:pt>
                <c:pt idx="41">
                  <c:v>7.8919999999999959</c:v>
                </c:pt>
                <c:pt idx="42">
                  <c:v>11.524000000000001</c:v>
                </c:pt>
                <c:pt idx="43">
                  <c:v>18.435000000000002</c:v>
                </c:pt>
                <c:pt idx="44">
                  <c:v>14.225999999999999</c:v>
                </c:pt>
                <c:pt idx="45">
                  <c:v>12.652999999999992</c:v>
                </c:pt>
                <c:pt idx="46">
                  <c:v>12.388000000000005</c:v>
                </c:pt>
                <c:pt idx="47">
                  <c:v>14.704000000000008</c:v>
                </c:pt>
                <c:pt idx="48">
                  <c:v>10.38900000000001</c:v>
                </c:pt>
                <c:pt idx="49">
                  <c:v>9.4619999999999891</c:v>
                </c:pt>
                <c:pt idx="50">
                  <c:v>3.5759999999999934</c:v>
                </c:pt>
                <c:pt idx="51">
                  <c:v>-3.5759999999999934</c:v>
                </c:pt>
                <c:pt idx="52">
                  <c:v>-8.842000000000013</c:v>
                </c:pt>
                <c:pt idx="53">
                  <c:v>-14.036000000000001</c:v>
                </c:pt>
                <c:pt idx="54">
                  <c:v>-19.439999999999998</c:v>
                </c:pt>
                <c:pt idx="55">
                  <c:v>-19.230999999999995</c:v>
                </c:pt>
                <c:pt idx="56">
                  <c:v>-20.788000000000011</c:v>
                </c:pt>
                <c:pt idx="57">
                  <c:v>-20.151999999999987</c:v>
                </c:pt>
                <c:pt idx="58">
                  <c:v>-16.259999999999991</c:v>
                </c:pt>
                <c:pt idx="59">
                  <c:v>-12.050999999999988</c:v>
                </c:pt>
                <c:pt idx="60">
                  <c:v>-5.1939999999999884</c:v>
                </c:pt>
                <c:pt idx="61">
                  <c:v>-3.7309999999999945</c:v>
                </c:pt>
                <c:pt idx="62">
                  <c:v>-4.0380000000000109</c:v>
                </c:pt>
                <c:pt idx="63">
                  <c:v>-8.0169999999999959</c:v>
                </c:pt>
                <c:pt idx="64">
                  <c:v>3.3660000000000139</c:v>
                </c:pt>
                <c:pt idx="65">
                  <c:v>8.561000000000007</c:v>
                </c:pt>
                <c:pt idx="66">
                  <c:v>18.435000000000002</c:v>
                </c:pt>
                <c:pt idx="67">
                  <c:v>20.282999999999987</c:v>
                </c:pt>
                <c:pt idx="68">
                  <c:v>15.544000000000011</c:v>
                </c:pt>
                <c:pt idx="69">
                  <c:v>18.188999999999993</c:v>
                </c:pt>
                <c:pt idx="70">
                  <c:v>18.435000000000002</c:v>
                </c:pt>
                <c:pt idx="71">
                  <c:v>23.135999999999996</c:v>
                </c:pt>
                <c:pt idx="72">
                  <c:v>17.216000000000008</c:v>
                </c:pt>
                <c:pt idx="73">
                  <c:v>13.841000000000008</c:v>
                </c:pt>
                <c:pt idx="74">
                  <c:v>17.049000000000007</c:v>
                </c:pt>
                <c:pt idx="75">
                  <c:v>13.305000000000007</c:v>
                </c:pt>
                <c:pt idx="76">
                  <c:v>3.5759999999999934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'Fruit fly'!$B$85:$B$130</c:f>
              <c:numCache>
                <c:formatCode>General</c:formatCode>
                <c:ptCount val="4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1.4333333333333333</c:v>
                </c:pt>
                <c:pt idx="21">
                  <c:v>1.5</c:v>
                </c:pt>
                <c:pt idx="22">
                  <c:v>1.5666666666666667</c:v>
                </c:pt>
                <c:pt idx="23">
                  <c:v>1.6333333333333333</c:v>
                </c:pt>
                <c:pt idx="24">
                  <c:v>1.7</c:v>
                </c:pt>
                <c:pt idx="25">
                  <c:v>1.7666666666666666</c:v>
                </c:pt>
                <c:pt idx="26">
                  <c:v>1.8333333333333333</c:v>
                </c:pt>
                <c:pt idx="27">
                  <c:v>1.9</c:v>
                </c:pt>
                <c:pt idx="28">
                  <c:v>1.9666666666666666</c:v>
                </c:pt>
                <c:pt idx="29">
                  <c:v>2.0333333333333332</c:v>
                </c:pt>
                <c:pt idx="30">
                  <c:v>2.1</c:v>
                </c:pt>
                <c:pt idx="31">
                  <c:v>2.1666666666666665</c:v>
                </c:pt>
                <c:pt idx="32">
                  <c:v>2.2333333333333334</c:v>
                </c:pt>
                <c:pt idx="33">
                  <c:v>2.2999999999999998</c:v>
                </c:pt>
                <c:pt idx="34">
                  <c:v>2.3666666666666667</c:v>
                </c:pt>
                <c:pt idx="35">
                  <c:v>2.4333333333333331</c:v>
                </c:pt>
                <c:pt idx="36">
                  <c:v>2.5</c:v>
                </c:pt>
                <c:pt idx="37">
                  <c:v>2.5666666666666664</c:v>
                </c:pt>
                <c:pt idx="38">
                  <c:v>2.6333333333333333</c:v>
                </c:pt>
                <c:pt idx="39">
                  <c:v>2.7</c:v>
                </c:pt>
                <c:pt idx="40">
                  <c:v>2.8333333333333335</c:v>
                </c:pt>
                <c:pt idx="41">
                  <c:v>2.9</c:v>
                </c:pt>
                <c:pt idx="42">
                  <c:v>2.9666666666666668</c:v>
                </c:pt>
                <c:pt idx="43">
                  <c:v>3.0333333333333332</c:v>
                </c:pt>
                <c:pt idx="44">
                  <c:v>3.1</c:v>
                </c:pt>
                <c:pt idx="45">
                  <c:v>3.1666666666666665</c:v>
                </c:pt>
              </c:numCache>
            </c:numRef>
          </c:xVal>
          <c:yVal>
            <c:numRef>
              <c:f>'Fruit fly'!$D$85:$D$130</c:f>
              <c:numCache>
                <c:formatCode>General</c:formatCode>
                <c:ptCount val="46"/>
                <c:pt idx="0">
                  <c:v>10.325999999999993</c:v>
                </c:pt>
                <c:pt idx="1">
                  <c:v>12.995000000000005</c:v>
                </c:pt>
                <c:pt idx="2">
                  <c:v>7.5720000000000027</c:v>
                </c:pt>
                <c:pt idx="3">
                  <c:v>4.5699999999999932</c:v>
                </c:pt>
                <c:pt idx="4">
                  <c:v>-16.259999999999991</c:v>
                </c:pt>
                <c:pt idx="5">
                  <c:v>-6.710000000000008</c:v>
                </c:pt>
                <c:pt idx="6">
                  <c:v>-24.775000000000006</c:v>
                </c:pt>
                <c:pt idx="7">
                  <c:v>-10.620000000000005</c:v>
                </c:pt>
                <c:pt idx="8">
                  <c:v>12.425999999999988</c:v>
                </c:pt>
                <c:pt idx="9">
                  <c:v>6.8880000000000052</c:v>
                </c:pt>
                <c:pt idx="10">
                  <c:v>-10.061000000000007</c:v>
                </c:pt>
                <c:pt idx="11">
                  <c:v>-13.799000000000007</c:v>
                </c:pt>
                <c:pt idx="12">
                  <c:v>-2.1730000000000018</c:v>
                </c:pt>
                <c:pt idx="13">
                  <c:v>-6.7609999999999957</c:v>
                </c:pt>
                <c:pt idx="14">
                  <c:v>16.800999999999988</c:v>
                </c:pt>
                <c:pt idx="15">
                  <c:v>11.069999999999993</c:v>
                </c:pt>
                <c:pt idx="16">
                  <c:v>6.3839999999999861</c:v>
                </c:pt>
                <c:pt idx="17">
                  <c:v>10.819999999999993</c:v>
                </c:pt>
                <c:pt idx="18">
                  <c:v>-21.161000000000001</c:v>
                </c:pt>
                <c:pt idx="19">
                  <c:v>-4.3990000000000009</c:v>
                </c:pt>
                <c:pt idx="20">
                  <c:v>23.961999999999989</c:v>
                </c:pt>
                <c:pt idx="21">
                  <c:v>15.883999999999986</c:v>
                </c:pt>
                <c:pt idx="22">
                  <c:v>9.4619999999999891</c:v>
                </c:pt>
                <c:pt idx="23">
                  <c:v>12.031000000000006</c:v>
                </c:pt>
                <c:pt idx="24">
                  <c:v>-16.074000000000012</c:v>
                </c:pt>
                <c:pt idx="25">
                  <c:v>-9.7820000000000107</c:v>
                </c:pt>
                <c:pt idx="26">
                  <c:v>-20.658999999999992</c:v>
                </c:pt>
                <c:pt idx="27">
                  <c:v>7.125</c:v>
                </c:pt>
                <c:pt idx="28">
                  <c:v>6.5089999999999861</c:v>
                </c:pt>
                <c:pt idx="29">
                  <c:v>2.132000000000005</c:v>
                </c:pt>
                <c:pt idx="30">
                  <c:v>-16.943000000000012</c:v>
                </c:pt>
                <c:pt idx="31">
                  <c:v>-9.070999999999998</c:v>
                </c:pt>
                <c:pt idx="32">
                  <c:v>-12.264999999999986</c:v>
                </c:pt>
                <c:pt idx="33">
                  <c:v>-10.330000000000013</c:v>
                </c:pt>
                <c:pt idx="34">
                  <c:v>9.4619999999999891</c:v>
                </c:pt>
                <c:pt idx="35">
                  <c:v>2.4060000000000059</c:v>
                </c:pt>
                <c:pt idx="36">
                  <c:v>2.3160000000000025</c:v>
                </c:pt>
                <c:pt idx="37">
                  <c:v>21.371000000000009</c:v>
                </c:pt>
                <c:pt idx="38">
                  <c:v>-9.5929999999999893</c:v>
                </c:pt>
                <c:pt idx="39">
                  <c:v>-12.528999999999996</c:v>
                </c:pt>
                <c:pt idx="40">
                  <c:v>18.435000000000002</c:v>
                </c:pt>
                <c:pt idx="41">
                  <c:v>4.0860000000000127</c:v>
                </c:pt>
                <c:pt idx="42">
                  <c:v>8.5449999999999875</c:v>
                </c:pt>
                <c:pt idx="43">
                  <c:v>11.433999999999997</c:v>
                </c:pt>
                <c:pt idx="44">
                  <c:v>-7.5879999999999939</c:v>
                </c:pt>
                <c:pt idx="45">
                  <c:v>-15.013000000000005</c:v>
                </c:pt>
              </c:numCache>
            </c:numRef>
          </c:yVal>
          <c:smooth val="1"/>
        </c:ser>
        <c:axId val="166277120"/>
        <c:axId val="166278656"/>
      </c:scatterChart>
      <c:valAx>
        <c:axId val="166277120"/>
        <c:scaling>
          <c:orientation val="minMax"/>
        </c:scaling>
        <c:axPos val="b"/>
        <c:numFmt formatCode="General" sourceLinked="1"/>
        <c:tickLblPos val="nextTo"/>
        <c:crossAx val="166278656"/>
        <c:crosses val="autoZero"/>
        <c:crossBetween val="midCat"/>
      </c:valAx>
      <c:valAx>
        <c:axId val="166278656"/>
        <c:scaling>
          <c:orientation val="minMax"/>
        </c:scaling>
        <c:axPos val="l"/>
        <c:numFmt formatCode="General" sourceLinked="1"/>
        <c:tickLblPos val="nextTo"/>
        <c:crossAx val="16627712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'Gray Bat'!$B$4:$B$29</c:f>
              <c:numCache>
                <c:formatCode>General</c:formatCode>
                <c:ptCount val="2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0.95833333333333326</c:v>
                </c:pt>
                <c:pt idx="23">
                  <c:v>1</c:v>
                </c:pt>
                <c:pt idx="24">
                  <c:v>1.0416666666666665</c:v>
                </c:pt>
                <c:pt idx="25">
                  <c:v>1.0833333333333333</c:v>
                </c:pt>
              </c:numCache>
            </c:numRef>
          </c:xVal>
          <c:yVal>
            <c:numRef>
              <c:f>'Gray Bat'!$D$4:$D$29</c:f>
              <c:numCache>
                <c:formatCode>General</c:formatCode>
                <c:ptCount val="26"/>
                <c:pt idx="0">
                  <c:v>33.579000000000008</c:v>
                </c:pt>
                <c:pt idx="1">
                  <c:v>10.554000000000002</c:v>
                </c:pt>
                <c:pt idx="2">
                  <c:v>-7.1419999999999959</c:v>
                </c:pt>
                <c:pt idx="3">
                  <c:v>-11.546999999999997</c:v>
                </c:pt>
                <c:pt idx="4">
                  <c:v>-3.7779999999999916</c:v>
                </c:pt>
                <c:pt idx="5">
                  <c:v>-35.753999999999991</c:v>
                </c:pt>
                <c:pt idx="6">
                  <c:v>-17.402999999999992</c:v>
                </c:pt>
                <c:pt idx="7">
                  <c:v>4.4799999999999898</c:v>
                </c:pt>
                <c:pt idx="8">
                  <c:v>13.177999999999997</c:v>
                </c:pt>
                <c:pt idx="9">
                  <c:v>-14.753999999999991</c:v>
                </c:pt>
                <c:pt idx="10">
                  <c:v>16.606999999999999</c:v>
                </c:pt>
                <c:pt idx="11">
                  <c:v>10.989000000000004</c:v>
                </c:pt>
                <c:pt idx="12">
                  <c:v>18.435000000000002</c:v>
                </c:pt>
                <c:pt idx="13">
                  <c:v>-14.036000000000001</c:v>
                </c:pt>
                <c:pt idx="14">
                  <c:v>-9.188999999999993</c:v>
                </c:pt>
                <c:pt idx="15">
                  <c:v>9.6380000000000052</c:v>
                </c:pt>
                <c:pt idx="16">
                  <c:v>37.235000000000014</c:v>
                </c:pt>
                <c:pt idx="17">
                  <c:v>10.620000000000005</c:v>
                </c:pt>
                <c:pt idx="18">
                  <c:v>17.603000000000009</c:v>
                </c:pt>
                <c:pt idx="19">
                  <c:v>-9.4619999999999891</c:v>
                </c:pt>
                <c:pt idx="20">
                  <c:v>-7.125</c:v>
                </c:pt>
                <c:pt idx="21">
                  <c:v>-32.471000000000004</c:v>
                </c:pt>
                <c:pt idx="22">
                  <c:v>17.22999999999999</c:v>
                </c:pt>
                <c:pt idx="23">
                  <c:v>13.241000000000014</c:v>
                </c:pt>
                <c:pt idx="24">
                  <c:v>21.800999999999988</c:v>
                </c:pt>
                <c:pt idx="25">
                  <c:v>-6.0860000000000127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'Gray Bat'!$B$34:$B$48</c:f>
              <c:numCache>
                <c:formatCode>General</c:formatCode>
                <c:ptCount val="15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</c:numCache>
            </c:numRef>
          </c:xVal>
          <c:yVal>
            <c:numRef>
              <c:f>'Gray Bat'!$D$34:$D$48</c:f>
              <c:numCache>
                <c:formatCode>General</c:formatCode>
                <c:ptCount val="15"/>
                <c:pt idx="0">
                  <c:v>-12.064999999999998</c:v>
                </c:pt>
                <c:pt idx="1">
                  <c:v>8.1299999999999955</c:v>
                </c:pt>
                <c:pt idx="2">
                  <c:v>21.371000000000009</c:v>
                </c:pt>
                <c:pt idx="3">
                  <c:v>-12.528999999999996</c:v>
                </c:pt>
                <c:pt idx="4">
                  <c:v>15.030000000000001</c:v>
                </c:pt>
                <c:pt idx="5">
                  <c:v>-16.503999999999991</c:v>
                </c:pt>
                <c:pt idx="6">
                  <c:v>13.722000000000008</c:v>
                </c:pt>
                <c:pt idx="7">
                  <c:v>11.256</c:v>
                </c:pt>
                <c:pt idx="8">
                  <c:v>-9</c:v>
                </c:pt>
                <c:pt idx="9">
                  <c:v>11.524000000000001</c:v>
                </c:pt>
                <c:pt idx="10">
                  <c:v>-26.564999999999998</c:v>
                </c:pt>
                <c:pt idx="11">
                  <c:v>23.330999999999989</c:v>
                </c:pt>
                <c:pt idx="12">
                  <c:v>-13.224999999999994</c:v>
                </c:pt>
                <c:pt idx="13">
                  <c:v>2.6630000000000109</c:v>
                </c:pt>
                <c:pt idx="14">
                  <c:v>10.549000000000007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'Gray Bat'!$B$53:$B$62</c:f>
              <c:numCache>
                <c:formatCode>General</c:formatCode>
                <c:ptCount val="1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</c:numCache>
            </c:numRef>
          </c:xVal>
          <c:yVal>
            <c:numRef>
              <c:f>'Gray Bat'!$D$53:$D$62</c:f>
              <c:numCache>
                <c:formatCode>General</c:formatCode>
                <c:ptCount val="10"/>
                <c:pt idx="0">
                  <c:v>-24.775000000000006</c:v>
                </c:pt>
                <c:pt idx="1">
                  <c:v>-12.918000000000006</c:v>
                </c:pt>
                <c:pt idx="2">
                  <c:v>13.846000000000004</c:v>
                </c:pt>
                <c:pt idx="3">
                  <c:v>-21.658999999999992</c:v>
                </c:pt>
                <c:pt idx="4">
                  <c:v>-3.5759999999999934</c:v>
                </c:pt>
                <c:pt idx="5">
                  <c:v>10.320999999999998</c:v>
                </c:pt>
                <c:pt idx="6">
                  <c:v>-9.9819999999999993</c:v>
                </c:pt>
                <c:pt idx="7">
                  <c:v>12.738</c:v>
                </c:pt>
                <c:pt idx="8">
                  <c:v>-12.094999999999999</c:v>
                </c:pt>
                <c:pt idx="9">
                  <c:v>-11.592000000000013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'Gray Bat'!$B$67:$B$76</c:f>
              <c:numCache>
                <c:formatCode>General</c:formatCode>
                <c:ptCount val="1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</c:numCache>
            </c:numRef>
          </c:xVal>
          <c:yVal>
            <c:numRef>
              <c:f>'Gray Bat'!$D$67:$D$76</c:f>
              <c:numCache>
                <c:formatCode>General</c:formatCode>
                <c:ptCount val="10"/>
                <c:pt idx="0">
                  <c:v>-16.169000000000011</c:v>
                </c:pt>
                <c:pt idx="1">
                  <c:v>13.699000000000012</c:v>
                </c:pt>
                <c:pt idx="2">
                  <c:v>-9.7280000000000086</c:v>
                </c:pt>
                <c:pt idx="3">
                  <c:v>22.950999999999993</c:v>
                </c:pt>
                <c:pt idx="4">
                  <c:v>5.5809999999999889</c:v>
                </c:pt>
                <c:pt idx="5">
                  <c:v>-10.14500000000001</c:v>
                </c:pt>
                <c:pt idx="6">
                  <c:v>7.9660000000000082</c:v>
                </c:pt>
                <c:pt idx="7">
                  <c:v>-19.649000000000001</c:v>
                </c:pt>
                <c:pt idx="8">
                  <c:v>16.640999999999991</c:v>
                </c:pt>
                <c:pt idx="9">
                  <c:v>-10.481999999999999</c:v>
                </c:pt>
              </c:numCache>
            </c:numRef>
          </c:yVal>
          <c:smooth val="1"/>
        </c:ser>
        <c:axId val="166325248"/>
        <c:axId val="166408960"/>
      </c:scatterChart>
      <c:valAx>
        <c:axId val="166325248"/>
        <c:scaling>
          <c:orientation val="minMax"/>
        </c:scaling>
        <c:axPos val="b"/>
        <c:numFmt formatCode="General" sourceLinked="1"/>
        <c:tickLblPos val="nextTo"/>
        <c:crossAx val="166408960"/>
        <c:crosses val="autoZero"/>
        <c:crossBetween val="midCat"/>
      </c:valAx>
      <c:valAx>
        <c:axId val="166408960"/>
        <c:scaling>
          <c:orientation val="minMax"/>
        </c:scaling>
        <c:axPos val="l"/>
        <c:numFmt formatCode="General" sourceLinked="1"/>
        <c:tickLblPos val="nextTo"/>
        <c:crossAx val="166325248"/>
        <c:crosses val="autoZero"/>
        <c:crossBetween val="midCat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'Great horned owl'!$B$4:$B$69</c:f>
              <c:numCache>
                <c:formatCode>General</c:formatCode>
                <c:ptCount val="6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1.1666666666666667</c:v>
                </c:pt>
                <c:pt idx="17">
                  <c:v>1.3</c:v>
                </c:pt>
                <c:pt idx="18">
                  <c:v>1.3666666666666667</c:v>
                </c:pt>
                <c:pt idx="19">
                  <c:v>1.4333333333333333</c:v>
                </c:pt>
                <c:pt idx="20">
                  <c:v>1.5</c:v>
                </c:pt>
                <c:pt idx="21">
                  <c:v>1.5666666666666667</c:v>
                </c:pt>
                <c:pt idx="22">
                  <c:v>1.6333333333333333</c:v>
                </c:pt>
                <c:pt idx="23">
                  <c:v>1.7</c:v>
                </c:pt>
                <c:pt idx="24">
                  <c:v>1.7666666666666666</c:v>
                </c:pt>
                <c:pt idx="25">
                  <c:v>1.8333333333333333</c:v>
                </c:pt>
                <c:pt idx="26">
                  <c:v>1.9</c:v>
                </c:pt>
                <c:pt idx="27">
                  <c:v>1.9666666666666666</c:v>
                </c:pt>
                <c:pt idx="28">
                  <c:v>2.0333333333333332</c:v>
                </c:pt>
                <c:pt idx="29">
                  <c:v>2.1</c:v>
                </c:pt>
                <c:pt idx="30">
                  <c:v>2.1666666666666665</c:v>
                </c:pt>
                <c:pt idx="31">
                  <c:v>2.2333333333333334</c:v>
                </c:pt>
                <c:pt idx="32">
                  <c:v>2.2999999999999998</c:v>
                </c:pt>
                <c:pt idx="33">
                  <c:v>2.3666666666666667</c:v>
                </c:pt>
                <c:pt idx="34">
                  <c:v>2.4333333333333331</c:v>
                </c:pt>
                <c:pt idx="35">
                  <c:v>2.5</c:v>
                </c:pt>
                <c:pt idx="36">
                  <c:v>2.5666666666666664</c:v>
                </c:pt>
                <c:pt idx="37">
                  <c:v>2.6333333333333333</c:v>
                </c:pt>
                <c:pt idx="38">
                  <c:v>2.7</c:v>
                </c:pt>
                <c:pt idx="39">
                  <c:v>2.7666666666666666</c:v>
                </c:pt>
                <c:pt idx="40">
                  <c:v>2.8333333333333335</c:v>
                </c:pt>
                <c:pt idx="41">
                  <c:v>2.9</c:v>
                </c:pt>
                <c:pt idx="42">
                  <c:v>2.9666666666666668</c:v>
                </c:pt>
                <c:pt idx="43">
                  <c:v>3.0333333333333332</c:v>
                </c:pt>
                <c:pt idx="44">
                  <c:v>3.1</c:v>
                </c:pt>
                <c:pt idx="45">
                  <c:v>3.1666666666666665</c:v>
                </c:pt>
                <c:pt idx="46">
                  <c:v>3.2333333333333334</c:v>
                </c:pt>
                <c:pt idx="47">
                  <c:v>3.3</c:v>
                </c:pt>
                <c:pt idx="48">
                  <c:v>3.3666666666666667</c:v>
                </c:pt>
                <c:pt idx="49">
                  <c:v>3.4333333333333331</c:v>
                </c:pt>
                <c:pt idx="50">
                  <c:v>3.5</c:v>
                </c:pt>
                <c:pt idx="51">
                  <c:v>3.5666666666666664</c:v>
                </c:pt>
                <c:pt idx="52">
                  <c:v>3.6333333333333333</c:v>
                </c:pt>
                <c:pt idx="53">
                  <c:v>3.6999999999999997</c:v>
                </c:pt>
                <c:pt idx="54">
                  <c:v>3.7666666666666666</c:v>
                </c:pt>
                <c:pt idx="55">
                  <c:v>3.8333333333333335</c:v>
                </c:pt>
                <c:pt idx="56">
                  <c:v>3.9</c:v>
                </c:pt>
                <c:pt idx="57">
                  <c:v>3.9666666666666668</c:v>
                </c:pt>
                <c:pt idx="58">
                  <c:v>4.0333333333333332</c:v>
                </c:pt>
                <c:pt idx="59">
                  <c:v>4.0999999999999996</c:v>
                </c:pt>
                <c:pt idx="60">
                  <c:v>4.166666666666667</c:v>
                </c:pt>
                <c:pt idx="61">
                  <c:v>4.2333333333333334</c:v>
                </c:pt>
                <c:pt idx="62">
                  <c:v>4.3</c:v>
                </c:pt>
                <c:pt idx="63">
                  <c:v>4.3666666666666663</c:v>
                </c:pt>
                <c:pt idx="64">
                  <c:v>4.4333333333333336</c:v>
                </c:pt>
                <c:pt idx="65">
                  <c:v>4.5</c:v>
                </c:pt>
              </c:numCache>
            </c:numRef>
          </c:xVal>
          <c:yVal>
            <c:numRef>
              <c:f>'Great horned owl'!$D$4:$D$69</c:f>
              <c:numCache>
                <c:formatCode>General</c:formatCode>
                <c:ptCount val="66"/>
                <c:pt idx="0">
                  <c:v>12.943999999999988</c:v>
                </c:pt>
                <c:pt idx="1">
                  <c:v>17.336999999999989</c:v>
                </c:pt>
                <c:pt idx="2">
                  <c:v>15.739000000000004</c:v>
                </c:pt>
                <c:pt idx="3">
                  <c:v>12.094999999999999</c:v>
                </c:pt>
                <c:pt idx="4">
                  <c:v>13.75200000000001</c:v>
                </c:pt>
                <c:pt idx="5">
                  <c:v>9.7439999999999998</c:v>
                </c:pt>
                <c:pt idx="6">
                  <c:v>14.139999999999986</c:v>
                </c:pt>
                <c:pt idx="7">
                  <c:v>18.435000000000002</c:v>
                </c:pt>
                <c:pt idx="8">
                  <c:v>17.377999999999986</c:v>
                </c:pt>
                <c:pt idx="9">
                  <c:v>15.828000000000003</c:v>
                </c:pt>
                <c:pt idx="10">
                  <c:v>18.980999999999995</c:v>
                </c:pt>
                <c:pt idx="11">
                  <c:v>11.189999999999998</c:v>
                </c:pt>
                <c:pt idx="12">
                  <c:v>5.4399999999999977</c:v>
                </c:pt>
                <c:pt idx="13">
                  <c:v>-8.3129999999999882</c:v>
                </c:pt>
                <c:pt idx="14">
                  <c:v>-2.203000000000003</c:v>
                </c:pt>
                <c:pt idx="15">
                  <c:v>-24.228000000000009</c:v>
                </c:pt>
                <c:pt idx="16">
                  <c:v>-26.564999999999998</c:v>
                </c:pt>
                <c:pt idx="17">
                  <c:v>-23.371000000000009</c:v>
                </c:pt>
                <c:pt idx="18">
                  <c:v>-10.520999999999987</c:v>
                </c:pt>
                <c:pt idx="19">
                  <c:v>-11.222000000000008</c:v>
                </c:pt>
                <c:pt idx="20">
                  <c:v>-2.1210000000000093</c:v>
                </c:pt>
                <c:pt idx="21">
                  <c:v>15.831999999999994</c:v>
                </c:pt>
                <c:pt idx="22">
                  <c:v>8.1299999999999955</c:v>
                </c:pt>
                <c:pt idx="23">
                  <c:v>20.120000000000005</c:v>
                </c:pt>
                <c:pt idx="24">
                  <c:v>14.431999999999988</c:v>
                </c:pt>
                <c:pt idx="25">
                  <c:v>15.944999999999993</c:v>
                </c:pt>
                <c:pt idx="26">
                  <c:v>13.530000000000001</c:v>
                </c:pt>
                <c:pt idx="27">
                  <c:v>13.653999999999996</c:v>
                </c:pt>
                <c:pt idx="28">
                  <c:v>15.806000000000012</c:v>
                </c:pt>
                <c:pt idx="29">
                  <c:v>20.019000000000005</c:v>
                </c:pt>
                <c:pt idx="30">
                  <c:v>13.911000000000001</c:v>
                </c:pt>
                <c:pt idx="31">
                  <c:v>14.514999999999986</c:v>
                </c:pt>
                <c:pt idx="32">
                  <c:v>26.121000000000009</c:v>
                </c:pt>
                <c:pt idx="33">
                  <c:v>15.781000000000006</c:v>
                </c:pt>
                <c:pt idx="34">
                  <c:v>9.1839999999999975</c:v>
                </c:pt>
                <c:pt idx="35">
                  <c:v>-12.579000000000008</c:v>
                </c:pt>
                <c:pt idx="36">
                  <c:v>-15.335000000000008</c:v>
                </c:pt>
                <c:pt idx="37">
                  <c:v>-31.990000000000009</c:v>
                </c:pt>
                <c:pt idx="38">
                  <c:v>-37.356999999999999</c:v>
                </c:pt>
                <c:pt idx="39">
                  <c:v>-11.925999999999988</c:v>
                </c:pt>
                <c:pt idx="40">
                  <c:v>-18.768000000000001</c:v>
                </c:pt>
                <c:pt idx="41">
                  <c:v>-10.491000000000014</c:v>
                </c:pt>
                <c:pt idx="42">
                  <c:v>-4.5109999999999957</c:v>
                </c:pt>
                <c:pt idx="43">
                  <c:v>13.031000000000006</c:v>
                </c:pt>
                <c:pt idx="44">
                  <c:v>19.417000000000002</c:v>
                </c:pt>
                <c:pt idx="45">
                  <c:v>8.842000000000013</c:v>
                </c:pt>
                <c:pt idx="46">
                  <c:v>12.995000000000005</c:v>
                </c:pt>
                <c:pt idx="47">
                  <c:v>9.0039999999999907</c:v>
                </c:pt>
                <c:pt idx="48">
                  <c:v>16.259999999999991</c:v>
                </c:pt>
                <c:pt idx="49">
                  <c:v>16.270999999999987</c:v>
                </c:pt>
                <c:pt idx="50">
                  <c:v>18.414999999999992</c:v>
                </c:pt>
                <c:pt idx="51">
                  <c:v>18.133999999999986</c:v>
                </c:pt>
                <c:pt idx="52">
                  <c:v>13.955000000000013</c:v>
                </c:pt>
                <c:pt idx="53">
                  <c:v>18.263000000000005</c:v>
                </c:pt>
                <c:pt idx="54">
                  <c:v>9.717000000000013</c:v>
                </c:pt>
                <c:pt idx="55">
                  <c:v>26.564999999999998</c:v>
                </c:pt>
                <c:pt idx="56">
                  <c:v>10.945999999999998</c:v>
                </c:pt>
                <c:pt idx="57">
                  <c:v>-8.9190000000000111</c:v>
                </c:pt>
                <c:pt idx="58">
                  <c:v>-5.0420000000000016</c:v>
                </c:pt>
                <c:pt idx="59">
                  <c:v>-11.165999999999997</c:v>
                </c:pt>
                <c:pt idx="60">
                  <c:v>-11.991000000000014</c:v>
                </c:pt>
                <c:pt idx="61">
                  <c:v>-21.890999999999991</c:v>
                </c:pt>
                <c:pt idx="62">
                  <c:v>-19.627999999999986</c:v>
                </c:pt>
                <c:pt idx="63">
                  <c:v>-25.522999999999996</c:v>
                </c:pt>
                <c:pt idx="64">
                  <c:v>-16.894000000000005</c:v>
                </c:pt>
                <c:pt idx="65">
                  <c:v>-12.412000000000006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'Great horned owl'!$B$74:$B$96</c:f>
              <c:numCache>
                <c:formatCode>General</c:formatCode>
                <c:ptCount val="23"/>
                <c:pt idx="0">
                  <c:v>6.6666666666666666E-2</c:v>
                </c:pt>
                <c:pt idx="1">
                  <c:v>0.1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0.2</c:v>
                </c:pt>
                <c:pt idx="5">
                  <c:v>0.23333333333333334</c:v>
                </c:pt>
                <c:pt idx="6">
                  <c:v>0.26666666666666666</c:v>
                </c:pt>
                <c:pt idx="7">
                  <c:v>0.3</c:v>
                </c:pt>
                <c:pt idx="8">
                  <c:v>0.33333333333333331</c:v>
                </c:pt>
                <c:pt idx="9">
                  <c:v>0.36666666666666664</c:v>
                </c:pt>
                <c:pt idx="10">
                  <c:v>0.4</c:v>
                </c:pt>
                <c:pt idx="11">
                  <c:v>0.5</c:v>
                </c:pt>
                <c:pt idx="12">
                  <c:v>0.53333333333333333</c:v>
                </c:pt>
                <c:pt idx="13">
                  <c:v>0.6333333333333333</c:v>
                </c:pt>
                <c:pt idx="14">
                  <c:v>0.66666666666666663</c:v>
                </c:pt>
                <c:pt idx="15">
                  <c:v>0.7</c:v>
                </c:pt>
                <c:pt idx="16">
                  <c:v>0.83333333333333337</c:v>
                </c:pt>
                <c:pt idx="17">
                  <c:v>0.8666666666666667</c:v>
                </c:pt>
                <c:pt idx="18">
                  <c:v>0.9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1</c:v>
                </c:pt>
                <c:pt idx="22">
                  <c:v>1.0333333333333332</c:v>
                </c:pt>
              </c:numCache>
            </c:numRef>
          </c:xVal>
          <c:yVal>
            <c:numRef>
              <c:f>'Great horned owl'!$D$74:$D$96</c:f>
              <c:numCache>
                <c:formatCode>General</c:formatCode>
                <c:ptCount val="23"/>
                <c:pt idx="0">
                  <c:v>-18.435000000000002</c:v>
                </c:pt>
                <c:pt idx="1">
                  <c:v>-12.113</c:v>
                </c:pt>
                <c:pt idx="2">
                  <c:v>-31.900000000000006</c:v>
                </c:pt>
                <c:pt idx="3">
                  <c:v>15.216000000000008</c:v>
                </c:pt>
                <c:pt idx="4">
                  <c:v>17.790999999999997</c:v>
                </c:pt>
                <c:pt idx="5">
                  <c:v>25.016999999999996</c:v>
                </c:pt>
                <c:pt idx="6">
                  <c:v>18.913999999999987</c:v>
                </c:pt>
                <c:pt idx="7">
                  <c:v>18.557999999999993</c:v>
                </c:pt>
                <c:pt idx="8">
                  <c:v>-33.146999999999991</c:v>
                </c:pt>
                <c:pt idx="9">
                  <c:v>-20.556000000000012</c:v>
                </c:pt>
                <c:pt idx="10">
                  <c:v>-16.305000000000007</c:v>
                </c:pt>
                <c:pt idx="11">
                  <c:v>23.771999999999991</c:v>
                </c:pt>
                <c:pt idx="12">
                  <c:v>23.824000000000012</c:v>
                </c:pt>
                <c:pt idx="13">
                  <c:v>-21.650000000000006</c:v>
                </c:pt>
                <c:pt idx="14">
                  <c:v>11.61699999999999</c:v>
                </c:pt>
                <c:pt idx="15">
                  <c:v>13.439999999999998</c:v>
                </c:pt>
                <c:pt idx="16">
                  <c:v>-20.282999999999987</c:v>
                </c:pt>
                <c:pt idx="17">
                  <c:v>-32.471000000000004</c:v>
                </c:pt>
                <c:pt idx="18">
                  <c:v>11.843999999999994</c:v>
                </c:pt>
                <c:pt idx="19">
                  <c:v>14.225999999999999</c:v>
                </c:pt>
                <c:pt idx="20">
                  <c:v>6.3400000000000034</c:v>
                </c:pt>
                <c:pt idx="21">
                  <c:v>15.018000000000001</c:v>
                </c:pt>
                <c:pt idx="22">
                  <c:v>11.310000000000002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'Great horned owl'!$B$101:$B$133</c:f>
              <c:numCache>
                <c:formatCode>General</c:formatCode>
                <c:ptCount val="33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0.53333333333333333</c:v>
                </c:pt>
                <c:pt idx="15">
                  <c:v>0.56666666666666665</c:v>
                </c:pt>
                <c:pt idx="16">
                  <c:v>0.6</c:v>
                </c:pt>
                <c:pt idx="17">
                  <c:v>0.6333333333333333</c:v>
                </c:pt>
                <c:pt idx="18">
                  <c:v>0.66666666666666663</c:v>
                </c:pt>
                <c:pt idx="19">
                  <c:v>0.7</c:v>
                </c:pt>
                <c:pt idx="20">
                  <c:v>0.73333333333333328</c:v>
                </c:pt>
                <c:pt idx="21">
                  <c:v>0.8</c:v>
                </c:pt>
                <c:pt idx="22">
                  <c:v>0.83333333333333337</c:v>
                </c:pt>
                <c:pt idx="23">
                  <c:v>0.8666666666666667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0.96666666666666667</c:v>
                </c:pt>
                <c:pt idx="27">
                  <c:v>1</c:v>
                </c:pt>
                <c:pt idx="28">
                  <c:v>1.0333333333333332</c:v>
                </c:pt>
                <c:pt idx="29">
                  <c:v>1.1000000000000001</c:v>
                </c:pt>
                <c:pt idx="30">
                  <c:v>1.1333333333333333</c:v>
                </c:pt>
                <c:pt idx="31">
                  <c:v>1.1666666666666667</c:v>
                </c:pt>
                <c:pt idx="32">
                  <c:v>1.2</c:v>
                </c:pt>
              </c:numCache>
            </c:numRef>
          </c:xVal>
          <c:yVal>
            <c:numRef>
              <c:f>'Great horned owl'!$D$101:$D$133</c:f>
              <c:numCache>
                <c:formatCode>General</c:formatCode>
                <c:ptCount val="33"/>
                <c:pt idx="0">
                  <c:v>18.435000000000002</c:v>
                </c:pt>
                <c:pt idx="1">
                  <c:v>5.1939999999999884</c:v>
                </c:pt>
                <c:pt idx="2">
                  <c:v>13.465000000000003</c:v>
                </c:pt>
                <c:pt idx="3">
                  <c:v>16.858000000000004</c:v>
                </c:pt>
                <c:pt idx="4">
                  <c:v>11.093999999999994</c:v>
                </c:pt>
                <c:pt idx="5">
                  <c:v>-20.282999999999987</c:v>
                </c:pt>
                <c:pt idx="6">
                  <c:v>-21.800999999999988</c:v>
                </c:pt>
                <c:pt idx="7">
                  <c:v>-16.858000000000004</c:v>
                </c:pt>
                <c:pt idx="8">
                  <c:v>-14.490000000000009</c:v>
                </c:pt>
                <c:pt idx="9">
                  <c:v>9.0089999999999861</c:v>
                </c:pt>
                <c:pt idx="10">
                  <c:v>13.022999999999996</c:v>
                </c:pt>
                <c:pt idx="11">
                  <c:v>7.7649999999999864</c:v>
                </c:pt>
                <c:pt idx="12">
                  <c:v>-6.188999999999993</c:v>
                </c:pt>
                <c:pt idx="13">
                  <c:v>-29.207999999999998</c:v>
                </c:pt>
                <c:pt idx="14">
                  <c:v>-21.800999999999988</c:v>
                </c:pt>
                <c:pt idx="15">
                  <c:v>20.116000000000014</c:v>
                </c:pt>
                <c:pt idx="16">
                  <c:v>18.492999999999995</c:v>
                </c:pt>
                <c:pt idx="17">
                  <c:v>20.627999999999986</c:v>
                </c:pt>
                <c:pt idx="18">
                  <c:v>31.356999999999999</c:v>
                </c:pt>
                <c:pt idx="19">
                  <c:v>-10.344999999999999</c:v>
                </c:pt>
                <c:pt idx="20">
                  <c:v>-20.224999999999994</c:v>
                </c:pt>
                <c:pt idx="21">
                  <c:v>-9.2110000000000127</c:v>
                </c:pt>
                <c:pt idx="22">
                  <c:v>-23.551999999999992</c:v>
                </c:pt>
                <c:pt idx="23">
                  <c:v>15.02600000000001</c:v>
                </c:pt>
                <c:pt idx="24">
                  <c:v>24.481999999999999</c:v>
                </c:pt>
                <c:pt idx="25">
                  <c:v>20.135999999999996</c:v>
                </c:pt>
                <c:pt idx="26">
                  <c:v>27.294999999999987</c:v>
                </c:pt>
                <c:pt idx="27">
                  <c:v>13.643000000000001</c:v>
                </c:pt>
                <c:pt idx="28">
                  <c:v>-21.700999999999993</c:v>
                </c:pt>
                <c:pt idx="29">
                  <c:v>-13.27600000000001</c:v>
                </c:pt>
                <c:pt idx="30">
                  <c:v>-2.1210000000000093</c:v>
                </c:pt>
                <c:pt idx="31">
                  <c:v>22.620000000000005</c:v>
                </c:pt>
                <c:pt idx="32">
                  <c:v>17.622000000000014</c:v>
                </c:pt>
              </c:numCache>
            </c:numRef>
          </c:yVal>
          <c:smooth val="1"/>
        </c:ser>
        <c:axId val="165726464"/>
        <c:axId val="165732352"/>
      </c:scatterChart>
      <c:valAx>
        <c:axId val="165726464"/>
        <c:scaling>
          <c:orientation val="minMax"/>
        </c:scaling>
        <c:axPos val="b"/>
        <c:numFmt formatCode="General" sourceLinked="1"/>
        <c:tickLblPos val="nextTo"/>
        <c:crossAx val="165732352"/>
        <c:crosses val="autoZero"/>
        <c:crossBetween val="midCat"/>
      </c:valAx>
      <c:valAx>
        <c:axId val="165732352"/>
        <c:scaling>
          <c:orientation val="minMax"/>
        </c:scaling>
        <c:axPos val="l"/>
        <c:numFmt formatCode="General" sourceLinked="1"/>
        <c:tickLblPos val="nextTo"/>
        <c:crossAx val="165726464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'Greater horseshoe bat'!$B$4:$B$18</c:f>
              <c:numCache>
                <c:formatCode>General</c:formatCode>
                <c:ptCount val="15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0.84</c:v>
                </c:pt>
                <c:pt idx="10">
                  <c:v>0.92</c:v>
                </c:pt>
                <c:pt idx="11">
                  <c:v>1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1.24</c:v>
                </c:pt>
              </c:numCache>
            </c:numRef>
          </c:xVal>
          <c:yVal>
            <c:numRef>
              <c:f>'Greater horseshoe bat'!$D$4:$D$18</c:f>
              <c:numCache>
                <c:formatCode>General</c:formatCode>
                <c:ptCount val="15"/>
                <c:pt idx="0">
                  <c:v>11.125</c:v>
                </c:pt>
                <c:pt idx="1">
                  <c:v>12.975999999999999</c:v>
                </c:pt>
                <c:pt idx="2">
                  <c:v>12.72399999999999</c:v>
                </c:pt>
                <c:pt idx="3">
                  <c:v>-11.947000000000003</c:v>
                </c:pt>
                <c:pt idx="4">
                  <c:v>-21.251000000000005</c:v>
                </c:pt>
                <c:pt idx="5">
                  <c:v>-5.7510000000000048</c:v>
                </c:pt>
                <c:pt idx="6">
                  <c:v>8.7150000000000034</c:v>
                </c:pt>
                <c:pt idx="7">
                  <c:v>13.169999999999987</c:v>
                </c:pt>
                <c:pt idx="8">
                  <c:v>15.985000000000014</c:v>
                </c:pt>
                <c:pt idx="9">
                  <c:v>-5.960000000000008</c:v>
                </c:pt>
                <c:pt idx="10">
                  <c:v>-7.9209999999999923</c:v>
                </c:pt>
                <c:pt idx="11">
                  <c:v>-4.7760000000000105</c:v>
                </c:pt>
                <c:pt idx="12">
                  <c:v>10.794000000000011</c:v>
                </c:pt>
                <c:pt idx="13">
                  <c:v>16.498999999999995</c:v>
                </c:pt>
                <c:pt idx="14">
                  <c:v>16.382000000000005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'Greater horseshoe bat'!$B$23:$B$45</c:f>
              <c:numCache>
                <c:formatCode>General</c:formatCode>
                <c:ptCount val="23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</c:numCache>
            </c:numRef>
          </c:xVal>
          <c:yVal>
            <c:numRef>
              <c:f>'Greater horseshoe bat'!$D$23:$D$45</c:f>
              <c:numCache>
                <c:formatCode>General</c:formatCode>
                <c:ptCount val="23"/>
                <c:pt idx="0">
                  <c:v>8.5310000000000059</c:v>
                </c:pt>
                <c:pt idx="1">
                  <c:v>4.1850000000000023</c:v>
                </c:pt>
                <c:pt idx="2">
                  <c:v>11.579000000000008</c:v>
                </c:pt>
                <c:pt idx="3">
                  <c:v>15.312999999999988</c:v>
                </c:pt>
                <c:pt idx="4">
                  <c:v>13.706999999999994</c:v>
                </c:pt>
                <c:pt idx="5">
                  <c:v>-21.631</c:v>
                </c:pt>
                <c:pt idx="6">
                  <c:v>-26.564999999999998</c:v>
                </c:pt>
                <c:pt idx="7">
                  <c:v>-9.4619999999999891</c:v>
                </c:pt>
                <c:pt idx="8">
                  <c:v>-18.435000000000002</c:v>
                </c:pt>
                <c:pt idx="9">
                  <c:v>-5.7110000000000127</c:v>
                </c:pt>
                <c:pt idx="10">
                  <c:v>9.4619999999999891</c:v>
                </c:pt>
                <c:pt idx="11">
                  <c:v>8.8489999999999895</c:v>
                </c:pt>
                <c:pt idx="12">
                  <c:v>14.068000000000012</c:v>
                </c:pt>
                <c:pt idx="13">
                  <c:v>10.305000000000007</c:v>
                </c:pt>
                <c:pt idx="14">
                  <c:v>-37.199999999999989</c:v>
                </c:pt>
                <c:pt idx="15">
                  <c:v>-17.613</c:v>
                </c:pt>
                <c:pt idx="16">
                  <c:v>-8.561000000000007</c:v>
                </c:pt>
                <c:pt idx="17">
                  <c:v>-22.187000000000012</c:v>
                </c:pt>
                <c:pt idx="18">
                  <c:v>-16.503999999999991</c:v>
                </c:pt>
                <c:pt idx="19">
                  <c:v>11.310000000000002</c:v>
                </c:pt>
                <c:pt idx="20">
                  <c:v>14.036000000000001</c:v>
                </c:pt>
                <c:pt idx="21">
                  <c:v>11.88900000000001</c:v>
                </c:pt>
                <c:pt idx="22">
                  <c:v>10.620000000000005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'Greater horseshoe bat'!$B$50:$B$66</c:f>
              <c:numCache>
                <c:formatCode>General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0.92</c:v>
                </c:pt>
                <c:pt idx="12">
                  <c:v>1</c:v>
                </c:pt>
                <c:pt idx="13">
                  <c:v>1.08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</c:numCache>
            </c:numRef>
          </c:xVal>
          <c:yVal>
            <c:numRef>
              <c:f>'Greater horseshoe bat'!$D$50:$D$66</c:f>
              <c:numCache>
                <c:formatCode>General</c:formatCode>
                <c:ptCount val="17"/>
                <c:pt idx="0">
                  <c:v>4.73599999999999</c:v>
                </c:pt>
                <c:pt idx="1">
                  <c:v>9.3489999999999895</c:v>
                </c:pt>
                <c:pt idx="2">
                  <c:v>2.563999999999993</c:v>
                </c:pt>
                <c:pt idx="3">
                  <c:v>-14.12299999999999</c:v>
                </c:pt>
                <c:pt idx="4">
                  <c:v>-21.350999999999999</c:v>
                </c:pt>
                <c:pt idx="5">
                  <c:v>-5.5769999999999982</c:v>
                </c:pt>
                <c:pt idx="6">
                  <c:v>-9.4919999999999902</c:v>
                </c:pt>
                <c:pt idx="7">
                  <c:v>11.197000000000003</c:v>
                </c:pt>
                <c:pt idx="8">
                  <c:v>1.7680000000000007</c:v>
                </c:pt>
                <c:pt idx="9">
                  <c:v>-19.417000000000002</c:v>
                </c:pt>
                <c:pt idx="10">
                  <c:v>-37.304000000000002</c:v>
                </c:pt>
                <c:pt idx="11">
                  <c:v>-37.736999999999995</c:v>
                </c:pt>
                <c:pt idx="12">
                  <c:v>11.88300000000001</c:v>
                </c:pt>
                <c:pt idx="13">
                  <c:v>14.162000000000006</c:v>
                </c:pt>
                <c:pt idx="14">
                  <c:v>17.539999999999992</c:v>
                </c:pt>
                <c:pt idx="15">
                  <c:v>-32.513000000000005</c:v>
                </c:pt>
                <c:pt idx="16">
                  <c:v>-43.299000000000007</c:v>
                </c:pt>
              </c:numCache>
            </c:numRef>
          </c:yVal>
          <c:smooth val="1"/>
        </c:ser>
        <c:axId val="103260928"/>
        <c:axId val="103262464"/>
      </c:scatterChart>
      <c:valAx>
        <c:axId val="103260928"/>
        <c:scaling>
          <c:orientation val="minMax"/>
        </c:scaling>
        <c:axPos val="b"/>
        <c:numFmt formatCode="General" sourceLinked="1"/>
        <c:tickLblPos val="nextTo"/>
        <c:crossAx val="103262464"/>
        <c:crosses val="autoZero"/>
        <c:crossBetween val="midCat"/>
      </c:valAx>
      <c:valAx>
        <c:axId val="103262464"/>
        <c:scaling>
          <c:orientation val="minMax"/>
        </c:scaling>
        <c:axPos val="l"/>
        <c:numFmt formatCode="General" sourceLinked="1"/>
        <c:tickLblPos val="nextTo"/>
        <c:crossAx val="103260928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Bird 1</c:v>
          </c:tx>
          <c:xVal>
            <c:numRef>
              <c:f>Gull!$B$4:$B$60</c:f>
              <c:numCache>
                <c:formatCode>General</c:formatCode>
                <c:ptCount val="5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</c:numCache>
            </c:numRef>
          </c:xVal>
          <c:yVal>
            <c:numRef>
              <c:f>Gull!$D$4:$D$60</c:f>
              <c:numCache>
                <c:formatCode>General</c:formatCode>
                <c:ptCount val="57"/>
                <c:pt idx="0">
                  <c:v>10.455000000000013</c:v>
                </c:pt>
                <c:pt idx="1">
                  <c:v>15.109000000000009</c:v>
                </c:pt>
                <c:pt idx="2">
                  <c:v>13.772999999999996</c:v>
                </c:pt>
                <c:pt idx="3">
                  <c:v>12.711000000000013</c:v>
                </c:pt>
                <c:pt idx="4">
                  <c:v>-0.43899999999999295</c:v>
                </c:pt>
                <c:pt idx="5">
                  <c:v>-2.617999999999995</c:v>
                </c:pt>
                <c:pt idx="6">
                  <c:v>-4.811000000000007</c:v>
                </c:pt>
                <c:pt idx="7">
                  <c:v>-12.879999999999995</c:v>
                </c:pt>
                <c:pt idx="8">
                  <c:v>-12.717999999999989</c:v>
                </c:pt>
                <c:pt idx="9">
                  <c:v>-7.1690000000000111</c:v>
                </c:pt>
                <c:pt idx="10">
                  <c:v>-15.703000000000003</c:v>
                </c:pt>
                <c:pt idx="11">
                  <c:v>-14.036000000000001</c:v>
                </c:pt>
                <c:pt idx="12">
                  <c:v>-11.330999999999989</c:v>
                </c:pt>
                <c:pt idx="13">
                  <c:v>-15.89500000000001</c:v>
                </c:pt>
                <c:pt idx="14">
                  <c:v>-10.296999999999997</c:v>
                </c:pt>
                <c:pt idx="15">
                  <c:v>-9.01400000000001</c:v>
                </c:pt>
                <c:pt idx="16">
                  <c:v>-5.7940000000000111</c:v>
                </c:pt>
                <c:pt idx="17">
                  <c:v>-4.9699999999999989</c:v>
                </c:pt>
                <c:pt idx="18">
                  <c:v>0.97599999999999909</c:v>
                </c:pt>
                <c:pt idx="19">
                  <c:v>5.8739999999999952</c:v>
                </c:pt>
                <c:pt idx="20">
                  <c:v>10.064999999999998</c:v>
                </c:pt>
                <c:pt idx="21">
                  <c:v>17.706999999999994</c:v>
                </c:pt>
                <c:pt idx="22">
                  <c:v>14.097000000000008</c:v>
                </c:pt>
                <c:pt idx="23">
                  <c:v>14.536000000000001</c:v>
                </c:pt>
                <c:pt idx="24">
                  <c:v>18.897999999999996</c:v>
                </c:pt>
                <c:pt idx="25">
                  <c:v>17.439999999999998</c:v>
                </c:pt>
                <c:pt idx="26">
                  <c:v>8.3660000000000139</c:v>
                </c:pt>
                <c:pt idx="27">
                  <c:v>10.483000000000004</c:v>
                </c:pt>
                <c:pt idx="28">
                  <c:v>10.361999999999995</c:v>
                </c:pt>
                <c:pt idx="29">
                  <c:v>7.2179999999999893</c:v>
                </c:pt>
                <c:pt idx="30">
                  <c:v>10.067000000000007</c:v>
                </c:pt>
                <c:pt idx="31">
                  <c:v>9.4780000000000086</c:v>
                </c:pt>
                <c:pt idx="32">
                  <c:v>4.6349999999999909</c:v>
                </c:pt>
                <c:pt idx="33">
                  <c:v>2.4060000000000059</c:v>
                </c:pt>
                <c:pt idx="34">
                  <c:v>2.1339999999999861</c:v>
                </c:pt>
                <c:pt idx="35">
                  <c:v>-2.7259999999999991</c:v>
                </c:pt>
                <c:pt idx="36">
                  <c:v>-8.6769999999999925</c:v>
                </c:pt>
                <c:pt idx="37">
                  <c:v>-8.9000000000000057</c:v>
                </c:pt>
                <c:pt idx="38">
                  <c:v>-11.426999999999992</c:v>
                </c:pt>
                <c:pt idx="39">
                  <c:v>-9.7280000000000086</c:v>
                </c:pt>
                <c:pt idx="40">
                  <c:v>-17.61699999999999</c:v>
                </c:pt>
                <c:pt idx="41">
                  <c:v>-15.604000000000013</c:v>
                </c:pt>
                <c:pt idx="42">
                  <c:v>-18.74799999999999</c:v>
                </c:pt>
                <c:pt idx="43">
                  <c:v>-16.287000000000006</c:v>
                </c:pt>
                <c:pt idx="44">
                  <c:v>-3.835000000000008</c:v>
                </c:pt>
                <c:pt idx="45">
                  <c:v>-2.8069999999999879</c:v>
                </c:pt>
                <c:pt idx="46">
                  <c:v>6.5080000000000098</c:v>
                </c:pt>
                <c:pt idx="47">
                  <c:v>11.397999999999996</c:v>
                </c:pt>
                <c:pt idx="48">
                  <c:v>13.506</c:v>
                </c:pt>
                <c:pt idx="49">
                  <c:v>19.408999999999992</c:v>
                </c:pt>
                <c:pt idx="50">
                  <c:v>13.653999999999996</c:v>
                </c:pt>
                <c:pt idx="51">
                  <c:v>20.033999999999992</c:v>
                </c:pt>
                <c:pt idx="52">
                  <c:v>12.838999999999999</c:v>
                </c:pt>
                <c:pt idx="53">
                  <c:v>21.97999999999999</c:v>
                </c:pt>
                <c:pt idx="54">
                  <c:v>24.623999999999995</c:v>
                </c:pt>
                <c:pt idx="55">
                  <c:v>15.782000000000011</c:v>
                </c:pt>
                <c:pt idx="56">
                  <c:v>11.070999999999998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Gull!$B$66:$B$115</c:f>
              <c:numCache>
                <c:formatCode>General</c:formatCode>
                <c:ptCount val="5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2.0333333333333332</c:v>
                </c:pt>
                <c:pt idx="30">
                  <c:v>2.1</c:v>
                </c:pt>
                <c:pt idx="31">
                  <c:v>2.1666666666666665</c:v>
                </c:pt>
                <c:pt idx="32">
                  <c:v>2.2333333333333334</c:v>
                </c:pt>
                <c:pt idx="33">
                  <c:v>2.3666666666666667</c:v>
                </c:pt>
                <c:pt idx="34">
                  <c:v>2.4333333333333331</c:v>
                </c:pt>
                <c:pt idx="35">
                  <c:v>2.5</c:v>
                </c:pt>
                <c:pt idx="36">
                  <c:v>2.5666666666666664</c:v>
                </c:pt>
                <c:pt idx="37">
                  <c:v>2.6333333333333333</c:v>
                </c:pt>
                <c:pt idx="38">
                  <c:v>2.7</c:v>
                </c:pt>
                <c:pt idx="39">
                  <c:v>2.7666666666666666</c:v>
                </c:pt>
                <c:pt idx="40">
                  <c:v>2.8333333333333335</c:v>
                </c:pt>
                <c:pt idx="41">
                  <c:v>2.9</c:v>
                </c:pt>
                <c:pt idx="42">
                  <c:v>2.9666666666666668</c:v>
                </c:pt>
                <c:pt idx="43">
                  <c:v>3.0333333333333332</c:v>
                </c:pt>
                <c:pt idx="44">
                  <c:v>3.1</c:v>
                </c:pt>
                <c:pt idx="45">
                  <c:v>3.1666666666666665</c:v>
                </c:pt>
                <c:pt idx="46">
                  <c:v>3.2333333333333334</c:v>
                </c:pt>
                <c:pt idx="47">
                  <c:v>3.3</c:v>
                </c:pt>
                <c:pt idx="48">
                  <c:v>3.3666666666666667</c:v>
                </c:pt>
                <c:pt idx="49">
                  <c:v>3.4333333333333331</c:v>
                </c:pt>
              </c:numCache>
            </c:numRef>
          </c:xVal>
          <c:yVal>
            <c:numRef>
              <c:f>Gull!$D$66:$D$115</c:f>
              <c:numCache>
                <c:formatCode>General</c:formatCode>
                <c:ptCount val="50"/>
                <c:pt idx="0">
                  <c:v>6.5480000000000018</c:v>
                </c:pt>
                <c:pt idx="1">
                  <c:v>8.4610000000000127</c:v>
                </c:pt>
                <c:pt idx="2">
                  <c:v>8.7280000000000086</c:v>
                </c:pt>
                <c:pt idx="3">
                  <c:v>10.127999999999986</c:v>
                </c:pt>
                <c:pt idx="4">
                  <c:v>7.407999999999987</c:v>
                </c:pt>
                <c:pt idx="5">
                  <c:v>8.4159999999999968</c:v>
                </c:pt>
                <c:pt idx="6">
                  <c:v>7.3340000000000032</c:v>
                </c:pt>
                <c:pt idx="7">
                  <c:v>7.3669999999999902</c:v>
                </c:pt>
                <c:pt idx="8">
                  <c:v>7.0010000000000048</c:v>
                </c:pt>
                <c:pt idx="9">
                  <c:v>-16.281000000000006</c:v>
                </c:pt>
                <c:pt idx="10">
                  <c:v>-17.650000000000006</c:v>
                </c:pt>
                <c:pt idx="11">
                  <c:v>-17.402999999999992</c:v>
                </c:pt>
                <c:pt idx="12">
                  <c:v>-16.951999999999998</c:v>
                </c:pt>
                <c:pt idx="13">
                  <c:v>-19.983000000000004</c:v>
                </c:pt>
                <c:pt idx="14">
                  <c:v>-3.8379999999999939</c:v>
                </c:pt>
                <c:pt idx="15">
                  <c:v>-2.9509999999999934</c:v>
                </c:pt>
                <c:pt idx="16">
                  <c:v>-8.7460000000000093</c:v>
                </c:pt>
                <c:pt idx="17">
                  <c:v>7.9830000000000041</c:v>
                </c:pt>
                <c:pt idx="18">
                  <c:v>14.067000000000007</c:v>
                </c:pt>
                <c:pt idx="19">
                  <c:v>14.597000000000008</c:v>
                </c:pt>
                <c:pt idx="20">
                  <c:v>18.768000000000001</c:v>
                </c:pt>
                <c:pt idx="21">
                  <c:v>14.842000000000013</c:v>
                </c:pt>
                <c:pt idx="22">
                  <c:v>14.176999999999992</c:v>
                </c:pt>
                <c:pt idx="23">
                  <c:v>12.131</c:v>
                </c:pt>
                <c:pt idx="24">
                  <c:v>15.092999999999989</c:v>
                </c:pt>
                <c:pt idx="25">
                  <c:v>15.254999999999995</c:v>
                </c:pt>
                <c:pt idx="26">
                  <c:v>11.724999999999994</c:v>
                </c:pt>
                <c:pt idx="27">
                  <c:v>8.86099999999999</c:v>
                </c:pt>
                <c:pt idx="28">
                  <c:v>-6.5819999999999936</c:v>
                </c:pt>
                <c:pt idx="29">
                  <c:v>-15.724999999999994</c:v>
                </c:pt>
                <c:pt idx="30">
                  <c:v>-21.251000000000005</c:v>
                </c:pt>
                <c:pt idx="31">
                  <c:v>-8.8940000000000055</c:v>
                </c:pt>
                <c:pt idx="32">
                  <c:v>-18.435000000000002</c:v>
                </c:pt>
                <c:pt idx="33">
                  <c:v>-5.1100000000000136</c:v>
                </c:pt>
                <c:pt idx="34">
                  <c:v>9.5929999999999893</c:v>
                </c:pt>
                <c:pt idx="35">
                  <c:v>6.9110000000000014</c:v>
                </c:pt>
                <c:pt idx="36">
                  <c:v>18.622000000000014</c:v>
                </c:pt>
                <c:pt idx="37">
                  <c:v>19.532000000000011</c:v>
                </c:pt>
                <c:pt idx="38">
                  <c:v>13.444999999999993</c:v>
                </c:pt>
                <c:pt idx="39">
                  <c:v>24.528999999999996</c:v>
                </c:pt>
                <c:pt idx="40">
                  <c:v>21.997000000000014</c:v>
                </c:pt>
                <c:pt idx="41">
                  <c:v>17.195999999999998</c:v>
                </c:pt>
                <c:pt idx="42">
                  <c:v>19.008999999999986</c:v>
                </c:pt>
                <c:pt idx="43">
                  <c:v>19.983000000000004</c:v>
                </c:pt>
                <c:pt idx="44">
                  <c:v>16.28</c:v>
                </c:pt>
                <c:pt idx="45">
                  <c:v>16.22</c:v>
                </c:pt>
                <c:pt idx="46">
                  <c:v>18.435000000000002</c:v>
                </c:pt>
                <c:pt idx="47">
                  <c:v>-8.4269999999999925</c:v>
                </c:pt>
                <c:pt idx="48">
                  <c:v>-13.670999999999992</c:v>
                </c:pt>
                <c:pt idx="49">
                  <c:v>-19.439999999999998</c:v>
                </c:pt>
              </c:numCache>
            </c:numRef>
          </c:yVal>
          <c:smooth val="1"/>
        </c:ser>
        <c:ser>
          <c:idx val="2"/>
          <c:order val="2"/>
          <c:tx>
            <c:v>Bird 3</c:v>
          </c:tx>
          <c:xVal>
            <c:numRef>
              <c:f>Gull!$B$118:$B$172</c:f>
              <c:numCache>
                <c:formatCode>General</c:formatCode>
                <c:ptCount val="5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0.83333333333333337</c:v>
                </c:pt>
                <c:pt idx="12">
                  <c:v>0.9</c:v>
                </c:pt>
                <c:pt idx="13">
                  <c:v>0.96666666666666667</c:v>
                </c:pt>
                <c:pt idx="14">
                  <c:v>1.0333333333333332</c:v>
                </c:pt>
                <c:pt idx="15">
                  <c:v>1.1000000000000001</c:v>
                </c:pt>
                <c:pt idx="16">
                  <c:v>1.1666666666666667</c:v>
                </c:pt>
                <c:pt idx="17">
                  <c:v>1.2333333333333334</c:v>
                </c:pt>
                <c:pt idx="18">
                  <c:v>1.3</c:v>
                </c:pt>
                <c:pt idx="19">
                  <c:v>1.3666666666666667</c:v>
                </c:pt>
                <c:pt idx="20">
                  <c:v>1.4333333333333333</c:v>
                </c:pt>
                <c:pt idx="21">
                  <c:v>1.5</c:v>
                </c:pt>
                <c:pt idx="22">
                  <c:v>1.5666666666666667</c:v>
                </c:pt>
                <c:pt idx="23">
                  <c:v>1.6333333333333333</c:v>
                </c:pt>
                <c:pt idx="24">
                  <c:v>1.7</c:v>
                </c:pt>
                <c:pt idx="25">
                  <c:v>1.7666666666666666</c:v>
                </c:pt>
                <c:pt idx="26">
                  <c:v>1.8333333333333333</c:v>
                </c:pt>
                <c:pt idx="27">
                  <c:v>1.9</c:v>
                </c:pt>
                <c:pt idx="28">
                  <c:v>1.9666666666666666</c:v>
                </c:pt>
                <c:pt idx="29">
                  <c:v>2.0333333333333332</c:v>
                </c:pt>
                <c:pt idx="30">
                  <c:v>2.1</c:v>
                </c:pt>
                <c:pt idx="31">
                  <c:v>2.1666666666666665</c:v>
                </c:pt>
                <c:pt idx="32">
                  <c:v>2.2333333333333334</c:v>
                </c:pt>
                <c:pt idx="33">
                  <c:v>2.2999999999999998</c:v>
                </c:pt>
                <c:pt idx="34">
                  <c:v>2.3666666666666667</c:v>
                </c:pt>
                <c:pt idx="35">
                  <c:v>2.4333333333333331</c:v>
                </c:pt>
                <c:pt idx="36">
                  <c:v>2.5</c:v>
                </c:pt>
                <c:pt idx="37">
                  <c:v>2.5666666666666664</c:v>
                </c:pt>
                <c:pt idx="38">
                  <c:v>2.6333333333333333</c:v>
                </c:pt>
                <c:pt idx="39">
                  <c:v>2.7</c:v>
                </c:pt>
                <c:pt idx="40">
                  <c:v>2.7666666666666666</c:v>
                </c:pt>
                <c:pt idx="41">
                  <c:v>2.8333333333333335</c:v>
                </c:pt>
                <c:pt idx="42">
                  <c:v>2.9</c:v>
                </c:pt>
                <c:pt idx="43">
                  <c:v>2.9666666666666668</c:v>
                </c:pt>
                <c:pt idx="44">
                  <c:v>3.0333333333333332</c:v>
                </c:pt>
                <c:pt idx="45">
                  <c:v>3.1</c:v>
                </c:pt>
                <c:pt idx="46">
                  <c:v>3.1666666666666665</c:v>
                </c:pt>
                <c:pt idx="47">
                  <c:v>3.2333333333333334</c:v>
                </c:pt>
                <c:pt idx="48">
                  <c:v>3.3</c:v>
                </c:pt>
                <c:pt idx="49">
                  <c:v>3.3666666666666667</c:v>
                </c:pt>
                <c:pt idx="50">
                  <c:v>3.4333333333333331</c:v>
                </c:pt>
                <c:pt idx="51">
                  <c:v>3.5</c:v>
                </c:pt>
                <c:pt idx="52">
                  <c:v>3.6333333333333333</c:v>
                </c:pt>
                <c:pt idx="53">
                  <c:v>3.6999999999999997</c:v>
                </c:pt>
                <c:pt idx="54">
                  <c:v>3.7666666666666666</c:v>
                </c:pt>
              </c:numCache>
            </c:numRef>
          </c:xVal>
          <c:yVal>
            <c:numRef>
              <c:f>Gull!$D$118:$D$172</c:f>
              <c:numCache>
                <c:formatCode>General</c:formatCode>
                <c:ptCount val="55"/>
                <c:pt idx="0">
                  <c:v>13.216000000000008</c:v>
                </c:pt>
                <c:pt idx="1">
                  <c:v>8.9730000000000132</c:v>
                </c:pt>
                <c:pt idx="2">
                  <c:v>14.705000000000013</c:v>
                </c:pt>
                <c:pt idx="3">
                  <c:v>16.240000000000009</c:v>
                </c:pt>
                <c:pt idx="4">
                  <c:v>12.439999999999998</c:v>
                </c:pt>
                <c:pt idx="5">
                  <c:v>7.3470000000000084</c:v>
                </c:pt>
                <c:pt idx="6">
                  <c:v>-11.661000000000001</c:v>
                </c:pt>
                <c:pt idx="7">
                  <c:v>-16.338999999999999</c:v>
                </c:pt>
                <c:pt idx="8">
                  <c:v>-16.709000000000003</c:v>
                </c:pt>
                <c:pt idx="9">
                  <c:v>-14.613</c:v>
                </c:pt>
                <c:pt idx="10">
                  <c:v>-17.300999999999988</c:v>
                </c:pt>
                <c:pt idx="11">
                  <c:v>-16.460000000000008</c:v>
                </c:pt>
                <c:pt idx="12">
                  <c:v>-20.13300000000001</c:v>
                </c:pt>
                <c:pt idx="13">
                  <c:v>-17.179000000000002</c:v>
                </c:pt>
                <c:pt idx="14">
                  <c:v>-13.241000000000014</c:v>
                </c:pt>
                <c:pt idx="15">
                  <c:v>-12.572000000000003</c:v>
                </c:pt>
                <c:pt idx="16">
                  <c:v>-9.5720000000000027</c:v>
                </c:pt>
                <c:pt idx="17">
                  <c:v>5.1100000000000136</c:v>
                </c:pt>
                <c:pt idx="18">
                  <c:v>13.674000000000007</c:v>
                </c:pt>
                <c:pt idx="19">
                  <c:v>13.506</c:v>
                </c:pt>
                <c:pt idx="20">
                  <c:v>16.887</c:v>
                </c:pt>
                <c:pt idx="21">
                  <c:v>18.831999999999994</c:v>
                </c:pt>
                <c:pt idx="22">
                  <c:v>21.377999999999986</c:v>
                </c:pt>
                <c:pt idx="23">
                  <c:v>16.633999999999986</c:v>
                </c:pt>
                <c:pt idx="24">
                  <c:v>17.939999999999998</c:v>
                </c:pt>
                <c:pt idx="25">
                  <c:v>12.253999999999991</c:v>
                </c:pt>
                <c:pt idx="26">
                  <c:v>12.359000000000009</c:v>
                </c:pt>
                <c:pt idx="27">
                  <c:v>8.5819999999999936</c:v>
                </c:pt>
                <c:pt idx="28">
                  <c:v>6.1819999999999879</c:v>
                </c:pt>
                <c:pt idx="29">
                  <c:v>6.5459999999999923</c:v>
                </c:pt>
                <c:pt idx="30">
                  <c:v>3.6049999999999898</c:v>
                </c:pt>
                <c:pt idx="31">
                  <c:v>7.6839999999999975</c:v>
                </c:pt>
                <c:pt idx="32">
                  <c:v>-0.75399999999999068</c:v>
                </c:pt>
                <c:pt idx="33">
                  <c:v>-6.8120000000000118</c:v>
                </c:pt>
                <c:pt idx="34">
                  <c:v>-7.1709999999999923</c:v>
                </c:pt>
                <c:pt idx="35">
                  <c:v>-15.944999999999993</c:v>
                </c:pt>
                <c:pt idx="36">
                  <c:v>-12.264999999999986</c:v>
                </c:pt>
                <c:pt idx="37">
                  <c:v>-21.288999999999987</c:v>
                </c:pt>
                <c:pt idx="38">
                  <c:v>-21.143000000000001</c:v>
                </c:pt>
                <c:pt idx="39">
                  <c:v>-16.294000000000011</c:v>
                </c:pt>
                <c:pt idx="40">
                  <c:v>-22.286000000000001</c:v>
                </c:pt>
                <c:pt idx="41">
                  <c:v>-10.533999999999992</c:v>
                </c:pt>
                <c:pt idx="42">
                  <c:v>-18.957999999999998</c:v>
                </c:pt>
                <c:pt idx="43">
                  <c:v>-11.108000000000004</c:v>
                </c:pt>
                <c:pt idx="44">
                  <c:v>-11.310000000000002</c:v>
                </c:pt>
                <c:pt idx="45">
                  <c:v>6.3590000000000089</c:v>
                </c:pt>
                <c:pt idx="46">
                  <c:v>14.758999999999986</c:v>
                </c:pt>
                <c:pt idx="47">
                  <c:v>15.472000000000008</c:v>
                </c:pt>
                <c:pt idx="48">
                  <c:v>21.371000000000009</c:v>
                </c:pt>
                <c:pt idx="49">
                  <c:v>25.096000000000004</c:v>
                </c:pt>
                <c:pt idx="50">
                  <c:v>19.156000000000006</c:v>
                </c:pt>
                <c:pt idx="51">
                  <c:v>11.300000000000011</c:v>
                </c:pt>
                <c:pt idx="52">
                  <c:v>20.705999999999989</c:v>
                </c:pt>
                <c:pt idx="53">
                  <c:v>22.010999999999996</c:v>
                </c:pt>
                <c:pt idx="54">
                  <c:v>10.783999999999992</c:v>
                </c:pt>
              </c:numCache>
            </c:numRef>
          </c:yVal>
          <c:smooth val="1"/>
        </c:ser>
        <c:axId val="166607104"/>
        <c:axId val="166617088"/>
      </c:scatterChart>
      <c:valAx>
        <c:axId val="166607104"/>
        <c:scaling>
          <c:orientation val="minMax"/>
        </c:scaling>
        <c:axPos val="b"/>
        <c:numFmt formatCode="General" sourceLinked="1"/>
        <c:tickLblPos val="nextTo"/>
        <c:crossAx val="166617088"/>
        <c:crosses val="autoZero"/>
        <c:crossBetween val="midCat"/>
      </c:valAx>
      <c:valAx>
        <c:axId val="166617088"/>
        <c:scaling>
          <c:orientation val="minMax"/>
        </c:scaling>
        <c:axPos val="l"/>
        <c:numFmt formatCode="General" sourceLinked="1"/>
        <c:tickLblPos val="nextTo"/>
        <c:crossAx val="166607104"/>
        <c:crosses val="autoZero"/>
        <c:crossBetween val="midCat"/>
      </c:valAx>
    </c:plotArea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'House fly'!$B$4:$B$39</c:f>
              <c:numCache>
                <c:formatCode>General</c:formatCode>
                <c:ptCount val="36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0.41666666666666663</c:v>
                </c:pt>
                <c:pt idx="9">
                  <c:v>0.45833333333333331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0.625</c:v>
                </c:pt>
                <c:pt idx="14">
                  <c:v>0.66666666666666663</c:v>
                </c:pt>
                <c:pt idx="15">
                  <c:v>0.70833333333333326</c:v>
                </c:pt>
                <c:pt idx="16">
                  <c:v>0.75</c:v>
                </c:pt>
                <c:pt idx="17">
                  <c:v>0.79166666666666663</c:v>
                </c:pt>
                <c:pt idx="18">
                  <c:v>0.91666666666666663</c:v>
                </c:pt>
                <c:pt idx="19">
                  <c:v>0.95833333333333326</c:v>
                </c:pt>
                <c:pt idx="20">
                  <c:v>1.0416666666666665</c:v>
                </c:pt>
                <c:pt idx="21">
                  <c:v>1.0833333333333333</c:v>
                </c:pt>
                <c:pt idx="22">
                  <c:v>1.125</c:v>
                </c:pt>
                <c:pt idx="23">
                  <c:v>1.2083333333333333</c:v>
                </c:pt>
                <c:pt idx="24">
                  <c:v>1.25</c:v>
                </c:pt>
                <c:pt idx="25">
                  <c:v>1.2916666666666665</c:v>
                </c:pt>
                <c:pt idx="26">
                  <c:v>1.3333333333333333</c:v>
                </c:pt>
                <c:pt idx="27">
                  <c:v>1.375</c:v>
                </c:pt>
                <c:pt idx="28">
                  <c:v>1.4166666666666665</c:v>
                </c:pt>
                <c:pt idx="29">
                  <c:v>1.5</c:v>
                </c:pt>
                <c:pt idx="30">
                  <c:v>1.5416666666666665</c:v>
                </c:pt>
                <c:pt idx="31">
                  <c:v>1.625</c:v>
                </c:pt>
                <c:pt idx="32">
                  <c:v>1.6666666666666665</c:v>
                </c:pt>
                <c:pt idx="33">
                  <c:v>1.7083333333333333</c:v>
                </c:pt>
                <c:pt idx="34">
                  <c:v>1.75</c:v>
                </c:pt>
                <c:pt idx="35">
                  <c:v>1.7916666666666665</c:v>
                </c:pt>
              </c:numCache>
            </c:numRef>
          </c:xVal>
          <c:yVal>
            <c:numRef>
              <c:f>'House fly'!$D$4:$D$39</c:f>
              <c:numCache>
                <c:formatCode>General</c:formatCode>
                <c:ptCount val="36"/>
                <c:pt idx="0">
                  <c:v>-3.9120000000000061</c:v>
                </c:pt>
                <c:pt idx="1">
                  <c:v>-26.97399999999999</c:v>
                </c:pt>
                <c:pt idx="2">
                  <c:v>6.203000000000003</c:v>
                </c:pt>
                <c:pt idx="3">
                  <c:v>8.436000000000007</c:v>
                </c:pt>
                <c:pt idx="4">
                  <c:v>-13.938999999999993</c:v>
                </c:pt>
                <c:pt idx="5">
                  <c:v>11.284999999999997</c:v>
                </c:pt>
                <c:pt idx="6">
                  <c:v>-23.032999999999987</c:v>
                </c:pt>
                <c:pt idx="7">
                  <c:v>7.6630000000000109</c:v>
                </c:pt>
                <c:pt idx="8">
                  <c:v>-12.296999999999997</c:v>
                </c:pt>
                <c:pt idx="9">
                  <c:v>-6.0840000000000032</c:v>
                </c:pt>
                <c:pt idx="10">
                  <c:v>13.467000000000013</c:v>
                </c:pt>
                <c:pt idx="11">
                  <c:v>-14.608000000000004</c:v>
                </c:pt>
                <c:pt idx="12">
                  <c:v>6.3619999999999948</c:v>
                </c:pt>
                <c:pt idx="13">
                  <c:v>7.8799999999999955</c:v>
                </c:pt>
                <c:pt idx="14">
                  <c:v>-10.681000000000012</c:v>
                </c:pt>
                <c:pt idx="15">
                  <c:v>23.602000000000004</c:v>
                </c:pt>
                <c:pt idx="16">
                  <c:v>12.126000000000005</c:v>
                </c:pt>
                <c:pt idx="17">
                  <c:v>-7.0939999999999941</c:v>
                </c:pt>
                <c:pt idx="18">
                  <c:v>19.021999999999991</c:v>
                </c:pt>
                <c:pt idx="19">
                  <c:v>17.913999999999987</c:v>
                </c:pt>
                <c:pt idx="20">
                  <c:v>-15.032000000000011</c:v>
                </c:pt>
                <c:pt idx="21">
                  <c:v>9.9730000000000132</c:v>
                </c:pt>
                <c:pt idx="22">
                  <c:v>-15.924000000000007</c:v>
                </c:pt>
                <c:pt idx="23">
                  <c:v>19.308999999999997</c:v>
                </c:pt>
                <c:pt idx="24">
                  <c:v>-13.74799999999999</c:v>
                </c:pt>
                <c:pt idx="25">
                  <c:v>16.498999999999995</c:v>
                </c:pt>
                <c:pt idx="26">
                  <c:v>12.74799999999999</c:v>
                </c:pt>
                <c:pt idx="27">
                  <c:v>-22.217999999999989</c:v>
                </c:pt>
                <c:pt idx="28">
                  <c:v>13.437999999999988</c:v>
                </c:pt>
                <c:pt idx="29">
                  <c:v>-20.050000000000011</c:v>
                </c:pt>
                <c:pt idx="30">
                  <c:v>14.697000000000003</c:v>
                </c:pt>
                <c:pt idx="31">
                  <c:v>-13.26400000000001</c:v>
                </c:pt>
                <c:pt idx="32">
                  <c:v>18.318000000000012</c:v>
                </c:pt>
                <c:pt idx="33">
                  <c:v>13.838999999999999</c:v>
                </c:pt>
                <c:pt idx="34">
                  <c:v>-9.8959999999999866</c:v>
                </c:pt>
                <c:pt idx="35">
                  <c:v>12.314999999999998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'House fly'!$B$44:$B$65</c:f>
              <c:numCache>
                <c:formatCode>General</c:formatCode>
                <c:ptCount val="2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1.1666666666666667</c:v>
                </c:pt>
                <c:pt idx="17">
                  <c:v>1.2333333333333334</c:v>
                </c:pt>
                <c:pt idx="18">
                  <c:v>1.3</c:v>
                </c:pt>
                <c:pt idx="19">
                  <c:v>1.3666666666666667</c:v>
                </c:pt>
                <c:pt idx="20">
                  <c:v>1.4333333333333333</c:v>
                </c:pt>
                <c:pt idx="21">
                  <c:v>1.5</c:v>
                </c:pt>
              </c:numCache>
            </c:numRef>
          </c:xVal>
          <c:yVal>
            <c:numRef>
              <c:f>'House fly'!$D$44:$D$65</c:f>
              <c:numCache>
                <c:formatCode>General</c:formatCode>
                <c:ptCount val="22"/>
                <c:pt idx="0">
                  <c:v>-6.8089999999999975</c:v>
                </c:pt>
                <c:pt idx="1">
                  <c:v>-17.402999999999992</c:v>
                </c:pt>
                <c:pt idx="2">
                  <c:v>4.9699999999999989</c:v>
                </c:pt>
                <c:pt idx="3">
                  <c:v>6.4420000000000073</c:v>
                </c:pt>
                <c:pt idx="4">
                  <c:v>9.4619999999999891</c:v>
                </c:pt>
                <c:pt idx="5">
                  <c:v>11.310000000000002</c:v>
                </c:pt>
                <c:pt idx="6">
                  <c:v>12.528999999999996</c:v>
                </c:pt>
                <c:pt idx="7">
                  <c:v>-14.895999999999987</c:v>
                </c:pt>
                <c:pt idx="8">
                  <c:v>-17.745000000000005</c:v>
                </c:pt>
                <c:pt idx="9">
                  <c:v>-8.1299999999999955</c:v>
                </c:pt>
                <c:pt idx="10">
                  <c:v>8.0089999999999861</c:v>
                </c:pt>
                <c:pt idx="11">
                  <c:v>6.5089999999999861</c:v>
                </c:pt>
                <c:pt idx="12">
                  <c:v>11.310000000000002</c:v>
                </c:pt>
                <c:pt idx="13">
                  <c:v>-10.620000000000005</c:v>
                </c:pt>
                <c:pt idx="14">
                  <c:v>-6.4830000000000041</c:v>
                </c:pt>
                <c:pt idx="15">
                  <c:v>-19.328000000000003</c:v>
                </c:pt>
                <c:pt idx="16">
                  <c:v>7.2369999999999948</c:v>
                </c:pt>
                <c:pt idx="17">
                  <c:v>11.310000000000002</c:v>
                </c:pt>
                <c:pt idx="18">
                  <c:v>11.310000000000002</c:v>
                </c:pt>
                <c:pt idx="19">
                  <c:v>-14.036000000000001</c:v>
                </c:pt>
                <c:pt idx="20">
                  <c:v>-11.310000000000002</c:v>
                </c:pt>
                <c:pt idx="21">
                  <c:v>-13.133999999999986</c:v>
                </c:pt>
              </c:numCache>
            </c:numRef>
          </c:yVal>
          <c:smooth val="1"/>
        </c:ser>
        <c:axId val="166650624"/>
        <c:axId val="166652160"/>
      </c:scatterChart>
      <c:valAx>
        <c:axId val="166650624"/>
        <c:scaling>
          <c:orientation val="minMax"/>
        </c:scaling>
        <c:axPos val="b"/>
        <c:numFmt formatCode="General" sourceLinked="1"/>
        <c:tickLblPos val="nextTo"/>
        <c:crossAx val="166652160"/>
        <c:crosses val="autoZero"/>
        <c:crossBetween val="midCat"/>
      </c:valAx>
      <c:valAx>
        <c:axId val="166652160"/>
        <c:scaling>
          <c:orientation val="minMax"/>
        </c:scaling>
        <c:axPos val="l"/>
        <c:numFmt formatCode="General" sourceLinked="1"/>
        <c:tickLblPos val="nextTo"/>
        <c:crossAx val="166650624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'Atlantic Salmon'!$B$4:$B$45</c:f>
              <c:numCache>
                <c:formatCode>General</c:formatCode>
                <c:ptCount val="4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</c:numCache>
            </c:numRef>
          </c:xVal>
          <c:yVal>
            <c:numRef>
              <c:f>'Atlantic Salmon'!$D$4:$D$45</c:f>
              <c:numCache>
                <c:formatCode>General</c:formatCode>
                <c:ptCount val="42"/>
                <c:pt idx="0">
                  <c:v>17.113</c:v>
                </c:pt>
                <c:pt idx="1">
                  <c:v>14.830999999999989</c:v>
                </c:pt>
                <c:pt idx="2">
                  <c:v>14.182999999999993</c:v>
                </c:pt>
                <c:pt idx="3">
                  <c:v>18.066000000000003</c:v>
                </c:pt>
                <c:pt idx="4">
                  <c:v>8.7949999999999875</c:v>
                </c:pt>
                <c:pt idx="5">
                  <c:v>-2.5229999999999961</c:v>
                </c:pt>
                <c:pt idx="6">
                  <c:v>-9.4720000000000084</c:v>
                </c:pt>
                <c:pt idx="7">
                  <c:v>-13.197000000000003</c:v>
                </c:pt>
                <c:pt idx="8">
                  <c:v>-15.531000000000006</c:v>
                </c:pt>
                <c:pt idx="9">
                  <c:v>-14.754999999999995</c:v>
                </c:pt>
                <c:pt idx="10">
                  <c:v>-12.556000000000012</c:v>
                </c:pt>
                <c:pt idx="11">
                  <c:v>-6.6200000000000045</c:v>
                </c:pt>
                <c:pt idx="12">
                  <c:v>4.2419999999999902</c:v>
                </c:pt>
                <c:pt idx="13">
                  <c:v>5.3269999999999982</c:v>
                </c:pt>
                <c:pt idx="14">
                  <c:v>10.003999999999991</c:v>
                </c:pt>
                <c:pt idx="15">
                  <c:v>12.288000000000011</c:v>
                </c:pt>
                <c:pt idx="16">
                  <c:v>9.2529999999999859</c:v>
                </c:pt>
                <c:pt idx="17">
                  <c:v>11.592000000000013</c:v>
                </c:pt>
                <c:pt idx="18">
                  <c:v>10.62299999999999</c:v>
                </c:pt>
                <c:pt idx="19">
                  <c:v>-6.3249999999999886</c:v>
                </c:pt>
                <c:pt idx="20">
                  <c:v>-4.2990000000000066</c:v>
                </c:pt>
                <c:pt idx="21">
                  <c:v>-12.717999999999989</c:v>
                </c:pt>
                <c:pt idx="22">
                  <c:v>-11.578000000000003</c:v>
                </c:pt>
                <c:pt idx="23">
                  <c:v>-15.819999999999993</c:v>
                </c:pt>
                <c:pt idx="24">
                  <c:v>-14.402999999999992</c:v>
                </c:pt>
                <c:pt idx="25">
                  <c:v>-14.496000000000009</c:v>
                </c:pt>
                <c:pt idx="26">
                  <c:v>-19.52000000000001</c:v>
                </c:pt>
                <c:pt idx="27">
                  <c:v>-15.007000000000005</c:v>
                </c:pt>
                <c:pt idx="28">
                  <c:v>-16.778999999999996</c:v>
                </c:pt>
                <c:pt idx="29">
                  <c:v>8.8580000000000041</c:v>
                </c:pt>
                <c:pt idx="30">
                  <c:v>10.542000000000002</c:v>
                </c:pt>
                <c:pt idx="31">
                  <c:v>19.937000000000012</c:v>
                </c:pt>
                <c:pt idx="32">
                  <c:v>22.98599999999999</c:v>
                </c:pt>
                <c:pt idx="33">
                  <c:v>20.340000000000003</c:v>
                </c:pt>
                <c:pt idx="34">
                  <c:v>23.640999999999991</c:v>
                </c:pt>
                <c:pt idx="35">
                  <c:v>19.942000000000007</c:v>
                </c:pt>
                <c:pt idx="36">
                  <c:v>25.504999999999995</c:v>
                </c:pt>
                <c:pt idx="37">
                  <c:v>12.536000000000001</c:v>
                </c:pt>
                <c:pt idx="38">
                  <c:v>9.5480000000000018</c:v>
                </c:pt>
                <c:pt idx="39">
                  <c:v>4.1850000000000023</c:v>
                </c:pt>
                <c:pt idx="40">
                  <c:v>-2.546999999999997</c:v>
                </c:pt>
                <c:pt idx="41">
                  <c:v>-4.1129999999999995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'Atlantic Salmon'!$B$49:$B$116</c:f>
              <c:numCache>
                <c:formatCode>General</c:formatCode>
                <c:ptCount val="6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</c:numCache>
            </c:numRef>
          </c:xVal>
          <c:yVal>
            <c:numRef>
              <c:f>'Atlantic Salmon'!$D$49:$D$116</c:f>
              <c:numCache>
                <c:formatCode>General</c:formatCode>
                <c:ptCount val="68"/>
                <c:pt idx="0">
                  <c:v>-11.036000000000001</c:v>
                </c:pt>
                <c:pt idx="1">
                  <c:v>-12.270999999999987</c:v>
                </c:pt>
                <c:pt idx="2">
                  <c:v>-10.073000000000008</c:v>
                </c:pt>
                <c:pt idx="3">
                  <c:v>-7.6610000000000014</c:v>
                </c:pt>
                <c:pt idx="4">
                  <c:v>-2.36099999999999</c:v>
                </c:pt>
                <c:pt idx="5">
                  <c:v>1.3019999999999925</c:v>
                </c:pt>
                <c:pt idx="6">
                  <c:v>3.6839999999999975</c:v>
                </c:pt>
                <c:pt idx="7">
                  <c:v>7.48599999999999</c:v>
                </c:pt>
                <c:pt idx="8">
                  <c:v>8.4819999999999993</c:v>
                </c:pt>
                <c:pt idx="9">
                  <c:v>3.8189999999999884</c:v>
                </c:pt>
                <c:pt idx="10">
                  <c:v>6.0060000000000002</c:v>
                </c:pt>
                <c:pt idx="11">
                  <c:v>1.8969999999999914</c:v>
                </c:pt>
                <c:pt idx="12">
                  <c:v>-0.99500000000000455</c:v>
                </c:pt>
                <c:pt idx="13">
                  <c:v>-6.7659999999999911</c:v>
                </c:pt>
                <c:pt idx="14">
                  <c:v>-9.6599999999999966</c:v>
                </c:pt>
                <c:pt idx="15">
                  <c:v>-14.788000000000011</c:v>
                </c:pt>
                <c:pt idx="16">
                  <c:v>-16.623999999999995</c:v>
                </c:pt>
                <c:pt idx="17">
                  <c:v>-16.75</c:v>
                </c:pt>
                <c:pt idx="18">
                  <c:v>-17.304000000000002</c:v>
                </c:pt>
                <c:pt idx="19">
                  <c:v>-17.22</c:v>
                </c:pt>
                <c:pt idx="20">
                  <c:v>-14.114000000000004</c:v>
                </c:pt>
                <c:pt idx="21">
                  <c:v>0.47399999999998954</c:v>
                </c:pt>
                <c:pt idx="22">
                  <c:v>2.078000000000003</c:v>
                </c:pt>
                <c:pt idx="23">
                  <c:v>5.2870000000000061</c:v>
                </c:pt>
                <c:pt idx="24">
                  <c:v>9.2280000000000086</c:v>
                </c:pt>
                <c:pt idx="25">
                  <c:v>7.6980000000000075</c:v>
                </c:pt>
                <c:pt idx="26">
                  <c:v>8.8979999999999961</c:v>
                </c:pt>
                <c:pt idx="27">
                  <c:v>11.36099999999999</c:v>
                </c:pt>
                <c:pt idx="28">
                  <c:v>9.7580000000000098</c:v>
                </c:pt>
                <c:pt idx="29">
                  <c:v>8.7690000000000055</c:v>
                </c:pt>
                <c:pt idx="30">
                  <c:v>4.5970000000000084</c:v>
                </c:pt>
                <c:pt idx="31">
                  <c:v>-2.7630000000000052</c:v>
                </c:pt>
                <c:pt idx="32">
                  <c:v>-9.5389999999999873</c:v>
                </c:pt>
                <c:pt idx="33">
                  <c:v>-13.074999999999989</c:v>
                </c:pt>
                <c:pt idx="34">
                  <c:v>-11.824999999999989</c:v>
                </c:pt>
                <c:pt idx="35">
                  <c:v>-11.298000000000002</c:v>
                </c:pt>
                <c:pt idx="36">
                  <c:v>-11.204000000000008</c:v>
                </c:pt>
                <c:pt idx="37">
                  <c:v>-13.134999999999991</c:v>
                </c:pt>
                <c:pt idx="38">
                  <c:v>-9.9029999999999916</c:v>
                </c:pt>
                <c:pt idx="39">
                  <c:v>-1.882000000000005</c:v>
                </c:pt>
                <c:pt idx="40">
                  <c:v>6.0049999999999955</c:v>
                </c:pt>
                <c:pt idx="41">
                  <c:v>3.9979999999999905</c:v>
                </c:pt>
                <c:pt idx="42">
                  <c:v>11.593999999999994</c:v>
                </c:pt>
                <c:pt idx="43">
                  <c:v>13.319999999999993</c:v>
                </c:pt>
                <c:pt idx="44">
                  <c:v>13.727000000000004</c:v>
                </c:pt>
                <c:pt idx="45">
                  <c:v>10.643000000000001</c:v>
                </c:pt>
                <c:pt idx="46">
                  <c:v>8.4490000000000123</c:v>
                </c:pt>
                <c:pt idx="47">
                  <c:v>6.7580000000000098</c:v>
                </c:pt>
                <c:pt idx="48">
                  <c:v>-6.1570000000000107</c:v>
                </c:pt>
                <c:pt idx="49">
                  <c:v>-12.683999999999997</c:v>
                </c:pt>
                <c:pt idx="50">
                  <c:v>-12.567000000000007</c:v>
                </c:pt>
                <c:pt idx="51">
                  <c:v>-16.837999999999994</c:v>
                </c:pt>
                <c:pt idx="52">
                  <c:v>-10.620000000000005</c:v>
                </c:pt>
                <c:pt idx="53">
                  <c:v>-7.8990000000000009</c:v>
                </c:pt>
                <c:pt idx="54">
                  <c:v>-9.3640000000000043</c:v>
                </c:pt>
                <c:pt idx="55">
                  <c:v>3.4070000000000107</c:v>
                </c:pt>
                <c:pt idx="56">
                  <c:v>4.5240000000000009</c:v>
                </c:pt>
                <c:pt idx="57">
                  <c:v>9.2299999999999898</c:v>
                </c:pt>
                <c:pt idx="58">
                  <c:v>9.4919999999999902</c:v>
                </c:pt>
                <c:pt idx="59">
                  <c:v>13.879999999999995</c:v>
                </c:pt>
                <c:pt idx="60">
                  <c:v>7.328000000000003</c:v>
                </c:pt>
                <c:pt idx="61">
                  <c:v>8.0169999999999959</c:v>
                </c:pt>
                <c:pt idx="62">
                  <c:v>7.6939999999999884</c:v>
                </c:pt>
                <c:pt idx="63">
                  <c:v>-0.53499999999999659</c:v>
                </c:pt>
                <c:pt idx="64">
                  <c:v>-7.3830000000000098</c:v>
                </c:pt>
                <c:pt idx="65">
                  <c:v>-8.0269999999999868</c:v>
                </c:pt>
                <c:pt idx="66">
                  <c:v>-17.643000000000001</c:v>
                </c:pt>
                <c:pt idx="67">
                  <c:v>-21.394000000000005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'Atlantic Salmon'!$B$121:$B$139</c:f>
              <c:numCache>
                <c:formatCode>General</c:formatCode>
                <c:ptCount val="1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</c:numCache>
            </c:numRef>
          </c:xVal>
          <c:yVal>
            <c:numRef>
              <c:f>'Atlantic Salmon'!$D$121:$D$139</c:f>
              <c:numCache>
                <c:formatCode>General</c:formatCode>
                <c:ptCount val="19"/>
                <c:pt idx="0">
                  <c:v>18.927999999999997</c:v>
                </c:pt>
                <c:pt idx="1">
                  <c:v>20.663000000000011</c:v>
                </c:pt>
                <c:pt idx="2">
                  <c:v>10.668000000000006</c:v>
                </c:pt>
                <c:pt idx="3">
                  <c:v>12.031000000000006</c:v>
                </c:pt>
                <c:pt idx="4">
                  <c:v>-6.1680000000000064</c:v>
                </c:pt>
                <c:pt idx="5">
                  <c:v>-14.459000000000003</c:v>
                </c:pt>
                <c:pt idx="6">
                  <c:v>13.530000000000001</c:v>
                </c:pt>
                <c:pt idx="7">
                  <c:v>14.382000000000005</c:v>
                </c:pt>
                <c:pt idx="8">
                  <c:v>13.282999999999987</c:v>
                </c:pt>
                <c:pt idx="9">
                  <c:v>0.91900000000001114</c:v>
                </c:pt>
                <c:pt idx="10">
                  <c:v>-13.198000000000008</c:v>
                </c:pt>
                <c:pt idx="11">
                  <c:v>-20.63300000000001</c:v>
                </c:pt>
                <c:pt idx="12">
                  <c:v>-22.311000000000007</c:v>
                </c:pt>
                <c:pt idx="13">
                  <c:v>-23.262</c:v>
                </c:pt>
                <c:pt idx="14">
                  <c:v>11.649000000000001</c:v>
                </c:pt>
                <c:pt idx="15">
                  <c:v>14.187999999999988</c:v>
                </c:pt>
                <c:pt idx="16">
                  <c:v>2.9110000000000014</c:v>
                </c:pt>
                <c:pt idx="17">
                  <c:v>-12.056999999999988</c:v>
                </c:pt>
                <c:pt idx="18">
                  <c:v>-28.217999999999989</c:v>
                </c:pt>
              </c:numCache>
            </c:numRef>
          </c:yVal>
          <c:smooth val="1"/>
        </c:ser>
        <c:axId val="96964992"/>
        <c:axId val="96966528"/>
      </c:scatterChart>
      <c:valAx>
        <c:axId val="96964992"/>
        <c:scaling>
          <c:orientation val="minMax"/>
        </c:scaling>
        <c:axPos val="b"/>
        <c:numFmt formatCode="General" sourceLinked="1"/>
        <c:tickLblPos val="nextTo"/>
        <c:crossAx val="96966528"/>
        <c:crosses val="autoZero"/>
        <c:crossBetween val="midCat"/>
      </c:valAx>
      <c:valAx>
        <c:axId val="96966528"/>
        <c:scaling>
          <c:orientation val="minMax"/>
        </c:scaling>
        <c:axPos val="l"/>
        <c:numFmt formatCode="General" sourceLinked="1"/>
        <c:tickLblPos val="nextTo"/>
        <c:crossAx val="96964992"/>
        <c:crosses val="autoZero"/>
        <c:crossBetween val="midCat"/>
      </c:valAx>
    </c:plotArea>
    <c:plotVisOnly val="1"/>
    <c:dispBlanksAs val="gap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Koi!$B$4:$B$28</c:f>
              <c:numCache>
                <c:formatCode>General</c:formatCode>
                <c:ptCount val="2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</c:numCache>
            </c:numRef>
          </c:xVal>
          <c:yVal>
            <c:numRef>
              <c:f>Koi!$D$4:$D$28</c:f>
              <c:numCache>
                <c:formatCode>General</c:formatCode>
                <c:ptCount val="25"/>
                <c:pt idx="0">
                  <c:v>-35.475999999999999</c:v>
                </c:pt>
                <c:pt idx="1">
                  <c:v>11.628999999999991</c:v>
                </c:pt>
                <c:pt idx="2">
                  <c:v>15.215000000000003</c:v>
                </c:pt>
                <c:pt idx="3">
                  <c:v>16.575999999999993</c:v>
                </c:pt>
                <c:pt idx="4">
                  <c:v>26.340000000000003</c:v>
                </c:pt>
                <c:pt idx="5">
                  <c:v>8.5869999999999891</c:v>
                </c:pt>
                <c:pt idx="6">
                  <c:v>-18.97399999999999</c:v>
                </c:pt>
                <c:pt idx="7">
                  <c:v>-22.201999999999998</c:v>
                </c:pt>
                <c:pt idx="8">
                  <c:v>15.305000000000007</c:v>
                </c:pt>
                <c:pt idx="9">
                  <c:v>20.725999999999999</c:v>
                </c:pt>
                <c:pt idx="10">
                  <c:v>20.246000000000009</c:v>
                </c:pt>
                <c:pt idx="11">
                  <c:v>27.024000000000001</c:v>
                </c:pt>
                <c:pt idx="12">
                  <c:v>15.573000000000008</c:v>
                </c:pt>
                <c:pt idx="13">
                  <c:v>-11.094999999999999</c:v>
                </c:pt>
                <c:pt idx="14">
                  <c:v>-18.847000000000008</c:v>
                </c:pt>
                <c:pt idx="15">
                  <c:v>8.8720000000000141</c:v>
                </c:pt>
                <c:pt idx="16">
                  <c:v>34.080000000000013</c:v>
                </c:pt>
                <c:pt idx="17">
                  <c:v>38.492999999999995</c:v>
                </c:pt>
                <c:pt idx="18">
                  <c:v>-12.719999999999999</c:v>
                </c:pt>
                <c:pt idx="19">
                  <c:v>-30.582999999999998</c:v>
                </c:pt>
                <c:pt idx="20">
                  <c:v>12.912000000000006</c:v>
                </c:pt>
                <c:pt idx="21">
                  <c:v>23.49199999999999</c:v>
                </c:pt>
                <c:pt idx="22">
                  <c:v>36.600999999999999</c:v>
                </c:pt>
                <c:pt idx="23">
                  <c:v>49.322000000000003</c:v>
                </c:pt>
                <c:pt idx="24">
                  <c:v>45.579000000000008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Koi!$B$33:$B$65</c:f>
              <c:numCache>
                <c:formatCode>General</c:formatCode>
                <c:ptCount val="3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</c:numCache>
            </c:numRef>
          </c:xVal>
          <c:yVal>
            <c:numRef>
              <c:f>Koi!$D$33:$D$65</c:f>
              <c:numCache>
                <c:formatCode>General</c:formatCode>
                <c:ptCount val="33"/>
                <c:pt idx="0">
                  <c:v>-14.733000000000004</c:v>
                </c:pt>
                <c:pt idx="1">
                  <c:v>-22.212999999999994</c:v>
                </c:pt>
                <c:pt idx="2">
                  <c:v>-21.973000000000013</c:v>
                </c:pt>
                <c:pt idx="3">
                  <c:v>-28.050000000000011</c:v>
                </c:pt>
                <c:pt idx="4">
                  <c:v>-27.961999999999989</c:v>
                </c:pt>
                <c:pt idx="5">
                  <c:v>-23.757000000000005</c:v>
                </c:pt>
                <c:pt idx="6">
                  <c:v>-14.165999999999997</c:v>
                </c:pt>
                <c:pt idx="7">
                  <c:v>-11.00800000000001</c:v>
                </c:pt>
                <c:pt idx="8">
                  <c:v>9.9780000000000086</c:v>
                </c:pt>
                <c:pt idx="9">
                  <c:v>16.22</c:v>
                </c:pt>
                <c:pt idx="10">
                  <c:v>12.480999999999995</c:v>
                </c:pt>
                <c:pt idx="11">
                  <c:v>3.6910000000000025</c:v>
                </c:pt>
                <c:pt idx="12">
                  <c:v>-15.634999999999991</c:v>
                </c:pt>
                <c:pt idx="13">
                  <c:v>-16.355999999999995</c:v>
                </c:pt>
                <c:pt idx="14">
                  <c:v>-20.360000000000014</c:v>
                </c:pt>
                <c:pt idx="15">
                  <c:v>8.313999999999993</c:v>
                </c:pt>
                <c:pt idx="16">
                  <c:v>13.401999999999987</c:v>
                </c:pt>
                <c:pt idx="17">
                  <c:v>16.283999999999992</c:v>
                </c:pt>
                <c:pt idx="18">
                  <c:v>19.019000000000005</c:v>
                </c:pt>
                <c:pt idx="19">
                  <c:v>19.659999999999997</c:v>
                </c:pt>
                <c:pt idx="20">
                  <c:v>-5.4269999999999925</c:v>
                </c:pt>
                <c:pt idx="21">
                  <c:v>-11.86099999999999</c:v>
                </c:pt>
                <c:pt idx="22">
                  <c:v>-18.650000000000006</c:v>
                </c:pt>
                <c:pt idx="23">
                  <c:v>-13.465000000000003</c:v>
                </c:pt>
                <c:pt idx="24">
                  <c:v>11.771999999999991</c:v>
                </c:pt>
                <c:pt idx="25">
                  <c:v>14.260999999999996</c:v>
                </c:pt>
                <c:pt idx="26">
                  <c:v>17.467000000000013</c:v>
                </c:pt>
                <c:pt idx="27">
                  <c:v>18.033999999999992</c:v>
                </c:pt>
                <c:pt idx="28">
                  <c:v>-0.19999999999998863</c:v>
                </c:pt>
                <c:pt idx="29">
                  <c:v>-3.8789999999999907</c:v>
                </c:pt>
                <c:pt idx="30">
                  <c:v>-12.080999999999989</c:v>
                </c:pt>
                <c:pt idx="31">
                  <c:v>-8.2620000000000005</c:v>
                </c:pt>
                <c:pt idx="32">
                  <c:v>-3.1260000000000048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Koi!$B$73:$B$128</c:f>
              <c:numCache>
                <c:formatCode>General</c:formatCode>
                <c:ptCount val="5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</c:numCache>
            </c:numRef>
          </c:xVal>
          <c:yVal>
            <c:numRef>
              <c:f>Koi!$D$73:$D$128</c:f>
              <c:numCache>
                <c:formatCode>General</c:formatCode>
                <c:ptCount val="56"/>
                <c:pt idx="0">
                  <c:v>-5.375</c:v>
                </c:pt>
                <c:pt idx="1">
                  <c:v>-6.5360000000000014</c:v>
                </c:pt>
                <c:pt idx="2">
                  <c:v>1.936000000000007</c:v>
                </c:pt>
                <c:pt idx="3">
                  <c:v>8.51400000000001</c:v>
                </c:pt>
                <c:pt idx="4">
                  <c:v>20.147999999999996</c:v>
                </c:pt>
                <c:pt idx="5">
                  <c:v>21.427999999999997</c:v>
                </c:pt>
                <c:pt idx="6">
                  <c:v>5.0380000000000109</c:v>
                </c:pt>
                <c:pt idx="7">
                  <c:v>-9.8710000000000093</c:v>
                </c:pt>
                <c:pt idx="8">
                  <c:v>-13.774000000000001</c:v>
                </c:pt>
                <c:pt idx="9">
                  <c:v>-22.957999999999998</c:v>
                </c:pt>
                <c:pt idx="10">
                  <c:v>-23.623999999999995</c:v>
                </c:pt>
                <c:pt idx="11">
                  <c:v>5.5449999999999875</c:v>
                </c:pt>
                <c:pt idx="12">
                  <c:v>9.0300000000000011</c:v>
                </c:pt>
                <c:pt idx="13">
                  <c:v>7.3060000000000116</c:v>
                </c:pt>
                <c:pt idx="14">
                  <c:v>5.7959999999999923</c:v>
                </c:pt>
                <c:pt idx="15">
                  <c:v>8.4039999999999964</c:v>
                </c:pt>
                <c:pt idx="16">
                  <c:v>-2.9910000000000139</c:v>
                </c:pt>
                <c:pt idx="17">
                  <c:v>-4.4300000000000068</c:v>
                </c:pt>
                <c:pt idx="18">
                  <c:v>-5.5900000000000034</c:v>
                </c:pt>
                <c:pt idx="19">
                  <c:v>-6.5120000000000005</c:v>
                </c:pt>
                <c:pt idx="20">
                  <c:v>-6.0049999999999955</c:v>
                </c:pt>
                <c:pt idx="21">
                  <c:v>-3.98599999999999</c:v>
                </c:pt>
                <c:pt idx="22">
                  <c:v>6.0250000000000057</c:v>
                </c:pt>
                <c:pt idx="23">
                  <c:v>2.4230000000000018</c:v>
                </c:pt>
                <c:pt idx="24">
                  <c:v>6.3460000000000036</c:v>
                </c:pt>
                <c:pt idx="25">
                  <c:v>9.3410000000000082</c:v>
                </c:pt>
                <c:pt idx="26">
                  <c:v>10.280000000000001</c:v>
                </c:pt>
                <c:pt idx="27">
                  <c:v>3.2849999999999966</c:v>
                </c:pt>
                <c:pt idx="28">
                  <c:v>-10.127999999999986</c:v>
                </c:pt>
                <c:pt idx="29">
                  <c:v>-9.5180000000000007</c:v>
                </c:pt>
                <c:pt idx="30">
                  <c:v>-15.373999999999995</c:v>
                </c:pt>
                <c:pt idx="31">
                  <c:v>-9.5310000000000059</c:v>
                </c:pt>
                <c:pt idx="32">
                  <c:v>-5.3669999999999902</c:v>
                </c:pt>
                <c:pt idx="33">
                  <c:v>5.4190000000000111</c:v>
                </c:pt>
                <c:pt idx="34">
                  <c:v>14.318999999999988</c:v>
                </c:pt>
                <c:pt idx="35">
                  <c:v>18.610000000000014</c:v>
                </c:pt>
                <c:pt idx="36">
                  <c:v>16.056999999999988</c:v>
                </c:pt>
                <c:pt idx="37">
                  <c:v>15.402999999999992</c:v>
                </c:pt>
                <c:pt idx="38">
                  <c:v>20.25</c:v>
                </c:pt>
                <c:pt idx="39">
                  <c:v>-11.372000000000014</c:v>
                </c:pt>
                <c:pt idx="40">
                  <c:v>-11.24199999999999</c:v>
                </c:pt>
                <c:pt idx="41">
                  <c:v>-12.388000000000005</c:v>
                </c:pt>
                <c:pt idx="42">
                  <c:v>-5.2479999999999905</c:v>
                </c:pt>
                <c:pt idx="43">
                  <c:v>-12.965000000000003</c:v>
                </c:pt>
                <c:pt idx="44">
                  <c:v>8.2419999999999902</c:v>
                </c:pt>
                <c:pt idx="45">
                  <c:v>12.528999999999996</c:v>
                </c:pt>
                <c:pt idx="46">
                  <c:v>11.522999999999996</c:v>
                </c:pt>
                <c:pt idx="47">
                  <c:v>-7.3149999999999977</c:v>
                </c:pt>
                <c:pt idx="48">
                  <c:v>-10.859000000000009</c:v>
                </c:pt>
                <c:pt idx="49">
                  <c:v>-19.086000000000013</c:v>
                </c:pt>
                <c:pt idx="50">
                  <c:v>-26.899000000000001</c:v>
                </c:pt>
                <c:pt idx="51">
                  <c:v>-26.688999999999993</c:v>
                </c:pt>
                <c:pt idx="52">
                  <c:v>-19.489000000000004</c:v>
                </c:pt>
                <c:pt idx="53">
                  <c:v>-18.259999999999991</c:v>
                </c:pt>
                <c:pt idx="54">
                  <c:v>-17.658999999999992</c:v>
                </c:pt>
                <c:pt idx="55">
                  <c:v>-16.89500000000001</c:v>
                </c:pt>
              </c:numCache>
            </c:numRef>
          </c:yVal>
          <c:smooth val="1"/>
        </c:ser>
        <c:axId val="168958592"/>
        <c:axId val="168964480"/>
      </c:scatterChart>
      <c:valAx>
        <c:axId val="168958592"/>
        <c:scaling>
          <c:orientation val="minMax"/>
        </c:scaling>
        <c:axPos val="b"/>
        <c:numFmt formatCode="General" sourceLinked="1"/>
        <c:tickLblPos val="nextTo"/>
        <c:crossAx val="168964480"/>
        <c:crosses val="autoZero"/>
        <c:crossBetween val="midCat"/>
      </c:valAx>
      <c:valAx>
        <c:axId val="168964480"/>
        <c:scaling>
          <c:orientation val="minMax"/>
        </c:scaling>
        <c:axPos val="l"/>
        <c:numFmt formatCode="General" sourceLinked="1"/>
        <c:tickLblPos val="nextTo"/>
        <c:crossAx val="1689585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Ladybug</c:v>
          </c:tx>
          <c:xVal>
            <c:numRef>
              <c:f>Ladybug!$B$4:$B$131</c:f>
              <c:numCache>
                <c:formatCode>General</c:formatCode>
                <c:ptCount val="12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4.9000000000000004</c:v>
                </c:pt>
                <c:pt idx="74">
                  <c:v>4.9666666666666668</c:v>
                </c:pt>
                <c:pt idx="75">
                  <c:v>5.0333333333333332</c:v>
                </c:pt>
                <c:pt idx="76">
                  <c:v>5.0999999999999996</c:v>
                </c:pt>
                <c:pt idx="77">
                  <c:v>5.166666666666667</c:v>
                </c:pt>
                <c:pt idx="78">
                  <c:v>5.2333333333333334</c:v>
                </c:pt>
                <c:pt idx="79">
                  <c:v>5.3</c:v>
                </c:pt>
                <c:pt idx="80">
                  <c:v>5.3666666666666663</c:v>
                </c:pt>
                <c:pt idx="81">
                  <c:v>5.4333333333333336</c:v>
                </c:pt>
                <c:pt idx="82">
                  <c:v>5.5</c:v>
                </c:pt>
                <c:pt idx="83">
                  <c:v>5.5666666666666664</c:v>
                </c:pt>
                <c:pt idx="84">
                  <c:v>5.6333333333333329</c:v>
                </c:pt>
                <c:pt idx="85">
                  <c:v>5.7</c:v>
                </c:pt>
                <c:pt idx="86">
                  <c:v>5.7666666666666666</c:v>
                </c:pt>
                <c:pt idx="87">
                  <c:v>5.833333333333333</c:v>
                </c:pt>
                <c:pt idx="88">
                  <c:v>5.9</c:v>
                </c:pt>
                <c:pt idx="89">
                  <c:v>5.9666666666666668</c:v>
                </c:pt>
                <c:pt idx="90">
                  <c:v>6.0333333333333332</c:v>
                </c:pt>
                <c:pt idx="91">
                  <c:v>6.1</c:v>
                </c:pt>
                <c:pt idx="92">
                  <c:v>6.166666666666667</c:v>
                </c:pt>
                <c:pt idx="93">
                  <c:v>6.2333333333333334</c:v>
                </c:pt>
                <c:pt idx="94">
                  <c:v>6.3</c:v>
                </c:pt>
                <c:pt idx="95">
                  <c:v>6.3666666666666663</c:v>
                </c:pt>
                <c:pt idx="96">
                  <c:v>6.4333333333333336</c:v>
                </c:pt>
                <c:pt idx="97">
                  <c:v>6.5</c:v>
                </c:pt>
                <c:pt idx="98">
                  <c:v>6.5666666666666664</c:v>
                </c:pt>
                <c:pt idx="99">
                  <c:v>6.6333333333333329</c:v>
                </c:pt>
                <c:pt idx="100">
                  <c:v>6.7</c:v>
                </c:pt>
                <c:pt idx="101">
                  <c:v>6.7666666666666666</c:v>
                </c:pt>
                <c:pt idx="102">
                  <c:v>6.833333333333333</c:v>
                </c:pt>
                <c:pt idx="103">
                  <c:v>6.8999999999999995</c:v>
                </c:pt>
                <c:pt idx="104">
                  <c:v>6.9666666666666668</c:v>
                </c:pt>
                <c:pt idx="105">
                  <c:v>7.0333333333333332</c:v>
                </c:pt>
                <c:pt idx="106">
                  <c:v>7.1</c:v>
                </c:pt>
                <c:pt idx="107">
                  <c:v>7.166666666666667</c:v>
                </c:pt>
                <c:pt idx="108">
                  <c:v>7.2333333333333334</c:v>
                </c:pt>
                <c:pt idx="109">
                  <c:v>7.3</c:v>
                </c:pt>
                <c:pt idx="110">
                  <c:v>7.3666666666666663</c:v>
                </c:pt>
                <c:pt idx="111">
                  <c:v>7.4333333333333336</c:v>
                </c:pt>
                <c:pt idx="112">
                  <c:v>7.5</c:v>
                </c:pt>
                <c:pt idx="113">
                  <c:v>7.5666666666666664</c:v>
                </c:pt>
                <c:pt idx="114">
                  <c:v>7.6333333333333329</c:v>
                </c:pt>
                <c:pt idx="115">
                  <c:v>7.7</c:v>
                </c:pt>
                <c:pt idx="116">
                  <c:v>7.7666666666666666</c:v>
                </c:pt>
                <c:pt idx="117">
                  <c:v>7.833333333333333</c:v>
                </c:pt>
                <c:pt idx="118">
                  <c:v>7.8999999999999995</c:v>
                </c:pt>
                <c:pt idx="119">
                  <c:v>7.9666666666666668</c:v>
                </c:pt>
                <c:pt idx="120">
                  <c:v>8.0333333333333332</c:v>
                </c:pt>
                <c:pt idx="121">
                  <c:v>8.1</c:v>
                </c:pt>
                <c:pt idx="122">
                  <c:v>8.1666666666666661</c:v>
                </c:pt>
                <c:pt idx="123">
                  <c:v>8.2333333333333325</c:v>
                </c:pt>
                <c:pt idx="124">
                  <c:v>8.3000000000000007</c:v>
                </c:pt>
                <c:pt idx="125">
                  <c:v>8.3666666666666671</c:v>
                </c:pt>
                <c:pt idx="126">
                  <c:v>8.4333333333333336</c:v>
                </c:pt>
                <c:pt idx="127">
                  <c:v>8.5</c:v>
                </c:pt>
              </c:numCache>
            </c:numRef>
          </c:xVal>
          <c:yVal>
            <c:numRef>
              <c:f>Ladybug!$D$4:$D$131</c:f>
              <c:numCache>
                <c:formatCode>General</c:formatCode>
                <c:ptCount val="128"/>
                <c:pt idx="0">
                  <c:v>7.3899999999999864</c:v>
                </c:pt>
                <c:pt idx="1">
                  <c:v>9.4619999999999891</c:v>
                </c:pt>
                <c:pt idx="2">
                  <c:v>7.3120000000000118</c:v>
                </c:pt>
                <c:pt idx="3">
                  <c:v>15.312999999999988</c:v>
                </c:pt>
                <c:pt idx="4">
                  <c:v>17.846000000000004</c:v>
                </c:pt>
                <c:pt idx="5">
                  <c:v>19.836999999999989</c:v>
                </c:pt>
                <c:pt idx="6">
                  <c:v>20.925000000000011</c:v>
                </c:pt>
                <c:pt idx="7">
                  <c:v>11.811000000000007</c:v>
                </c:pt>
                <c:pt idx="8">
                  <c:v>-11.287000000000006</c:v>
                </c:pt>
                <c:pt idx="9">
                  <c:v>-17.751000000000005</c:v>
                </c:pt>
                <c:pt idx="10">
                  <c:v>-7.313999999999993</c:v>
                </c:pt>
                <c:pt idx="11">
                  <c:v>-8.9989999999999952</c:v>
                </c:pt>
                <c:pt idx="12">
                  <c:v>-7.125</c:v>
                </c:pt>
                <c:pt idx="13">
                  <c:v>-2.9569999999999936</c:v>
                </c:pt>
                <c:pt idx="14">
                  <c:v>-10.168000000000006</c:v>
                </c:pt>
                <c:pt idx="15">
                  <c:v>-10.407999999999987</c:v>
                </c:pt>
                <c:pt idx="16">
                  <c:v>-8.5219999999999914</c:v>
                </c:pt>
                <c:pt idx="17">
                  <c:v>-4.6850000000000023</c:v>
                </c:pt>
                <c:pt idx="18">
                  <c:v>-4.3489999999999895</c:v>
                </c:pt>
                <c:pt idx="19">
                  <c:v>-2.6870000000000118</c:v>
                </c:pt>
                <c:pt idx="20">
                  <c:v>-10.37299999999999</c:v>
                </c:pt>
                <c:pt idx="21">
                  <c:v>-1.8940000000000055</c:v>
                </c:pt>
                <c:pt idx="22">
                  <c:v>-7.2189999999999941</c:v>
                </c:pt>
                <c:pt idx="23">
                  <c:v>-3.4900000000000091</c:v>
                </c:pt>
                <c:pt idx="24">
                  <c:v>-9.1570000000000107</c:v>
                </c:pt>
                <c:pt idx="25">
                  <c:v>-13.233000000000004</c:v>
                </c:pt>
                <c:pt idx="26">
                  <c:v>-14.395999999999987</c:v>
                </c:pt>
                <c:pt idx="27">
                  <c:v>-24.775000000000006</c:v>
                </c:pt>
                <c:pt idx="28">
                  <c:v>-18.683999999999997</c:v>
                </c:pt>
                <c:pt idx="29">
                  <c:v>-15.240000000000009</c:v>
                </c:pt>
                <c:pt idx="30">
                  <c:v>-17.879999999999995</c:v>
                </c:pt>
                <c:pt idx="31">
                  <c:v>-9.3170000000000073</c:v>
                </c:pt>
                <c:pt idx="32">
                  <c:v>1.210000000000008</c:v>
                </c:pt>
                <c:pt idx="33">
                  <c:v>4.3449999999999989</c:v>
                </c:pt>
                <c:pt idx="34">
                  <c:v>7.5180000000000007</c:v>
                </c:pt>
                <c:pt idx="35">
                  <c:v>-12.581999999999994</c:v>
                </c:pt>
                <c:pt idx="36">
                  <c:v>-8.563999999999993</c:v>
                </c:pt>
                <c:pt idx="37">
                  <c:v>-7.3520000000000039</c:v>
                </c:pt>
                <c:pt idx="38">
                  <c:v>-9.6560000000000059</c:v>
                </c:pt>
                <c:pt idx="39">
                  <c:v>-7.7589999999999861</c:v>
                </c:pt>
                <c:pt idx="40">
                  <c:v>-6.9989999999999952</c:v>
                </c:pt>
                <c:pt idx="41">
                  <c:v>-10.109000000000009</c:v>
                </c:pt>
                <c:pt idx="42">
                  <c:v>-6.2609999999999957</c:v>
                </c:pt>
                <c:pt idx="43">
                  <c:v>-7.3580000000000041</c:v>
                </c:pt>
                <c:pt idx="44">
                  <c:v>-8.8720000000000141</c:v>
                </c:pt>
                <c:pt idx="45">
                  <c:v>-7.7350000000000136</c:v>
                </c:pt>
                <c:pt idx="46">
                  <c:v>-15.188999999999993</c:v>
                </c:pt>
                <c:pt idx="47">
                  <c:v>-13.407999999999987</c:v>
                </c:pt>
                <c:pt idx="48">
                  <c:v>-14.818999999999988</c:v>
                </c:pt>
                <c:pt idx="49">
                  <c:v>-14.221000000000004</c:v>
                </c:pt>
                <c:pt idx="50">
                  <c:v>-2.0999999999999943</c:v>
                </c:pt>
                <c:pt idx="51">
                  <c:v>-18.367999999999995</c:v>
                </c:pt>
                <c:pt idx="52">
                  <c:v>-22.877999999999986</c:v>
                </c:pt>
                <c:pt idx="53">
                  <c:v>-14.067000000000007</c:v>
                </c:pt>
                <c:pt idx="54">
                  <c:v>-2.5209999999999866</c:v>
                </c:pt>
                <c:pt idx="55">
                  <c:v>-14.062999999999988</c:v>
                </c:pt>
                <c:pt idx="56">
                  <c:v>-16.282000000000011</c:v>
                </c:pt>
                <c:pt idx="57">
                  <c:v>-15.028999999999996</c:v>
                </c:pt>
                <c:pt idx="58">
                  <c:v>-11.652999999999992</c:v>
                </c:pt>
                <c:pt idx="59">
                  <c:v>-6.1519999999999868</c:v>
                </c:pt>
                <c:pt idx="60">
                  <c:v>-4.8839999999999861</c:v>
                </c:pt>
                <c:pt idx="61">
                  <c:v>-3.0020000000000095</c:v>
                </c:pt>
                <c:pt idx="62">
                  <c:v>-3.2450000000000045</c:v>
                </c:pt>
                <c:pt idx="63">
                  <c:v>-4.1709999999999923</c:v>
                </c:pt>
                <c:pt idx="64">
                  <c:v>-9.2789999999999964</c:v>
                </c:pt>
                <c:pt idx="65">
                  <c:v>7.7150000000000034</c:v>
                </c:pt>
                <c:pt idx="66">
                  <c:v>2.9319999999999879</c:v>
                </c:pt>
                <c:pt idx="67">
                  <c:v>10.625</c:v>
                </c:pt>
                <c:pt idx="68">
                  <c:v>9.6949999999999932</c:v>
                </c:pt>
                <c:pt idx="69">
                  <c:v>9.2729999999999961</c:v>
                </c:pt>
                <c:pt idx="70">
                  <c:v>19.133999999999986</c:v>
                </c:pt>
                <c:pt idx="71">
                  <c:v>-18.751000000000005</c:v>
                </c:pt>
                <c:pt idx="72">
                  <c:v>-10.527999999999992</c:v>
                </c:pt>
                <c:pt idx="73">
                  <c:v>-14.317000000000007</c:v>
                </c:pt>
                <c:pt idx="74">
                  <c:v>-25.13300000000001</c:v>
                </c:pt>
                <c:pt idx="75">
                  <c:v>-23.587999999999994</c:v>
                </c:pt>
                <c:pt idx="76">
                  <c:v>-11.360000000000014</c:v>
                </c:pt>
                <c:pt idx="77">
                  <c:v>-12.006</c:v>
                </c:pt>
                <c:pt idx="78">
                  <c:v>-12.949999999999989</c:v>
                </c:pt>
                <c:pt idx="79">
                  <c:v>-8.6850000000000023</c:v>
                </c:pt>
                <c:pt idx="80">
                  <c:v>-14.609000000000009</c:v>
                </c:pt>
                <c:pt idx="81">
                  <c:v>-10.381</c:v>
                </c:pt>
                <c:pt idx="82">
                  <c:v>-3.9639999999999986</c:v>
                </c:pt>
                <c:pt idx="83">
                  <c:v>4.3990000000000009</c:v>
                </c:pt>
                <c:pt idx="84">
                  <c:v>0.742999999999995</c:v>
                </c:pt>
                <c:pt idx="85">
                  <c:v>3.7849999999999966</c:v>
                </c:pt>
                <c:pt idx="86">
                  <c:v>-3.1399999999999864</c:v>
                </c:pt>
                <c:pt idx="87">
                  <c:v>-2.429000000000002</c:v>
                </c:pt>
                <c:pt idx="88">
                  <c:v>3.6100000000000136</c:v>
                </c:pt>
                <c:pt idx="89">
                  <c:v>-11.183999999999997</c:v>
                </c:pt>
                <c:pt idx="90">
                  <c:v>-15.421999999999997</c:v>
                </c:pt>
                <c:pt idx="91">
                  <c:v>-15.254999999999995</c:v>
                </c:pt>
                <c:pt idx="92">
                  <c:v>-6.6680000000000064</c:v>
                </c:pt>
                <c:pt idx="93">
                  <c:v>-10.329000000000008</c:v>
                </c:pt>
                <c:pt idx="94">
                  <c:v>-5.2520000000000095</c:v>
                </c:pt>
                <c:pt idx="95">
                  <c:v>-10.896999999999991</c:v>
                </c:pt>
                <c:pt idx="96">
                  <c:v>-21.094999999999999</c:v>
                </c:pt>
                <c:pt idx="97">
                  <c:v>5.1779999999999973</c:v>
                </c:pt>
                <c:pt idx="98">
                  <c:v>10.837999999999994</c:v>
                </c:pt>
                <c:pt idx="99">
                  <c:v>-8.0889999999999986</c:v>
                </c:pt>
                <c:pt idx="100">
                  <c:v>-4.6500000000000057</c:v>
                </c:pt>
                <c:pt idx="101">
                  <c:v>-1.6870000000000118</c:v>
                </c:pt>
                <c:pt idx="102">
                  <c:v>-3.2860000000000014</c:v>
                </c:pt>
                <c:pt idx="103">
                  <c:v>1.5840000000000032</c:v>
                </c:pt>
                <c:pt idx="104">
                  <c:v>1.1239999999999952</c:v>
                </c:pt>
                <c:pt idx="105">
                  <c:v>-15.578000000000003</c:v>
                </c:pt>
                <c:pt idx="106">
                  <c:v>10.858000000000004</c:v>
                </c:pt>
                <c:pt idx="107">
                  <c:v>5.2160000000000082</c:v>
                </c:pt>
                <c:pt idx="108">
                  <c:v>7.0159999999999911</c:v>
                </c:pt>
                <c:pt idx="109">
                  <c:v>8.7189999999999941</c:v>
                </c:pt>
                <c:pt idx="110">
                  <c:v>3.6620000000000061</c:v>
                </c:pt>
                <c:pt idx="111">
                  <c:v>18.360000000000014</c:v>
                </c:pt>
                <c:pt idx="112">
                  <c:v>12.385999999999996</c:v>
                </c:pt>
                <c:pt idx="113">
                  <c:v>-13.569999999999993</c:v>
                </c:pt>
                <c:pt idx="114">
                  <c:v>-14.38300000000001</c:v>
                </c:pt>
                <c:pt idx="115">
                  <c:v>-6.0929999999999893</c:v>
                </c:pt>
                <c:pt idx="116">
                  <c:v>-5.1709999999999923</c:v>
                </c:pt>
                <c:pt idx="117">
                  <c:v>-13.540999999999997</c:v>
                </c:pt>
                <c:pt idx="118">
                  <c:v>-7.5589999999999975</c:v>
                </c:pt>
                <c:pt idx="119">
                  <c:v>10.235000000000014</c:v>
                </c:pt>
                <c:pt idx="120">
                  <c:v>15.709000000000003</c:v>
                </c:pt>
                <c:pt idx="121">
                  <c:v>-9.7390000000000043</c:v>
                </c:pt>
                <c:pt idx="122">
                  <c:v>-7.0099999999999909</c:v>
                </c:pt>
                <c:pt idx="123">
                  <c:v>-7.657999999999987</c:v>
                </c:pt>
                <c:pt idx="124">
                  <c:v>-16.825999999999993</c:v>
                </c:pt>
                <c:pt idx="125">
                  <c:v>-10.836000000000013</c:v>
                </c:pt>
                <c:pt idx="126">
                  <c:v>-8.3439999999999941</c:v>
                </c:pt>
                <c:pt idx="127">
                  <c:v>-6.703000000000003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Ladybug!$B$136:$B$210</c:f>
              <c:numCache>
                <c:formatCode>General</c:formatCode>
                <c:ptCount val="75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0.875</c:v>
                </c:pt>
                <c:pt idx="10">
                  <c:v>1.4583333333333333</c:v>
                </c:pt>
                <c:pt idx="11">
                  <c:v>1.5416666666666665</c:v>
                </c:pt>
                <c:pt idx="12">
                  <c:v>1.625</c:v>
                </c:pt>
                <c:pt idx="13">
                  <c:v>1.7083333333333333</c:v>
                </c:pt>
                <c:pt idx="14">
                  <c:v>1.7916666666666665</c:v>
                </c:pt>
                <c:pt idx="15">
                  <c:v>1.875</c:v>
                </c:pt>
                <c:pt idx="16">
                  <c:v>1.9583333333333333</c:v>
                </c:pt>
                <c:pt idx="17">
                  <c:v>2.0416666666666665</c:v>
                </c:pt>
                <c:pt idx="18">
                  <c:v>2.125</c:v>
                </c:pt>
                <c:pt idx="19">
                  <c:v>2.208333333333333</c:v>
                </c:pt>
                <c:pt idx="20">
                  <c:v>2.2916666666666665</c:v>
                </c:pt>
                <c:pt idx="21">
                  <c:v>2.375</c:v>
                </c:pt>
                <c:pt idx="22">
                  <c:v>2.458333333333333</c:v>
                </c:pt>
                <c:pt idx="23">
                  <c:v>2.5416666666666665</c:v>
                </c:pt>
                <c:pt idx="24">
                  <c:v>2.625</c:v>
                </c:pt>
                <c:pt idx="25">
                  <c:v>2.708333333333333</c:v>
                </c:pt>
                <c:pt idx="26">
                  <c:v>2.875</c:v>
                </c:pt>
                <c:pt idx="27">
                  <c:v>2.958333333333333</c:v>
                </c:pt>
                <c:pt idx="28">
                  <c:v>3.0416666666666665</c:v>
                </c:pt>
                <c:pt idx="29">
                  <c:v>3.125</c:v>
                </c:pt>
                <c:pt idx="30">
                  <c:v>3.208333333333333</c:v>
                </c:pt>
                <c:pt idx="31">
                  <c:v>3.2916666666666665</c:v>
                </c:pt>
                <c:pt idx="32">
                  <c:v>3.375</c:v>
                </c:pt>
                <c:pt idx="33">
                  <c:v>3.625</c:v>
                </c:pt>
                <c:pt idx="34">
                  <c:v>3.708333333333333</c:v>
                </c:pt>
                <c:pt idx="35">
                  <c:v>3.7916666666666665</c:v>
                </c:pt>
                <c:pt idx="36">
                  <c:v>3.875</c:v>
                </c:pt>
                <c:pt idx="37">
                  <c:v>4.208333333333333</c:v>
                </c:pt>
                <c:pt idx="38">
                  <c:v>4.2916666666666661</c:v>
                </c:pt>
                <c:pt idx="39">
                  <c:v>4.375</c:v>
                </c:pt>
                <c:pt idx="40">
                  <c:v>4.625</c:v>
                </c:pt>
                <c:pt idx="41">
                  <c:v>4.7916666666666661</c:v>
                </c:pt>
                <c:pt idx="42">
                  <c:v>4.875</c:v>
                </c:pt>
                <c:pt idx="43">
                  <c:v>5.0416666666666661</c:v>
                </c:pt>
                <c:pt idx="44">
                  <c:v>5.125</c:v>
                </c:pt>
                <c:pt idx="45">
                  <c:v>5.208333333333333</c:v>
                </c:pt>
                <c:pt idx="46">
                  <c:v>5.2916666666666661</c:v>
                </c:pt>
                <c:pt idx="47">
                  <c:v>5.375</c:v>
                </c:pt>
                <c:pt idx="48">
                  <c:v>5.458333333333333</c:v>
                </c:pt>
                <c:pt idx="49">
                  <c:v>5.5416666666666661</c:v>
                </c:pt>
                <c:pt idx="50">
                  <c:v>5.625</c:v>
                </c:pt>
                <c:pt idx="51">
                  <c:v>5.7916666666666661</c:v>
                </c:pt>
                <c:pt idx="52">
                  <c:v>5.958333333333333</c:v>
                </c:pt>
                <c:pt idx="53">
                  <c:v>6.125</c:v>
                </c:pt>
                <c:pt idx="54">
                  <c:v>6.2916666666666661</c:v>
                </c:pt>
                <c:pt idx="55">
                  <c:v>6.375</c:v>
                </c:pt>
                <c:pt idx="56">
                  <c:v>6.458333333333333</c:v>
                </c:pt>
                <c:pt idx="57">
                  <c:v>6.5416666666666661</c:v>
                </c:pt>
                <c:pt idx="58">
                  <c:v>6.875</c:v>
                </c:pt>
                <c:pt idx="59">
                  <c:v>6.958333333333333</c:v>
                </c:pt>
                <c:pt idx="60">
                  <c:v>7.0416666666666661</c:v>
                </c:pt>
                <c:pt idx="61">
                  <c:v>7.2916666666666661</c:v>
                </c:pt>
                <c:pt idx="62">
                  <c:v>7.375</c:v>
                </c:pt>
                <c:pt idx="63">
                  <c:v>7.458333333333333</c:v>
                </c:pt>
                <c:pt idx="64">
                  <c:v>7.958333333333333</c:v>
                </c:pt>
                <c:pt idx="65">
                  <c:v>8.0416666666666661</c:v>
                </c:pt>
                <c:pt idx="66">
                  <c:v>8.125</c:v>
                </c:pt>
                <c:pt idx="67">
                  <c:v>8.2083333333333321</c:v>
                </c:pt>
                <c:pt idx="68">
                  <c:v>8.4583333333333321</c:v>
                </c:pt>
                <c:pt idx="69">
                  <c:v>8.5416666666666661</c:v>
                </c:pt>
                <c:pt idx="70">
                  <c:v>8.625</c:v>
                </c:pt>
                <c:pt idx="71">
                  <c:v>8.7083333333333321</c:v>
                </c:pt>
                <c:pt idx="72">
                  <c:v>8.7916666666666661</c:v>
                </c:pt>
                <c:pt idx="73">
                  <c:v>9.125</c:v>
                </c:pt>
                <c:pt idx="74">
                  <c:v>9.2083333333333321</c:v>
                </c:pt>
              </c:numCache>
            </c:numRef>
          </c:xVal>
          <c:yVal>
            <c:numRef>
              <c:f>Ladybug!$D$136:$D$210</c:f>
              <c:numCache>
                <c:formatCode>General</c:formatCode>
                <c:ptCount val="75"/>
                <c:pt idx="0">
                  <c:v>9.0029999999999859</c:v>
                </c:pt>
                <c:pt idx="1">
                  <c:v>10.627999999999986</c:v>
                </c:pt>
                <c:pt idx="2">
                  <c:v>16.272999999999996</c:v>
                </c:pt>
                <c:pt idx="3">
                  <c:v>12.629999999999995</c:v>
                </c:pt>
                <c:pt idx="4">
                  <c:v>14.653999999999996</c:v>
                </c:pt>
                <c:pt idx="5">
                  <c:v>16.462999999999994</c:v>
                </c:pt>
                <c:pt idx="6">
                  <c:v>9.9099999999999966</c:v>
                </c:pt>
                <c:pt idx="7">
                  <c:v>13.086999999999989</c:v>
                </c:pt>
                <c:pt idx="8">
                  <c:v>9.8880000000000052</c:v>
                </c:pt>
                <c:pt idx="9">
                  <c:v>12.741000000000014</c:v>
                </c:pt>
                <c:pt idx="10">
                  <c:v>-15.471000000000004</c:v>
                </c:pt>
                <c:pt idx="11">
                  <c:v>-11.724999999999994</c:v>
                </c:pt>
                <c:pt idx="12">
                  <c:v>-9.1330000000000098</c:v>
                </c:pt>
                <c:pt idx="13">
                  <c:v>-9.2230000000000132</c:v>
                </c:pt>
                <c:pt idx="14">
                  <c:v>-8.3180000000000121</c:v>
                </c:pt>
                <c:pt idx="15">
                  <c:v>-6.5819999999999936</c:v>
                </c:pt>
                <c:pt idx="16">
                  <c:v>-6.3120000000000118</c:v>
                </c:pt>
                <c:pt idx="17">
                  <c:v>-4.5740000000000123</c:v>
                </c:pt>
                <c:pt idx="18">
                  <c:v>-2.6030000000000086</c:v>
                </c:pt>
                <c:pt idx="19">
                  <c:v>-5.2150000000000034</c:v>
                </c:pt>
                <c:pt idx="20">
                  <c:v>-3.6140000000000043</c:v>
                </c:pt>
                <c:pt idx="21">
                  <c:v>-12.765999999999991</c:v>
                </c:pt>
                <c:pt idx="22">
                  <c:v>-5.6659999999999968</c:v>
                </c:pt>
                <c:pt idx="23">
                  <c:v>-10.700999999999993</c:v>
                </c:pt>
                <c:pt idx="24">
                  <c:v>-6.1289999999999907</c:v>
                </c:pt>
                <c:pt idx="25">
                  <c:v>-12.951999999999998</c:v>
                </c:pt>
                <c:pt idx="26">
                  <c:v>10.722000000000008</c:v>
                </c:pt>
                <c:pt idx="27">
                  <c:v>12.278999999999996</c:v>
                </c:pt>
                <c:pt idx="28">
                  <c:v>11.062999999999988</c:v>
                </c:pt>
                <c:pt idx="29">
                  <c:v>6.4559999999999889</c:v>
                </c:pt>
                <c:pt idx="30">
                  <c:v>8.5339999999999918</c:v>
                </c:pt>
                <c:pt idx="31">
                  <c:v>9.4619999999999891</c:v>
                </c:pt>
                <c:pt idx="32">
                  <c:v>8.2719999999999914</c:v>
                </c:pt>
                <c:pt idx="33">
                  <c:v>7.8919999999999959</c:v>
                </c:pt>
                <c:pt idx="34">
                  <c:v>7.4139999999999873</c:v>
                </c:pt>
                <c:pt idx="35">
                  <c:v>16.903999999999996</c:v>
                </c:pt>
                <c:pt idx="36">
                  <c:v>10.467000000000013</c:v>
                </c:pt>
                <c:pt idx="37">
                  <c:v>29.262</c:v>
                </c:pt>
                <c:pt idx="38">
                  <c:v>14.784999999999997</c:v>
                </c:pt>
                <c:pt idx="39">
                  <c:v>-16.688999999999993</c:v>
                </c:pt>
                <c:pt idx="40">
                  <c:v>-12.37700000000001</c:v>
                </c:pt>
                <c:pt idx="41">
                  <c:v>-12.77000000000001</c:v>
                </c:pt>
                <c:pt idx="42">
                  <c:v>-9.3959999999999866</c:v>
                </c:pt>
                <c:pt idx="43">
                  <c:v>-12.869</c:v>
                </c:pt>
                <c:pt idx="44">
                  <c:v>-4.6260000000000048</c:v>
                </c:pt>
                <c:pt idx="45">
                  <c:v>-10.401999999999987</c:v>
                </c:pt>
                <c:pt idx="46">
                  <c:v>-3.6910000000000025</c:v>
                </c:pt>
                <c:pt idx="47">
                  <c:v>-6.8470000000000084</c:v>
                </c:pt>
                <c:pt idx="48">
                  <c:v>-9.3340000000000032</c:v>
                </c:pt>
                <c:pt idx="49">
                  <c:v>-10.105999999999995</c:v>
                </c:pt>
                <c:pt idx="50">
                  <c:v>-13.114000000000004</c:v>
                </c:pt>
                <c:pt idx="51">
                  <c:v>-8.5809999999999889</c:v>
                </c:pt>
                <c:pt idx="52">
                  <c:v>10.532000000000011</c:v>
                </c:pt>
                <c:pt idx="53">
                  <c:v>13.818999999999988</c:v>
                </c:pt>
                <c:pt idx="54">
                  <c:v>4.1850000000000023</c:v>
                </c:pt>
                <c:pt idx="55">
                  <c:v>14.036000000000001</c:v>
                </c:pt>
                <c:pt idx="56">
                  <c:v>6.6670000000000016</c:v>
                </c:pt>
                <c:pt idx="57">
                  <c:v>10.183999999999997</c:v>
                </c:pt>
                <c:pt idx="58">
                  <c:v>10.173000000000002</c:v>
                </c:pt>
                <c:pt idx="59">
                  <c:v>16.074000000000012</c:v>
                </c:pt>
                <c:pt idx="60">
                  <c:v>17.103000000000009</c:v>
                </c:pt>
                <c:pt idx="61">
                  <c:v>16.445999999999998</c:v>
                </c:pt>
                <c:pt idx="62">
                  <c:v>18.730999999999995</c:v>
                </c:pt>
                <c:pt idx="63">
                  <c:v>10.00800000000001</c:v>
                </c:pt>
                <c:pt idx="64">
                  <c:v>-8.0010000000000048</c:v>
                </c:pt>
                <c:pt idx="65">
                  <c:v>-3.5759999999999934</c:v>
                </c:pt>
                <c:pt idx="66">
                  <c:v>-6.3400000000000034</c:v>
                </c:pt>
                <c:pt idx="67">
                  <c:v>-9.4619999999999891</c:v>
                </c:pt>
                <c:pt idx="68">
                  <c:v>-7.0089999999999861</c:v>
                </c:pt>
                <c:pt idx="69">
                  <c:v>-5.9819999999999993</c:v>
                </c:pt>
                <c:pt idx="70">
                  <c:v>-10.125</c:v>
                </c:pt>
                <c:pt idx="71">
                  <c:v>-6.5550000000000068</c:v>
                </c:pt>
                <c:pt idx="72">
                  <c:v>-10.387</c:v>
                </c:pt>
                <c:pt idx="73">
                  <c:v>4.6839999999999975</c:v>
                </c:pt>
                <c:pt idx="74">
                  <c:v>9.8789999999999907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Ladybug!$B$215:$B$249</c:f>
              <c:numCache>
                <c:formatCode>General</c:formatCode>
                <c:ptCount val="35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</c:v>
                </c:pt>
                <c:pt idx="5">
                  <c:v>0.44</c:v>
                </c:pt>
                <c:pt idx="6">
                  <c:v>0.52</c:v>
                </c:pt>
                <c:pt idx="7">
                  <c:v>0.6</c:v>
                </c:pt>
                <c:pt idx="8">
                  <c:v>0.68</c:v>
                </c:pt>
                <c:pt idx="9">
                  <c:v>1.08</c:v>
                </c:pt>
                <c:pt idx="10">
                  <c:v>1.1599999999999999</c:v>
                </c:pt>
                <c:pt idx="11">
                  <c:v>1.24</c:v>
                </c:pt>
                <c:pt idx="12">
                  <c:v>1.32</c:v>
                </c:pt>
                <c:pt idx="13">
                  <c:v>1.4000000000000001</c:v>
                </c:pt>
                <c:pt idx="14">
                  <c:v>1.48</c:v>
                </c:pt>
                <c:pt idx="15">
                  <c:v>1.8</c:v>
                </c:pt>
                <c:pt idx="16">
                  <c:v>1.8800000000000001</c:v>
                </c:pt>
                <c:pt idx="17">
                  <c:v>1.96</c:v>
                </c:pt>
                <c:pt idx="18">
                  <c:v>2.04</c:v>
                </c:pt>
                <c:pt idx="19">
                  <c:v>2.12</c:v>
                </c:pt>
                <c:pt idx="20">
                  <c:v>2.2000000000000002</c:v>
                </c:pt>
                <c:pt idx="21">
                  <c:v>2.2800000000000002</c:v>
                </c:pt>
                <c:pt idx="22">
                  <c:v>2.36</c:v>
                </c:pt>
                <c:pt idx="23">
                  <c:v>2.68</c:v>
                </c:pt>
                <c:pt idx="24">
                  <c:v>2.7600000000000002</c:v>
                </c:pt>
                <c:pt idx="25">
                  <c:v>2.84</c:v>
                </c:pt>
                <c:pt idx="26">
                  <c:v>2.92</c:v>
                </c:pt>
                <c:pt idx="27">
                  <c:v>3</c:v>
                </c:pt>
                <c:pt idx="28">
                  <c:v>3.08</c:v>
                </c:pt>
                <c:pt idx="29">
                  <c:v>3.16</c:v>
                </c:pt>
                <c:pt idx="30">
                  <c:v>3.24</c:v>
                </c:pt>
                <c:pt idx="31">
                  <c:v>3.48</c:v>
                </c:pt>
                <c:pt idx="32">
                  <c:v>3.56</c:v>
                </c:pt>
                <c:pt idx="33">
                  <c:v>3.64</c:v>
                </c:pt>
                <c:pt idx="34">
                  <c:v>3.72</c:v>
                </c:pt>
              </c:numCache>
            </c:numRef>
          </c:xVal>
          <c:yVal>
            <c:numRef>
              <c:f>Ladybug!$D$215:$D$249</c:f>
              <c:numCache>
                <c:formatCode>General</c:formatCode>
                <c:ptCount val="35"/>
                <c:pt idx="0">
                  <c:v>6.1800000000000068</c:v>
                </c:pt>
                <c:pt idx="1">
                  <c:v>9.5449999999999875</c:v>
                </c:pt>
                <c:pt idx="2">
                  <c:v>9.8909999999999911</c:v>
                </c:pt>
                <c:pt idx="3">
                  <c:v>10.65100000000001</c:v>
                </c:pt>
                <c:pt idx="4">
                  <c:v>15.680000000000007</c:v>
                </c:pt>
                <c:pt idx="5">
                  <c:v>10.580000000000013</c:v>
                </c:pt>
                <c:pt idx="6">
                  <c:v>10.224999999999994</c:v>
                </c:pt>
                <c:pt idx="7">
                  <c:v>10.783999999999992</c:v>
                </c:pt>
                <c:pt idx="8">
                  <c:v>9.2729999999999961</c:v>
                </c:pt>
                <c:pt idx="9">
                  <c:v>-10.168000000000006</c:v>
                </c:pt>
                <c:pt idx="10">
                  <c:v>-17.049000000000007</c:v>
                </c:pt>
                <c:pt idx="11">
                  <c:v>-9.2230000000000132</c:v>
                </c:pt>
                <c:pt idx="12">
                  <c:v>-11.384999999999991</c:v>
                </c:pt>
                <c:pt idx="13">
                  <c:v>-10.408999999999992</c:v>
                </c:pt>
                <c:pt idx="14">
                  <c:v>-15.771999999999991</c:v>
                </c:pt>
                <c:pt idx="15">
                  <c:v>19.147999999999996</c:v>
                </c:pt>
                <c:pt idx="16">
                  <c:v>14.396999999999991</c:v>
                </c:pt>
                <c:pt idx="17">
                  <c:v>8.5459999999999923</c:v>
                </c:pt>
                <c:pt idx="18">
                  <c:v>7.5349999999999966</c:v>
                </c:pt>
                <c:pt idx="19">
                  <c:v>12.604000000000013</c:v>
                </c:pt>
                <c:pt idx="20">
                  <c:v>15.661000000000001</c:v>
                </c:pt>
                <c:pt idx="21">
                  <c:v>20.195999999999998</c:v>
                </c:pt>
                <c:pt idx="22">
                  <c:v>16.736999999999995</c:v>
                </c:pt>
                <c:pt idx="23">
                  <c:v>18.479000000000013</c:v>
                </c:pt>
                <c:pt idx="24">
                  <c:v>2.8230000000000075</c:v>
                </c:pt>
                <c:pt idx="25">
                  <c:v>-4.8940000000000055</c:v>
                </c:pt>
                <c:pt idx="26">
                  <c:v>-6.8460000000000036</c:v>
                </c:pt>
                <c:pt idx="27">
                  <c:v>-4.6740000000000066</c:v>
                </c:pt>
                <c:pt idx="28">
                  <c:v>-14.77600000000001</c:v>
                </c:pt>
                <c:pt idx="29">
                  <c:v>-14.675999999999988</c:v>
                </c:pt>
                <c:pt idx="30">
                  <c:v>-12.183999999999997</c:v>
                </c:pt>
                <c:pt idx="31">
                  <c:v>12.954000000000008</c:v>
                </c:pt>
                <c:pt idx="32">
                  <c:v>11.310000000000002</c:v>
                </c:pt>
                <c:pt idx="33">
                  <c:v>8.4130000000000109</c:v>
                </c:pt>
                <c:pt idx="34">
                  <c:v>9.679000000000002</c:v>
                </c:pt>
              </c:numCache>
            </c:numRef>
          </c:yVal>
          <c:smooth val="1"/>
        </c:ser>
        <c:axId val="165664256"/>
        <c:axId val="165665792"/>
      </c:scatterChart>
      <c:valAx>
        <c:axId val="165664256"/>
        <c:scaling>
          <c:orientation val="minMax"/>
        </c:scaling>
        <c:axPos val="b"/>
        <c:numFmt formatCode="General" sourceLinked="1"/>
        <c:tickLblPos val="nextTo"/>
        <c:crossAx val="165665792"/>
        <c:crosses val="autoZero"/>
        <c:crossBetween val="midCat"/>
      </c:valAx>
      <c:valAx>
        <c:axId val="165665792"/>
        <c:scaling>
          <c:orientation val="minMax"/>
        </c:scaling>
        <c:axPos val="l"/>
        <c:numFmt formatCode="General" sourceLinked="1"/>
        <c:tickLblPos val="nextTo"/>
        <c:crossAx val="165664256"/>
        <c:crosses val="autoZero"/>
        <c:crossBetween val="midCat"/>
      </c:valAx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'Leopard Shark'!$B$4:$B$56</c:f>
              <c:numCache>
                <c:formatCode>General</c:formatCode>
                <c:ptCount val="5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2.6333333333333333</c:v>
                </c:pt>
                <c:pt idx="38">
                  <c:v>2.7</c:v>
                </c:pt>
                <c:pt idx="39">
                  <c:v>2.7666666666666666</c:v>
                </c:pt>
                <c:pt idx="40">
                  <c:v>2.8333333333333335</c:v>
                </c:pt>
                <c:pt idx="41">
                  <c:v>2.9</c:v>
                </c:pt>
                <c:pt idx="42">
                  <c:v>2.9666666666666668</c:v>
                </c:pt>
                <c:pt idx="43">
                  <c:v>3.0333333333333332</c:v>
                </c:pt>
                <c:pt idx="44">
                  <c:v>3.1</c:v>
                </c:pt>
                <c:pt idx="45">
                  <c:v>3.1666666666666665</c:v>
                </c:pt>
                <c:pt idx="46">
                  <c:v>3.2333333333333334</c:v>
                </c:pt>
                <c:pt idx="47">
                  <c:v>3.3</c:v>
                </c:pt>
                <c:pt idx="48">
                  <c:v>3.3666666666666667</c:v>
                </c:pt>
                <c:pt idx="49">
                  <c:v>3.4333333333333331</c:v>
                </c:pt>
                <c:pt idx="50">
                  <c:v>3.5</c:v>
                </c:pt>
                <c:pt idx="51">
                  <c:v>3.5666666666666664</c:v>
                </c:pt>
                <c:pt idx="52">
                  <c:v>3.6333333333333333</c:v>
                </c:pt>
              </c:numCache>
            </c:numRef>
          </c:xVal>
          <c:yVal>
            <c:numRef>
              <c:f>'Leopard Shark'!$D$4:$D$56</c:f>
              <c:numCache>
                <c:formatCode>General</c:formatCode>
                <c:ptCount val="53"/>
                <c:pt idx="0">
                  <c:v>25.230999999999995</c:v>
                </c:pt>
                <c:pt idx="1">
                  <c:v>20.935000000000002</c:v>
                </c:pt>
                <c:pt idx="2">
                  <c:v>15.24799999999999</c:v>
                </c:pt>
                <c:pt idx="3">
                  <c:v>6.1750000000000114</c:v>
                </c:pt>
                <c:pt idx="4">
                  <c:v>3.5960000000000036</c:v>
                </c:pt>
                <c:pt idx="5">
                  <c:v>4.6659999999999968</c:v>
                </c:pt>
                <c:pt idx="6">
                  <c:v>-0.18999999999999773</c:v>
                </c:pt>
                <c:pt idx="7">
                  <c:v>-14.481999999999999</c:v>
                </c:pt>
                <c:pt idx="8">
                  <c:v>-14.990000000000009</c:v>
                </c:pt>
                <c:pt idx="9">
                  <c:v>-19.5</c:v>
                </c:pt>
                <c:pt idx="10">
                  <c:v>-17.808999999999997</c:v>
                </c:pt>
                <c:pt idx="11">
                  <c:v>-19.168000000000006</c:v>
                </c:pt>
                <c:pt idx="12">
                  <c:v>-22.514999999999986</c:v>
                </c:pt>
                <c:pt idx="13">
                  <c:v>-16.951999999999998</c:v>
                </c:pt>
                <c:pt idx="14">
                  <c:v>-12.810000000000002</c:v>
                </c:pt>
                <c:pt idx="15">
                  <c:v>-13.12299999999999</c:v>
                </c:pt>
                <c:pt idx="16">
                  <c:v>-4.0620000000000118</c:v>
                </c:pt>
                <c:pt idx="17">
                  <c:v>21.347000000000008</c:v>
                </c:pt>
                <c:pt idx="18">
                  <c:v>23.835000000000008</c:v>
                </c:pt>
                <c:pt idx="19">
                  <c:v>17.711000000000013</c:v>
                </c:pt>
                <c:pt idx="20">
                  <c:v>13.913000000000011</c:v>
                </c:pt>
                <c:pt idx="21">
                  <c:v>13.117999999999995</c:v>
                </c:pt>
                <c:pt idx="22">
                  <c:v>4.5480000000000018</c:v>
                </c:pt>
                <c:pt idx="23">
                  <c:v>1.7529999999999859</c:v>
                </c:pt>
                <c:pt idx="24">
                  <c:v>0.57900000000000773</c:v>
                </c:pt>
                <c:pt idx="25">
                  <c:v>-8.4099999999999966</c:v>
                </c:pt>
                <c:pt idx="26">
                  <c:v>-10.431000000000012</c:v>
                </c:pt>
                <c:pt idx="27">
                  <c:v>-21.313999999999993</c:v>
                </c:pt>
                <c:pt idx="28">
                  <c:v>-9.9509999999999934</c:v>
                </c:pt>
                <c:pt idx="29">
                  <c:v>-13.662000000000006</c:v>
                </c:pt>
                <c:pt idx="30">
                  <c:v>-7.8799999999999955</c:v>
                </c:pt>
                <c:pt idx="31">
                  <c:v>8.4060000000000059</c:v>
                </c:pt>
                <c:pt idx="32">
                  <c:v>5.3789999999999907</c:v>
                </c:pt>
                <c:pt idx="33">
                  <c:v>17.004999999999995</c:v>
                </c:pt>
                <c:pt idx="34">
                  <c:v>14.397999999999996</c:v>
                </c:pt>
                <c:pt idx="35">
                  <c:v>11.289999999999992</c:v>
                </c:pt>
                <c:pt idx="36">
                  <c:v>13.314999999999998</c:v>
                </c:pt>
                <c:pt idx="37">
                  <c:v>-6.4519999999999982</c:v>
                </c:pt>
                <c:pt idx="38">
                  <c:v>-3.8880000000000052</c:v>
                </c:pt>
                <c:pt idx="39">
                  <c:v>-3.6730000000000018</c:v>
                </c:pt>
                <c:pt idx="40">
                  <c:v>-14.430000000000007</c:v>
                </c:pt>
                <c:pt idx="41">
                  <c:v>-28.114000000000004</c:v>
                </c:pt>
                <c:pt idx="42">
                  <c:v>-30.495000000000005</c:v>
                </c:pt>
                <c:pt idx="43">
                  <c:v>-23.519000000000005</c:v>
                </c:pt>
                <c:pt idx="44">
                  <c:v>-28.590000000000003</c:v>
                </c:pt>
                <c:pt idx="45">
                  <c:v>-20.47399999999999</c:v>
                </c:pt>
                <c:pt idx="46">
                  <c:v>-12.260999999999996</c:v>
                </c:pt>
                <c:pt idx="47">
                  <c:v>-12.394000000000005</c:v>
                </c:pt>
                <c:pt idx="48">
                  <c:v>-8.9879999999999995</c:v>
                </c:pt>
                <c:pt idx="49">
                  <c:v>-7.4679999999999893</c:v>
                </c:pt>
                <c:pt idx="50">
                  <c:v>6.554000000000002</c:v>
                </c:pt>
                <c:pt idx="51">
                  <c:v>26.913999999999987</c:v>
                </c:pt>
                <c:pt idx="52">
                  <c:v>20.229000000000013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'Leopard Shark'!$B$59:$B$110</c:f>
              <c:numCache>
                <c:formatCode>General</c:formatCode>
                <c:ptCount val="5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</c:numCache>
            </c:numRef>
          </c:xVal>
          <c:yVal>
            <c:numRef>
              <c:f>'Leopard Shark'!$D$59:$D$110</c:f>
              <c:numCache>
                <c:formatCode>General</c:formatCode>
                <c:ptCount val="52"/>
                <c:pt idx="0">
                  <c:v>-26.225999999999999</c:v>
                </c:pt>
                <c:pt idx="1">
                  <c:v>-20.663000000000011</c:v>
                </c:pt>
                <c:pt idx="2">
                  <c:v>-23.656000000000006</c:v>
                </c:pt>
                <c:pt idx="3">
                  <c:v>-20.979000000000013</c:v>
                </c:pt>
                <c:pt idx="4">
                  <c:v>-22.830000000000013</c:v>
                </c:pt>
                <c:pt idx="5">
                  <c:v>-14.358000000000004</c:v>
                </c:pt>
                <c:pt idx="6">
                  <c:v>-22.419000000000011</c:v>
                </c:pt>
                <c:pt idx="7">
                  <c:v>-12.268000000000001</c:v>
                </c:pt>
                <c:pt idx="8">
                  <c:v>-3.4089999999999918</c:v>
                </c:pt>
                <c:pt idx="9">
                  <c:v>12.623999999999995</c:v>
                </c:pt>
                <c:pt idx="10">
                  <c:v>12.830999999999989</c:v>
                </c:pt>
                <c:pt idx="11">
                  <c:v>9.6299999999999955</c:v>
                </c:pt>
                <c:pt idx="12">
                  <c:v>20.984000000000009</c:v>
                </c:pt>
                <c:pt idx="13">
                  <c:v>15.634999999999991</c:v>
                </c:pt>
                <c:pt idx="14">
                  <c:v>19.617999999999995</c:v>
                </c:pt>
                <c:pt idx="15">
                  <c:v>13.59899999999999</c:v>
                </c:pt>
                <c:pt idx="16">
                  <c:v>23.067000000000007</c:v>
                </c:pt>
                <c:pt idx="17">
                  <c:v>17.938999999999993</c:v>
                </c:pt>
                <c:pt idx="18">
                  <c:v>21.764999999999986</c:v>
                </c:pt>
                <c:pt idx="19">
                  <c:v>4.7980000000000018</c:v>
                </c:pt>
                <c:pt idx="20">
                  <c:v>6.6299999999999955</c:v>
                </c:pt>
                <c:pt idx="21">
                  <c:v>-3.9259999999999877</c:v>
                </c:pt>
                <c:pt idx="22">
                  <c:v>-5.6160000000000139</c:v>
                </c:pt>
                <c:pt idx="23">
                  <c:v>-11.163999999999987</c:v>
                </c:pt>
                <c:pt idx="24">
                  <c:v>-11.649000000000001</c:v>
                </c:pt>
                <c:pt idx="25">
                  <c:v>-17.697000000000003</c:v>
                </c:pt>
                <c:pt idx="26">
                  <c:v>-22.217999999999989</c:v>
                </c:pt>
                <c:pt idx="27">
                  <c:v>-25.808999999999997</c:v>
                </c:pt>
                <c:pt idx="28">
                  <c:v>-18.496000000000009</c:v>
                </c:pt>
                <c:pt idx="29">
                  <c:v>-18.277999999999992</c:v>
                </c:pt>
                <c:pt idx="30">
                  <c:v>12.010999999999996</c:v>
                </c:pt>
                <c:pt idx="31">
                  <c:v>12.272999999999996</c:v>
                </c:pt>
                <c:pt idx="32">
                  <c:v>17.24199999999999</c:v>
                </c:pt>
                <c:pt idx="33">
                  <c:v>23.143000000000001</c:v>
                </c:pt>
                <c:pt idx="34">
                  <c:v>21.752999999999986</c:v>
                </c:pt>
                <c:pt idx="35">
                  <c:v>25.771999999999991</c:v>
                </c:pt>
                <c:pt idx="36">
                  <c:v>24.938999999999993</c:v>
                </c:pt>
                <c:pt idx="37">
                  <c:v>26.231999999999999</c:v>
                </c:pt>
                <c:pt idx="38">
                  <c:v>13.138000000000005</c:v>
                </c:pt>
                <c:pt idx="39">
                  <c:v>-13.748999999999995</c:v>
                </c:pt>
                <c:pt idx="40">
                  <c:v>-2.5449999999999875</c:v>
                </c:pt>
                <c:pt idx="41">
                  <c:v>-4.9250000000000114</c:v>
                </c:pt>
                <c:pt idx="42">
                  <c:v>-4.98599999999999</c:v>
                </c:pt>
                <c:pt idx="43">
                  <c:v>-13.729000000000013</c:v>
                </c:pt>
                <c:pt idx="44">
                  <c:v>-12.725999999999999</c:v>
                </c:pt>
                <c:pt idx="45">
                  <c:v>-15.127999999999986</c:v>
                </c:pt>
                <c:pt idx="46">
                  <c:v>-16.813999999999993</c:v>
                </c:pt>
                <c:pt idx="47">
                  <c:v>-20.431999999999988</c:v>
                </c:pt>
                <c:pt idx="48">
                  <c:v>-12.677999999999997</c:v>
                </c:pt>
                <c:pt idx="49">
                  <c:v>21.551999999999992</c:v>
                </c:pt>
                <c:pt idx="50">
                  <c:v>6.7820000000000107</c:v>
                </c:pt>
                <c:pt idx="51">
                  <c:v>11.51400000000001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'Leopard Shark'!$B$113:$B$167</c:f>
              <c:numCache>
                <c:formatCode>General</c:formatCode>
                <c:ptCount val="5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</c:numCache>
            </c:numRef>
          </c:xVal>
          <c:yVal>
            <c:numRef>
              <c:f>'Leopard Shark'!$D$113:$D$167</c:f>
              <c:numCache>
                <c:formatCode>General</c:formatCode>
                <c:ptCount val="55"/>
                <c:pt idx="0">
                  <c:v>-11.72399999999999</c:v>
                </c:pt>
                <c:pt idx="1">
                  <c:v>-23.52600000000001</c:v>
                </c:pt>
                <c:pt idx="2">
                  <c:v>-28.338999999999999</c:v>
                </c:pt>
                <c:pt idx="3">
                  <c:v>5.4679999999999893</c:v>
                </c:pt>
                <c:pt idx="4">
                  <c:v>7.282999999999987</c:v>
                </c:pt>
                <c:pt idx="5">
                  <c:v>11.665999999999997</c:v>
                </c:pt>
                <c:pt idx="6">
                  <c:v>13.407999999999987</c:v>
                </c:pt>
                <c:pt idx="7">
                  <c:v>10.639999999999986</c:v>
                </c:pt>
                <c:pt idx="8">
                  <c:v>12.00800000000001</c:v>
                </c:pt>
                <c:pt idx="9">
                  <c:v>16.427999999999997</c:v>
                </c:pt>
                <c:pt idx="10">
                  <c:v>13.447000000000003</c:v>
                </c:pt>
                <c:pt idx="11">
                  <c:v>16.899000000000001</c:v>
                </c:pt>
                <c:pt idx="12">
                  <c:v>17.498999999999995</c:v>
                </c:pt>
                <c:pt idx="13">
                  <c:v>13.455999999999989</c:v>
                </c:pt>
                <c:pt idx="14">
                  <c:v>11.669000000000011</c:v>
                </c:pt>
                <c:pt idx="15">
                  <c:v>8.125</c:v>
                </c:pt>
                <c:pt idx="16">
                  <c:v>-1.929000000000002</c:v>
                </c:pt>
                <c:pt idx="17">
                  <c:v>-3.5840000000000032</c:v>
                </c:pt>
                <c:pt idx="18">
                  <c:v>-1.3629999999999995</c:v>
                </c:pt>
                <c:pt idx="19">
                  <c:v>-6.4180000000000064</c:v>
                </c:pt>
                <c:pt idx="20">
                  <c:v>-9.3930000000000007</c:v>
                </c:pt>
                <c:pt idx="21">
                  <c:v>-7.8499999999999943</c:v>
                </c:pt>
                <c:pt idx="22">
                  <c:v>-11.496000000000009</c:v>
                </c:pt>
                <c:pt idx="23">
                  <c:v>-8.7680000000000007</c:v>
                </c:pt>
                <c:pt idx="24">
                  <c:v>-13.943000000000012</c:v>
                </c:pt>
                <c:pt idx="25">
                  <c:v>-12.568000000000012</c:v>
                </c:pt>
                <c:pt idx="26">
                  <c:v>-13.705999999999989</c:v>
                </c:pt>
                <c:pt idx="27">
                  <c:v>-16.800999999999988</c:v>
                </c:pt>
                <c:pt idx="28">
                  <c:v>-18.899000000000001</c:v>
                </c:pt>
                <c:pt idx="29">
                  <c:v>-17.586000000000013</c:v>
                </c:pt>
                <c:pt idx="30">
                  <c:v>-18.831999999999994</c:v>
                </c:pt>
                <c:pt idx="31">
                  <c:v>-19.858000000000004</c:v>
                </c:pt>
                <c:pt idx="32">
                  <c:v>-18.936000000000007</c:v>
                </c:pt>
                <c:pt idx="33">
                  <c:v>15.384999999999991</c:v>
                </c:pt>
                <c:pt idx="34">
                  <c:v>12.36099999999999</c:v>
                </c:pt>
                <c:pt idx="35">
                  <c:v>3.0349999999999966</c:v>
                </c:pt>
                <c:pt idx="36">
                  <c:v>7.1779999999999973</c:v>
                </c:pt>
                <c:pt idx="37">
                  <c:v>12.111999999999995</c:v>
                </c:pt>
                <c:pt idx="38">
                  <c:v>11.295999999999992</c:v>
                </c:pt>
                <c:pt idx="39">
                  <c:v>11.199999999999989</c:v>
                </c:pt>
                <c:pt idx="40">
                  <c:v>13.187000000000012</c:v>
                </c:pt>
                <c:pt idx="41">
                  <c:v>13.780000000000001</c:v>
                </c:pt>
                <c:pt idx="42">
                  <c:v>16.808999999999997</c:v>
                </c:pt>
                <c:pt idx="43">
                  <c:v>15.861999999999995</c:v>
                </c:pt>
                <c:pt idx="44">
                  <c:v>19.049000000000007</c:v>
                </c:pt>
                <c:pt idx="45">
                  <c:v>20.074000000000012</c:v>
                </c:pt>
                <c:pt idx="46">
                  <c:v>16.081999999999994</c:v>
                </c:pt>
                <c:pt idx="47">
                  <c:v>-19.281000000000006</c:v>
                </c:pt>
                <c:pt idx="48">
                  <c:v>-1.4130000000000109</c:v>
                </c:pt>
                <c:pt idx="49">
                  <c:v>-1.782999999999987</c:v>
                </c:pt>
                <c:pt idx="50">
                  <c:v>-2.3969999999999914</c:v>
                </c:pt>
                <c:pt idx="51">
                  <c:v>-3.2019999999999982</c:v>
                </c:pt>
                <c:pt idx="52">
                  <c:v>-7.5720000000000027</c:v>
                </c:pt>
                <c:pt idx="53">
                  <c:v>-10.283999999999992</c:v>
                </c:pt>
                <c:pt idx="54">
                  <c:v>-10.671999999999997</c:v>
                </c:pt>
              </c:numCache>
            </c:numRef>
          </c:yVal>
          <c:smooth val="1"/>
        </c:ser>
        <c:axId val="169218048"/>
        <c:axId val="169219584"/>
      </c:scatterChart>
      <c:valAx>
        <c:axId val="169218048"/>
        <c:scaling>
          <c:orientation val="minMax"/>
        </c:scaling>
        <c:axPos val="b"/>
        <c:numFmt formatCode="General" sourceLinked="1"/>
        <c:tickLblPos val="nextTo"/>
        <c:crossAx val="169219584"/>
        <c:crosses val="autoZero"/>
        <c:crossBetween val="midCat"/>
      </c:valAx>
      <c:valAx>
        <c:axId val="169219584"/>
        <c:scaling>
          <c:orientation val="minMax"/>
        </c:scaling>
        <c:axPos val="l"/>
        <c:numFmt formatCode="General" sourceLinked="1"/>
        <c:tickLblPos val="nextTo"/>
        <c:crossAx val="169218048"/>
        <c:crosses val="autoZero"/>
        <c:crossBetween val="midCat"/>
      </c:valAx>
    </c:plotArea>
    <c:plotVisOnly val="1"/>
    <c:dispBlanksAs val="gap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Limacina!$B$4:$B$26</c:f>
              <c:numCache>
                <c:formatCode>General</c:formatCode>
                <c:ptCount val="23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0.41666666666666663</c:v>
                </c:pt>
                <c:pt idx="9">
                  <c:v>0.45833333333333331</c:v>
                </c:pt>
                <c:pt idx="10">
                  <c:v>0.5</c:v>
                </c:pt>
                <c:pt idx="11">
                  <c:v>0.625</c:v>
                </c:pt>
                <c:pt idx="12">
                  <c:v>0.70833333333333326</c:v>
                </c:pt>
                <c:pt idx="13">
                  <c:v>0.75</c:v>
                </c:pt>
                <c:pt idx="14">
                  <c:v>0.79166666666666663</c:v>
                </c:pt>
                <c:pt idx="15">
                  <c:v>0.83333333333333326</c:v>
                </c:pt>
                <c:pt idx="16">
                  <c:v>0.875</c:v>
                </c:pt>
                <c:pt idx="17">
                  <c:v>0.91666666666666663</c:v>
                </c:pt>
                <c:pt idx="18">
                  <c:v>0.95833333333333326</c:v>
                </c:pt>
                <c:pt idx="19">
                  <c:v>1.0416666666666665</c:v>
                </c:pt>
                <c:pt idx="20">
                  <c:v>1.0833333333333333</c:v>
                </c:pt>
                <c:pt idx="21">
                  <c:v>1.125</c:v>
                </c:pt>
                <c:pt idx="22">
                  <c:v>1.1666666666666665</c:v>
                </c:pt>
              </c:numCache>
            </c:numRef>
          </c:xVal>
          <c:yVal>
            <c:numRef>
              <c:f>Limacina!$D$4:$D$26</c:f>
              <c:numCache>
                <c:formatCode>General</c:formatCode>
                <c:ptCount val="23"/>
                <c:pt idx="0">
                  <c:v>21.800999999999988</c:v>
                </c:pt>
                <c:pt idx="1">
                  <c:v>16.927999999999997</c:v>
                </c:pt>
                <c:pt idx="2">
                  <c:v>-32.328000000000003</c:v>
                </c:pt>
                <c:pt idx="3">
                  <c:v>-33.977000000000004</c:v>
                </c:pt>
                <c:pt idx="4">
                  <c:v>-11.810000000000002</c:v>
                </c:pt>
                <c:pt idx="5">
                  <c:v>18.056000000000012</c:v>
                </c:pt>
                <c:pt idx="6">
                  <c:v>-14.173000000000002</c:v>
                </c:pt>
                <c:pt idx="7">
                  <c:v>-16.586999999999989</c:v>
                </c:pt>
                <c:pt idx="8">
                  <c:v>26.086000000000013</c:v>
                </c:pt>
                <c:pt idx="9">
                  <c:v>18.435000000000002</c:v>
                </c:pt>
                <c:pt idx="10">
                  <c:v>15.336999999999989</c:v>
                </c:pt>
                <c:pt idx="11">
                  <c:v>18.126000000000005</c:v>
                </c:pt>
                <c:pt idx="12">
                  <c:v>27.007000000000005</c:v>
                </c:pt>
                <c:pt idx="13">
                  <c:v>-22.620000000000005</c:v>
                </c:pt>
                <c:pt idx="14">
                  <c:v>33.475999999999999</c:v>
                </c:pt>
                <c:pt idx="15">
                  <c:v>32.105999999999995</c:v>
                </c:pt>
                <c:pt idx="16">
                  <c:v>14.675999999999988</c:v>
                </c:pt>
                <c:pt idx="17">
                  <c:v>4.9699999999999989</c:v>
                </c:pt>
                <c:pt idx="18">
                  <c:v>-20.944999999999993</c:v>
                </c:pt>
                <c:pt idx="19">
                  <c:v>17.436000000000007</c:v>
                </c:pt>
                <c:pt idx="20">
                  <c:v>10.550000000000011</c:v>
                </c:pt>
                <c:pt idx="21">
                  <c:v>10.294000000000011</c:v>
                </c:pt>
                <c:pt idx="22">
                  <c:v>15.163000000000011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Limacina!$B$31:$B$43</c:f>
              <c:numCache>
                <c:formatCode>General</c:formatCode>
                <c:ptCount val="13"/>
                <c:pt idx="0">
                  <c:v>4.1666666666666664E-2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0.25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0.41666666666666663</c:v>
                </c:pt>
                <c:pt idx="9">
                  <c:v>0.45833333333333331</c:v>
                </c:pt>
                <c:pt idx="10">
                  <c:v>0.58333333333333326</c:v>
                </c:pt>
                <c:pt idx="11">
                  <c:v>0.70833333333333326</c:v>
                </c:pt>
                <c:pt idx="12">
                  <c:v>0.75</c:v>
                </c:pt>
              </c:numCache>
            </c:numRef>
          </c:xVal>
          <c:yVal>
            <c:numRef>
              <c:f>Limacina!$D$31:$D$43</c:f>
              <c:numCache>
                <c:formatCode>General</c:formatCode>
                <c:ptCount val="13"/>
                <c:pt idx="0">
                  <c:v>28.008999999999986</c:v>
                </c:pt>
                <c:pt idx="1">
                  <c:v>21.991000000000014</c:v>
                </c:pt>
                <c:pt idx="2">
                  <c:v>26.564999999999998</c:v>
                </c:pt>
                <c:pt idx="3">
                  <c:v>-22.520999999999987</c:v>
                </c:pt>
                <c:pt idx="4">
                  <c:v>23.199000000000012</c:v>
                </c:pt>
                <c:pt idx="5">
                  <c:v>29.159999999999997</c:v>
                </c:pt>
                <c:pt idx="6">
                  <c:v>-10.305000000000007</c:v>
                </c:pt>
                <c:pt idx="7">
                  <c:v>-45</c:v>
                </c:pt>
                <c:pt idx="8">
                  <c:v>21.800999999999988</c:v>
                </c:pt>
                <c:pt idx="9">
                  <c:v>8.7460000000000093</c:v>
                </c:pt>
                <c:pt idx="10">
                  <c:v>-38.659999999999997</c:v>
                </c:pt>
                <c:pt idx="11">
                  <c:v>-11.310000000000002</c:v>
                </c:pt>
                <c:pt idx="12">
                  <c:v>-23.860000000000014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Limacina!$B$48:$B$65</c:f>
              <c:numCache>
                <c:formatCode>General</c:formatCode>
                <c:ptCount val="18"/>
                <c:pt idx="0">
                  <c:v>4.1666666666666664E-2</c:v>
                </c:pt>
                <c:pt idx="1">
                  <c:v>0.16666666666666666</c:v>
                </c:pt>
                <c:pt idx="2">
                  <c:v>0.20833333333333331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0.41666666666666663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0.70833333333333326</c:v>
                </c:pt>
                <c:pt idx="12">
                  <c:v>0.79166666666666663</c:v>
                </c:pt>
                <c:pt idx="13">
                  <c:v>0.875</c:v>
                </c:pt>
                <c:pt idx="14">
                  <c:v>0.91666666666666663</c:v>
                </c:pt>
                <c:pt idx="15">
                  <c:v>0.95833333333333326</c:v>
                </c:pt>
                <c:pt idx="16">
                  <c:v>1.0416666666666665</c:v>
                </c:pt>
                <c:pt idx="17">
                  <c:v>1.0833333333333333</c:v>
                </c:pt>
              </c:numCache>
            </c:numRef>
          </c:xVal>
          <c:yVal>
            <c:numRef>
              <c:f>Limacina!$D$48:$D$65</c:f>
              <c:numCache>
                <c:formatCode>General</c:formatCode>
                <c:ptCount val="18"/>
                <c:pt idx="0">
                  <c:v>-18.435000000000002</c:v>
                </c:pt>
                <c:pt idx="1">
                  <c:v>27.271999999999991</c:v>
                </c:pt>
                <c:pt idx="2">
                  <c:v>23.131</c:v>
                </c:pt>
                <c:pt idx="3">
                  <c:v>20.282999999999987</c:v>
                </c:pt>
                <c:pt idx="4">
                  <c:v>23.628999999999991</c:v>
                </c:pt>
                <c:pt idx="5">
                  <c:v>-39.093999999999994</c:v>
                </c:pt>
                <c:pt idx="6">
                  <c:v>-20.224999999999994</c:v>
                </c:pt>
                <c:pt idx="7">
                  <c:v>22.379999999999995</c:v>
                </c:pt>
                <c:pt idx="8">
                  <c:v>10.905000000000001</c:v>
                </c:pt>
                <c:pt idx="9">
                  <c:v>-20.302999999999997</c:v>
                </c:pt>
                <c:pt idx="10">
                  <c:v>-14.036000000000001</c:v>
                </c:pt>
                <c:pt idx="11">
                  <c:v>30.425999999999988</c:v>
                </c:pt>
                <c:pt idx="12">
                  <c:v>21.091000000000008</c:v>
                </c:pt>
                <c:pt idx="13">
                  <c:v>-15.461000000000013</c:v>
                </c:pt>
                <c:pt idx="14">
                  <c:v>30.963999999999999</c:v>
                </c:pt>
                <c:pt idx="15">
                  <c:v>27.407999999999987</c:v>
                </c:pt>
                <c:pt idx="16">
                  <c:v>-19.747000000000014</c:v>
                </c:pt>
                <c:pt idx="17">
                  <c:v>-29.055000000000007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Limacina!$B$70:$B$78</c:f>
              <c:numCache>
                <c:formatCode>General</c:formatCode>
                <c:ptCount val="9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</c:numCache>
            </c:numRef>
          </c:xVal>
          <c:yVal>
            <c:numRef>
              <c:f>Limacina!$D$70:$D$78</c:f>
              <c:numCache>
                <c:formatCode>General</c:formatCode>
                <c:ptCount val="9"/>
                <c:pt idx="0">
                  <c:v>17.622000000000014</c:v>
                </c:pt>
                <c:pt idx="1">
                  <c:v>16.074000000000012</c:v>
                </c:pt>
                <c:pt idx="2">
                  <c:v>26.199999999999989</c:v>
                </c:pt>
                <c:pt idx="3">
                  <c:v>18.435000000000002</c:v>
                </c:pt>
                <c:pt idx="4">
                  <c:v>-32.471000000000004</c:v>
                </c:pt>
                <c:pt idx="5">
                  <c:v>10.620000000000005</c:v>
                </c:pt>
                <c:pt idx="6">
                  <c:v>16.389999999999986</c:v>
                </c:pt>
                <c:pt idx="7">
                  <c:v>31.158999999999992</c:v>
                </c:pt>
                <c:pt idx="8">
                  <c:v>-20.513000000000005</c:v>
                </c:pt>
              </c:numCache>
            </c:numRef>
          </c:yVal>
          <c:smooth val="1"/>
        </c:ser>
        <c:axId val="169660416"/>
        <c:axId val="169661952"/>
      </c:scatterChart>
      <c:valAx>
        <c:axId val="169660416"/>
        <c:scaling>
          <c:orientation val="minMax"/>
        </c:scaling>
        <c:axPos val="b"/>
        <c:numFmt formatCode="General" sourceLinked="1"/>
        <c:tickLblPos val="nextTo"/>
        <c:crossAx val="169661952"/>
        <c:crosses val="autoZero"/>
        <c:crossBetween val="midCat"/>
      </c:valAx>
      <c:valAx>
        <c:axId val="169661952"/>
        <c:scaling>
          <c:orientation val="minMax"/>
        </c:scaling>
        <c:axPos val="l"/>
        <c:numFmt formatCode="General" sourceLinked="1"/>
        <c:tickLblPos val="nextTo"/>
        <c:crossAx val="169660416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'Little red flying fox'!$B$4:$B$20</c:f>
              <c:numCache>
                <c:formatCode>General</c:formatCode>
                <c:ptCount val="17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0.56000000000000005</c:v>
                </c:pt>
                <c:pt idx="13">
                  <c:v>0.6</c:v>
                </c:pt>
                <c:pt idx="14">
                  <c:v>0.64</c:v>
                </c:pt>
                <c:pt idx="15">
                  <c:v>0.68</c:v>
                </c:pt>
                <c:pt idx="16">
                  <c:v>0.72</c:v>
                </c:pt>
              </c:numCache>
            </c:numRef>
          </c:xVal>
          <c:yVal>
            <c:numRef>
              <c:f>'Little red flying fox'!$D$4:$D$20</c:f>
              <c:numCache>
                <c:formatCode>General</c:formatCode>
                <c:ptCount val="17"/>
                <c:pt idx="0">
                  <c:v>20.966000000000008</c:v>
                </c:pt>
                <c:pt idx="1">
                  <c:v>23.384999999999991</c:v>
                </c:pt>
                <c:pt idx="2">
                  <c:v>6.710000000000008</c:v>
                </c:pt>
                <c:pt idx="3">
                  <c:v>10.693999999999988</c:v>
                </c:pt>
                <c:pt idx="4">
                  <c:v>-40.538999999999987</c:v>
                </c:pt>
                <c:pt idx="5">
                  <c:v>-37.185000000000002</c:v>
                </c:pt>
                <c:pt idx="6">
                  <c:v>-37.875</c:v>
                </c:pt>
                <c:pt idx="7">
                  <c:v>-19.439999999999998</c:v>
                </c:pt>
                <c:pt idx="8">
                  <c:v>21.350999999999999</c:v>
                </c:pt>
                <c:pt idx="9">
                  <c:v>15.663999999999987</c:v>
                </c:pt>
                <c:pt idx="10">
                  <c:v>13.73599999999999</c:v>
                </c:pt>
                <c:pt idx="11">
                  <c:v>-19.074999999999989</c:v>
                </c:pt>
                <c:pt idx="12">
                  <c:v>14.036000000000001</c:v>
                </c:pt>
                <c:pt idx="13">
                  <c:v>30.5</c:v>
                </c:pt>
                <c:pt idx="14">
                  <c:v>16.957999999999998</c:v>
                </c:pt>
                <c:pt idx="15">
                  <c:v>16.389999999999986</c:v>
                </c:pt>
                <c:pt idx="16">
                  <c:v>24.358000000000004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'Little red flying fox'!$B$25:$B$40</c:f>
              <c:numCache>
                <c:formatCode>General</c:formatCode>
                <c:ptCount val="16"/>
                <c:pt idx="0">
                  <c:v>0.04</c:v>
                </c:pt>
                <c:pt idx="1">
                  <c:v>0.08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0.32</c:v>
                </c:pt>
                <c:pt idx="6">
                  <c:v>0.36</c:v>
                </c:pt>
                <c:pt idx="7">
                  <c:v>0.4</c:v>
                </c:pt>
                <c:pt idx="8">
                  <c:v>0.44</c:v>
                </c:pt>
                <c:pt idx="9">
                  <c:v>0.48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0.64</c:v>
                </c:pt>
                <c:pt idx="14">
                  <c:v>0.68</c:v>
                </c:pt>
                <c:pt idx="15">
                  <c:v>0.76</c:v>
                </c:pt>
              </c:numCache>
            </c:numRef>
          </c:xVal>
          <c:yVal>
            <c:numRef>
              <c:f>'Little red flying fox'!$D$25:$D$40</c:f>
              <c:numCache>
                <c:formatCode>General</c:formatCode>
                <c:ptCount val="16"/>
                <c:pt idx="0">
                  <c:v>8.842000000000013</c:v>
                </c:pt>
                <c:pt idx="1">
                  <c:v>14.25</c:v>
                </c:pt>
                <c:pt idx="2">
                  <c:v>13.573000000000008</c:v>
                </c:pt>
                <c:pt idx="3">
                  <c:v>-25.163000000000011</c:v>
                </c:pt>
                <c:pt idx="4">
                  <c:v>-16.171999999999997</c:v>
                </c:pt>
                <c:pt idx="5">
                  <c:v>20.998999999999995</c:v>
                </c:pt>
                <c:pt idx="6">
                  <c:v>19.510999999999996</c:v>
                </c:pt>
                <c:pt idx="7">
                  <c:v>27.254999999999995</c:v>
                </c:pt>
                <c:pt idx="8">
                  <c:v>22.233000000000004</c:v>
                </c:pt>
                <c:pt idx="9">
                  <c:v>9.085000000000008</c:v>
                </c:pt>
                <c:pt idx="10">
                  <c:v>-16.717999999999989</c:v>
                </c:pt>
                <c:pt idx="11">
                  <c:v>-32.905000000000001</c:v>
                </c:pt>
                <c:pt idx="12">
                  <c:v>-5.289999999999992</c:v>
                </c:pt>
                <c:pt idx="13">
                  <c:v>9.688999999999993</c:v>
                </c:pt>
                <c:pt idx="14">
                  <c:v>16.074000000000012</c:v>
                </c:pt>
                <c:pt idx="15">
                  <c:v>15.201999999999998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'Little red flying fox'!$B$45:$B$67</c:f>
              <c:numCache>
                <c:formatCode>General</c:formatCode>
                <c:ptCount val="23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0.4</c:v>
                </c:pt>
                <c:pt idx="8">
                  <c:v>0.48</c:v>
                </c:pt>
                <c:pt idx="9">
                  <c:v>0.52</c:v>
                </c:pt>
                <c:pt idx="10">
                  <c:v>0.56000000000000005</c:v>
                </c:pt>
                <c:pt idx="11">
                  <c:v>0.64</c:v>
                </c:pt>
                <c:pt idx="12">
                  <c:v>0.68</c:v>
                </c:pt>
                <c:pt idx="13">
                  <c:v>0.72</c:v>
                </c:pt>
                <c:pt idx="14">
                  <c:v>0.76</c:v>
                </c:pt>
                <c:pt idx="15">
                  <c:v>0.8</c:v>
                </c:pt>
                <c:pt idx="16">
                  <c:v>0.84</c:v>
                </c:pt>
                <c:pt idx="17">
                  <c:v>0.88</c:v>
                </c:pt>
                <c:pt idx="18">
                  <c:v>0.92</c:v>
                </c:pt>
                <c:pt idx="19">
                  <c:v>0.96</c:v>
                </c:pt>
                <c:pt idx="20">
                  <c:v>1</c:v>
                </c:pt>
                <c:pt idx="21">
                  <c:v>1.04</c:v>
                </c:pt>
                <c:pt idx="22">
                  <c:v>1.08</c:v>
                </c:pt>
              </c:numCache>
            </c:numRef>
          </c:xVal>
          <c:yVal>
            <c:numRef>
              <c:f>'Little red flying fox'!$D$45:$D$67</c:f>
              <c:numCache>
                <c:formatCode>General</c:formatCode>
                <c:ptCount val="23"/>
                <c:pt idx="0">
                  <c:v>24.933999999999997</c:v>
                </c:pt>
                <c:pt idx="1">
                  <c:v>19.951999999999998</c:v>
                </c:pt>
                <c:pt idx="2">
                  <c:v>18.521999999999991</c:v>
                </c:pt>
                <c:pt idx="3">
                  <c:v>-19.983000000000004</c:v>
                </c:pt>
                <c:pt idx="4">
                  <c:v>-25.168000000000006</c:v>
                </c:pt>
                <c:pt idx="5">
                  <c:v>-29.745000000000005</c:v>
                </c:pt>
                <c:pt idx="6">
                  <c:v>-35.538000000000011</c:v>
                </c:pt>
                <c:pt idx="7">
                  <c:v>-19.113</c:v>
                </c:pt>
                <c:pt idx="8">
                  <c:v>19.951999999999998</c:v>
                </c:pt>
                <c:pt idx="9">
                  <c:v>26.564999999999998</c:v>
                </c:pt>
                <c:pt idx="10">
                  <c:v>19.372000000000014</c:v>
                </c:pt>
                <c:pt idx="11">
                  <c:v>15.944999999999993</c:v>
                </c:pt>
                <c:pt idx="12">
                  <c:v>18.435000000000002</c:v>
                </c:pt>
                <c:pt idx="13">
                  <c:v>15.802999999999997</c:v>
                </c:pt>
                <c:pt idx="14">
                  <c:v>24.656000000000006</c:v>
                </c:pt>
                <c:pt idx="15">
                  <c:v>-16.858000000000004</c:v>
                </c:pt>
                <c:pt idx="16">
                  <c:v>-13.799000000000007</c:v>
                </c:pt>
                <c:pt idx="17">
                  <c:v>-30.963999999999999</c:v>
                </c:pt>
                <c:pt idx="18">
                  <c:v>-41.055000000000007</c:v>
                </c:pt>
                <c:pt idx="19">
                  <c:v>-18.435000000000002</c:v>
                </c:pt>
                <c:pt idx="20">
                  <c:v>22.165999999999997</c:v>
                </c:pt>
                <c:pt idx="21">
                  <c:v>13.670999999999992</c:v>
                </c:pt>
                <c:pt idx="22">
                  <c:v>29.168000000000006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'Little red flying fox'!$B$72:$B$99</c:f>
              <c:numCache>
                <c:formatCode>General</c:formatCode>
                <c:ptCount val="28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0.36</c:v>
                </c:pt>
                <c:pt idx="7">
                  <c:v>0.44</c:v>
                </c:pt>
                <c:pt idx="8">
                  <c:v>0.48</c:v>
                </c:pt>
                <c:pt idx="9">
                  <c:v>0.52</c:v>
                </c:pt>
                <c:pt idx="10">
                  <c:v>0.6</c:v>
                </c:pt>
                <c:pt idx="11">
                  <c:v>0.64</c:v>
                </c:pt>
                <c:pt idx="12">
                  <c:v>0.68</c:v>
                </c:pt>
                <c:pt idx="13">
                  <c:v>0.72</c:v>
                </c:pt>
                <c:pt idx="14">
                  <c:v>0.76</c:v>
                </c:pt>
                <c:pt idx="15">
                  <c:v>0.84</c:v>
                </c:pt>
                <c:pt idx="16">
                  <c:v>0.88</c:v>
                </c:pt>
                <c:pt idx="17">
                  <c:v>0.92</c:v>
                </c:pt>
                <c:pt idx="18">
                  <c:v>0.96</c:v>
                </c:pt>
                <c:pt idx="19">
                  <c:v>1</c:v>
                </c:pt>
                <c:pt idx="20">
                  <c:v>1.04</c:v>
                </c:pt>
                <c:pt idx="21">
                  <c:v>1.08</c:v>
                </c:pt>
                <c:pt idx="22">
                  <c:v>1.1200000000000001</c:v>
                </c:pt>
                <c:pt idx="23">
                  <c:v>1.1599999999999999</c:v>
                </c:pt>
                <c:pt idx="24">
                  <c:v>1.2</c:v>
                </c:pt>
                <c:pt idx="25">
                  <c:v>1.24</c:v>
                </c:pt>
                <c:pt idx="26">
                  <c:v>1.28</c:v>
                </c:pt>
                <c:pt idx="27">
                  <c:v>1.32</c:v>
                </c:pt>
              </c:numCache>
            </c:numRef>
          </c:xVal>
          <c:yVal>
            <c:numRef>
              <c:f>'Little red flying fox'!$D$72:$D$99</c:f>
              <c:numCache>
                <c:formatCode>General</c:formatCode>
                <c:ptCount val="28"/>
                <c:pt idx="0">
                  <c:v>8.2129999999999939</c:v>
                </c:pt>
                <c:pt idx="1">
                  <c:v>14.264999999999986</c:v>
                </c:pt>
                <c:pt idx="2">
                  <c:v>14.200999999999993</c:v>
                </c:pt>
                <c:pt idx="3">
                  <c:v>24.933999999999997</c:v>
                </c:pt>
                <c:pt idx="4">
                  <c:v>-24.074999999999989</c:v>
                </c:pt>
                <c:pt idx="5">
                  <c:v>-23.199000000000012</c:v>
                </c:pt>
                <c:pt idx="6">
                  <c:v>-29.157000000000011</c:v>
                </c:pt>
                <c:pt idx="7">
                  <c:v>-38.47999999999999</c:v>
                </c:pt>
                <c:pt idx="8">
                  <c:v>17.408999999999992</c:v>
                </c:pt>
                <c:pt idx="9">
                  <c:v>9.5159999999999911</c:v>
                </c:pt>
                <c:pt idx="10">
                  <c:v>9.5250000000000057</c:v>
                </c:pt>
                <c:pt idx="11">
                  <c:v>12.804000000000002</c:v>
                </c:pt>
                <c:pt idx="12">
                  <c:v>17.745000000000005</c:v>
                </c:pt>
                <c:pt idx="13">
                  <c:v>32.64500000000001</c:v>
                </c:pt>
                <c:pt idx="14">
                  <c:v>15.068000000000012</c:v>
                </c:pt>
                <c:pt idx="15">
                  <c:v>23.961999999999989</c:v>
                </c:pt>
                <c:pt idx="16">
                  <c:v>-41.877999999999986</c:v>
                </c:pt>
                <c:pt idx="17">
                  <c:v>-22.834000000000003</c:v>
                </c:pt>
                <c:pt idx="18">
                  <c:v>-19.653999999999996</c:v>
                </c:pt>
                <c:pt idx="19">
                  <c:v>-25.560000000000002</c:v>
                </c:pt>
                <c:pt idx="20">
                  <c:v>-32.471000000000004</c:v>
                </c:pt>
                <c:pt idx="21">
                  <c:v>-12.960000000000008</c:v>
                </c:pt>
                <c:pt idx="22">
                  <c:v>5.1939999999999884</c:v>
                </c:pt>
                <c:pt idx="23">
                  <c:v>10.783999999999992</c:v>
                </c:pt>
                <c:pt idx="24">
                  <c:v>12.955000000000013</c:v>
                </c:pt>
                <c:pt idx="25">
                  <c:v>8.242999999999995</c:v>
                </c:pt>
                <c:pt idx="26">
                  <c:v>20.588999999999999</c:v>
                </c:pt>
                <c:pt idx="27">
                  <c:v>17.745000000000005</c:v>
                </c:pt>
              </c:numCache>
            </c:numRef>
          </c:yVal>
          <c:smooth val="1"/>
        </c:ser>
        <c:axId val="169569280"/>
        <c:axId val="169583360"/>
      </c:scatterChart>
      <c:valAx>
        <c:axId val="169569280"/>
        <c:scaling>
          <c:orientation val="minMax"/>
        </c:scaling>
        <c:axPos val="b"/>
        <c:numFmt formatCode="General" sourceLinked="1"/>
        <c:tickLblPos val="nextTo"/>
        <c:crossAx val="169583360"/>
        <c:crosses val="autoZero"/>
        <c:crossBetween val="midCat"/>
      </c:valAx>
      <c:valAx>
        <c:axId val="169583360"/>
        <c:scaling>
          <c:orientation val="minMax"/>
        </c:scaling>
        <c:axPos val="l"/>
        <c:numFmt formatCode="General" sourceLinked="1"/>
        <c:tickLblPos val="nextTo"/>
        <c:crossAx val="16956928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77296587926526E-2"/>
          <c:y val="7.4548702245552642E-2"/>
          <c:w val="0.87137270341207362"/>
          <c:h val="0.89719889180519163"/>
        </c:manualLayout>
      </c:layout>
      <c:scatterChart>
        <c:scatterStyle val="smoothMarker"/>
        <c:ser>
          <c:idx val="0"/>
          <c:order val="0"/>
          <c:tx>
            <c:v>Fish 1</c:v>
          </c:tx>
          <c:xVal>
            <c:numRef>
              <c:f>Molly!$B$4:$B$11</c:f>
              <c:numCache>
                <c:formatCode>General</c:formatCode>
                <c:ptCount val="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</c:numCache>
            </c:numRef>
          </c:xVal>
          <c:yVal>
            <c:numRef>
              <c:f>Molly!$D$4:$D$11</c:f>
              <c:numCache>
                <c:formatCode>General</c:formatCode>
                <c:ptCount val="8"/>
                <c:pt idx="0">
                  <c:v>20.852000000000004</c:v>
                </c:pt>
                <c:pt idx="1">
                  <c:v>-10.072000000000003</c:v>
                </c:pt>
                <c:pt idx="2">
                  <c:v>21.97999999999999</c:v>
                </c:pt>
                <c:pt idx="3">
                  <c:v>-14.794999999999987</c:v>
                </c:pt>
                <c:pt idx="4">
                  <c:v>8.1670000000000016</c:v>
                </c:pt>
                <c:pt idx="5">
                  <c:v>-8.1200000000000045</c:v>
                </c:pt>
                <c:pt idx="6">
                  <c:v>-23.953000000000003</c:v>
                </c:pt>
                <c:pt idx="7">
                  <c:v>-27.435000000000002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Molly!$B$15:$B$35</c:f>
              <c:numCache>
                <c:formatCode>General</c:formatCode>
                <c:ptCount val="21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</c:numCache>
            </c:numRef>
          </c:xVal>
          <c:yVal>
            <c:numRef>
              <c:f>Molly!$D$15:$D$35</c:f>
              <c:numCache>
                <c:formatCode>General</c:formatCode>
                <c:ptCount val="21"/>
                <c:pt idx="0">
                  <c:v>-8.9019999999999868</c:v>
                </c:pt>
                <c:pt idx="1">
                  <c:v>-17.330000000000013</c:v>
                </c:pt>
                <c:pt idx="2">
                  <c:v>-26.28</c:v>
                </c:pt>
                <c:pt idx="3">
                  <c:v>-36.159999999999997</c:v>
                </c:pt>
                <c:pt idx="4">
                  <c:v>-14.269000000000005</c:v>
                </c:pt>
                <c:pt idx="5">
                  <c:v>-30.48599999999999</c:v>
                </c:pt>
                <c:pt idx="6">
                  <c:v>11.01400000000001</c:v>
                </c:pt>
                <c:pt idx="7">
                  <c:v>5.6800000000000068</c:v>
                </c:pt>
                <c:pt idx="8">
                  <c:v>-15.948000000000008</c:v>
                </c:pt>
                <c:pt idx="9">
                  <c:v>-15.560000000000002</c:v>
                </c:pt>
                <c:pt idx="10">
                  <c:v>-26.531000000000006</c:v>
                </c:pt>
                <c:pt idx="11">
                  <c:v>-7.7199999999999989</c:v>
                </c:pt>
                <c:pt idx="12">
                  <c:v>0.85400000000001342</c:v>
                </c:pt>
                <c:pt idx="13">
                  <c:v>-7.4029999999999916</c:v>
                </c:pt>
                <c:pt idx="14">
                  <c:v>13.578000000000003</c:v>
                </c:pt>
                <c:pt idx="15">
                  <c:v>12.486999999999995</c:v>
                </c:pt>
                <c:pt idx="16">
                  <c:v>30.425999999999988</c:v>
                </c:pt>
                <c:pt idx="17">
                  <c:v>8.9890000000000043</c:v>
                </c:pt>
                <c:pt idx="18">
                  <c:v>-4.0200000000000102</c:v>
                </c:pt>
                <c:pt idx="19">
                  <c:v>8.8810000000000002</c:v>
                </c:pt>
                <c:pt idx="20">
                  <c:v>6.6850000000000023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Molly!$B$39:$B$58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</c:numCache>
            </c:numRef>
          </c:xVal>
          <c:yVal>
            <c:numRef>
              <c:f>Molly!$D$39:$D$58</c:f>
              <c:numCache>
                <c:formatCode>General</c:formatCode>
                <c:ptCount val="20"/>
                <c:pt idx="0">
                  <c:v>8.282999999999987</c:v>
                </c:pt>
                <c:pt idx="1">
                  <c:v>27.489000000000004</c:v>
                </c:pt>
                <c:pt idx="2">
                  <c:v>22.365000000000009</c:v>
                </c:pt>
                <c:pt idx="3">
                  <c:v>-12.245000000000005</c:v>
                </c:pt>
                <c:pt idx="4">
                  <c:v>4.9139999999999873</c:v>
                </c:pt>
                <c:pt idx="5">
                  <c:v>19.830999999999989</c:v>
                </c:pt>
                <c:pt idx="6">
                  <c:v>-7.7249999999999943</c:v>
                </c:pt>
                <c:pt idx="7">
                  <c:v>13.168000000000006</c:v>
                </c:pt>
                <c:pt idx="8">
                  <c:v>9.8329999999999984</c:v>
                </c:pt>
                <c:pt idx="9">
                  <c:v>21.966000000000008</c:v>
                </c:pt>
                <c:pt idx="10">
                  <c:v>-8.7110000000000127</c:v>
                </c:pt>
                <c:pt idx="11">
                  <c:v>23.574999999999989</c:v>
                </c:pt>
                <c:pt idx="12">
                  <c:v>22.109000000000009</c:v>
                </c:pt>
                <c:pt idx="13">
                  <c:v>-21.377999999999986</c:v>
                </c:pt>
                <c:pt idx="14">
                  <c:v>-8.3959999999999866</c:v>
                </c:pt>
                <c:pt idx="15">
                  <c:v>31.49799999999999</c:v>
                </c:pt>
                <c:pt idx="16">
                  <c:v>-10.780000000000001</c:v>
                </c:pt>
                <c:pt idx="17">
                  <c:v>16.424000000000007</c:v>
                </c:pt>
                <c:pt idx="18">
                  <c:v>29.974999999999994</c:v>
                </c:pt>
                <c:pt idx="19">
                  <c:v>11.721000000000004</c:v>
                </c:pt>
              </c:numCache>
            </c:numRef>
          </c:yVal>
          <c:smooth val="1"/>
        </c:ser>
        <c:axId val="169805312"/>
        <c:axId val="169806848"/>
      </c:scatterChart>
      <c:valAx>
        <c:axId val="169805312"/>
        <c:scaling>
          <c:orientation val="minMax"/>
        </c:scaling>
        <c:axPos val="b"/>
        <c:numFmt formatCode="General" sourceLinked="1"/>
        <c:tickLblPos val="nextTo"/>
        <c:crossAx val="169806848"/>
        <c:crosses val="autoZero"/>
        <c:crossBetween val="midCat"/>
      </c:valAx>
      <c:valAx>
        <c:axId val="169806848"/>
        <c:scaling>
          <c:orientation val="minMax"/>
        </c:scaling>
        <c:axPos val="l"/>
        <c:numFmt formatCode="General" sourceLinked="1"/>
        <c:tickLblPos val="nextTo"/>
        <c:crossAx val="169805312"/>
        <c:crosses val="autoZero"/>
        <c:crossBetween val="midCat"/>
      </c:valAx>
    </c:plotArea>
    <c:plotVisOnly val="1"/>
    <c:dispBlanksAs val="gap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688181710850155E-2"/>
          <c:y val="3.7511665208515642E-2"/>
          <c:w val="0.89155527704365678"/>
          <c:h val="0.89719889180519163"/>
        </c:manualLayout>
      </c:layout>
      <c:scatterChart>
        <c:scatterStyle val="smoothMarker"/>
        <c:ser>
          <c:idx val="0"/>
          <c:order val="0"/>
          <c:tx>
            <c:v>Bird1</c:v>
          </c:tx>
          <c:xVal>
            <c:numRef>
              <c:f>'Monarch Butterfly'!$B$4:$B$46</c:f>
              <c:numCache>
                <c:formatCode>General</c:formatCode>
                <c:ptCount val="4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</c:numCache>
            </c:numRef>
          </c:xVal>
          <c:yVal>
            <c:numRef>
              <c:f>'Monarch Butterfly'!$D$4:$D$46</c:f>
              <c:numCache>
                <c:formatCode>General</c:formatCode>
                <c:ptCount val="43"/>
                <c:pt idx="0">
                  <c:v>18.957999999999998</c:v>
                </c:pt>
                <c:pt idx="1">
                  <c:v>10.061000000000007</c:v>
                </c:pt>
                <c:pt idx="2">
                  <c:v>-8.5089999999999861</c:v>
                </c:pt>
                <c:pt idx="3">
                  <c:v>-14.036000000000001</c:v>
                </c:pt>
                <c:pt idx="4">
                  <c:v>-5.617999999999995</c:v>
                </c:pt>
                <c:pt idx="5">
                  <c:v>3.4339999999999975</c:v>
                </c:pt>
                <c:pt idx="6">
                  <c:v>-16.503999999999991</c:v>
                </c:pt>
                <c:pt idx="7">
                  <c:v>-24.228000000000009</c:v>
                </c:pt>
                <c:pt idx="8">
                  <c:v>-9.4619999999999891</c:v>
                </c:pt>
                <c:pt idx="9">
                  <c:v>-13.241000000000014</c:v>
                </c:pt>
                <c:pt idx="10">
                  <c:v>4.3990000000000009</c:v>
                </c:pt>
                <c:pt idx="11">
                  <c:v>4.3990000000000009</c:v>
                </c:pt>
                <c:pt idx="12">
                  <c:v>15.461000000000013</c:v>
                </c:pt>
                <c:pt idx="13">
                  <c:v>20.854000000000013</c:v>
                </c:pt>
                <c:pt idx="14">
                  <c:v>13.670999999999992</c:v>
                </c:pt>
                <c:pt idx="15">
                  <c:v>3.3660000000000139</c:v>
                </c:pt>
                <c:pt idx="16">
                  <c:v>5.9470000000000027</c:v>
                </c:pt>
                <c:pt idx="17">
                  <c:v>3.3660000000000139</c:v>
                </c:pt>
                <c:pt idx="18">
                  <c:v>-12.528999999999996</c:v>
                </c:pt>
                <c:pt idx="19">
                  <c:v>-37.265999999999991</c:v>
                </c:pt>
                <c:pt idx="20">
                  <c:v>-15.662000000000006</c:v>
                </c:pt>
                <c:pt idx="21">
                  <c:v>-18.435000000000002</c:v>
                </c:pt>
                <c:pt idx="22">
                  <c:v>-14.036000000000001</c:v>
                </c:pt>
                <c:pt idx="23">
                  <c:v>19.439999999999998</c:v>
                </c:pt>
                <c:pt idx="24">
                  <c:v>15.471000000000004</c:v>
                </c:pt>
                <c:pt idx="25">
                  <c:v>21.161000000000001</c:v>
                </c:pt>
                <c:pt idx="26">
                  <c:v>18.435000000000002</c:v>
                </c:pt>
                <c:pt idx="27">
                  <c:v>16.991000000000014</c:v>
                </c:pt>
                <c:pt idx="28">
                  <c:v>11.534999999999997</c:v>
                </c:pt>
                <c:pt idx="29">
                  <c:v>15.068000000000012</c:v>
                </c:pt>
                <c:pt idx="30">
                  <c:v>-3.1800000000000068</c:v>
                </c:pt>
                <c:pt idx="31">
                  <c:v>-16.313999999999993</c:v>
                </c:pt>
                <c:pt idx="32">
                  <c:v>-15.086000000000013</c:v>
                </c:pt>
                <c:pt idx="33">
                  <c:v>-20.425999999999988</c:v>
                </c:pt>
                <c:pt idx="34">
                  <c:v>-21.325999999999993</c:v>
                </c:pt>
                <c:pt idx="35">
                  <c:v>-19.747000000000014</c:v>
                </c:pt>
                <c:pt idx="36">
                  <c:v>-19.766999999999996</c:v>
                </c:pt>
                <c:pt idx="37">
                  <c:v>17.47999999999999</c:v>
                </c:pt>
                <c:pt idx="38">
                  <c:v>16.927999999999997</c:v>
                </c:pt>
                <c:pt idx="39">
                  <c:v>1.8480000000000132</c:v>
                </c:pt>
                <c:pt idx="40">
                  <c:v>19.074999999999989</c:v>
                </c:pt>
                <c:pt idx="41">
                  <c:v>10.620000000000005</c:v>
                </c:pt>
                <c:pt idx="42">
                  <c:v>10.873999999999995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'Monarch Butterfly'!$B$51:$B$81</c:f>
              <c:numCache>
                <c:formatCode>General</c:formatCode>
                <c:ptCount val="31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0.3</c:v>
                </c:pt>
                <c:pt idx="4">
                  <c:v>0.36666666666666664</c:v>
                </c:pt>
                <c:pt idx="5">
                  <c:v>0.43333333333333335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1.0333333333333332</c:v>
                </c:pt>
                <c:pt idx="14">
                  <c:v>1.1000000000000001</c:v>
                </c:pt>
                <c:pt idx="15">
                  <c:v>1.1666666666666667</c:v>
                </c:pt>
                <c:pt idx="16">
                  <c:v>1.2333333333333334</c:v>
                </c:pt>
                <c:pt idx="17">
                  <c:v>1.3</c:v>
                </c:pt>
                <c:pt idx="18">
                  <c:v>1.3666666666666667</c:v>
                </c:pt>
                <c:pt idx="19">
                  <c:v>1.5</c:v>
                </c:pt>
                <c:pt idx="20">
                  <c:v>1.5666666666666667</c:v>
                </c:pt>
                <c:pt idx="21">
                  <c:v>1.6333333333333333</c:v>
                </c:pt>
                <c:pt idx="22">
                  <c:v>1.7</c:v>
                </c:pt>
                <c:pt idx="23">
                  <c:v>1.7666666666666666</c:v>
                </c:pt>
                <c:pt idx="24">
                  <c:v>1.8333333333333333</c:v>
                </c:pt>
                <c:pt idx="25">
                  <c:v>1.9</c:v>
                </c:pt>
                <c:pt idx="26">
                  <c:v>1.9666666666666666</c:v>
                </c:pt>
                <c:pt idx="27">
                  <c:v>2.0333333333333332</c:v>
                </c:pt>
                <c:pt idx="28">
                  <c:v>2.1</c:v>
                </c:pt>
                <c:pt idx="29">
                  <c:v>2.1666666666666665</c:v>
                </c:pt>
                <c:pt idx="30">
                  <c:v>2.2333333333333334</c:v>
                </c:pt>
              </c:numCache>
            </c:numRef>
          </c:xVal>
          <c:yVal>
            <c:numRef>
              <c:f>'Monarch Butterfly'!$D$51:$D$81</c:f>
              <c:numCache>
                <c:formatCode>General</c:formatCode>
                <c:ptCount val="31"/>
                <c:pt idx="0">
                  <c:v>15.262</c:v>
                </c:pt>
                <c:pt idx="1">
                  <c:v>-1.4610000000000127</c:v>
                </c:pt>
                <c:pt idx="2">
                  <c:v>7.7649999999999864</c:v>
                </c:pt>
                <c:pt idx="3">
                  <c:v>-12.468999999999994</c:v>
                </c:pt>
                <c:pt idx="4">
                  <c:v>-8.2560000000000002</c:v>
                </c:pt>
                <c:pt idx="5">
                  <c:v>-4.6970000000000027</c:v>
                </c:pt>
                <c:pt idx="6">
                  <c:v>1.867999999999995</c:v>
                </c:pt>
                <c:pt idx="7">
                  <c:v>3.1270000000000095</c:v>
                </c:pt>
                <c:pt idx="8">
                  <c:v>-14.075999999999993</c:v>
                </c:pt>
                <c:pt idx="9">
                  <c:v>12.658999999999992</c:v>
                </c:pt>
                <c:pt idx="10">
                  <c:v>14.744</c:v>
                </c:pt>
                <c:pt idx="11">
                  <c:v>-29.593999999999994</c:v>
                </c:pt>
                <c:pt idx="12">
                  <c:v>-6.3400000000000034</c:v>
                </c:pt>
                <c:pt idx="13">
                  <c:v>7.4960000000000093</c:v>
                </c:pt>
                <c:pt idx="14">
                  <c:v>-2.8909999999999911</c:v>
                </c:pt>
                <c:pt idx="15">
                  <c:v>-3.2309999999999945</c:v>
                </c:pt>
                <c:pt idx="16">
                  <c:v>6.8089999999999975</c:v>
                </c:pt>
                <c:pt idx="17">
                  <c:v>-12.264999999999986</c:v>
                </c:pt>
                <c:pt idx="18">
                  <c:v>-7.125</c:v>
                </c:pt>
                <c:pt idx="19">
                  <c:v>-15.421999999999997</c:v>
                </c:pt>
                <c:pt idx="20">
                  <c:v>-5.7930000000000064</c:v>
                </c:pt>
                <c:pt idx="21">
                  <c:v>-18.263000000000005</c:v>
                </c:pt>
                <c:pt idx="22">
                  <c:v>-12.995000000000005</c:v>
                </c:pt>
                <c:pt idx="23">
                  <c:v>10.724999999999994</c:v>
                </c:pt>
                <c:pt idx="24">
                  <c:v>-18.844999999999999</c:v>
                </c:pt>
                <c:pt idx="25">
                  <c:v>-14.036000000000001</c:v>
                </c:pt>
                <c:pt idx="26">
                  <c:v>-16.074000000000012</c:v>
                </c:pt>
                <c:pt idx="27">
                  <c:v>5.1939999999999884</c:v>
                </c:pt>
                <c:pt idx="28">
                  <c:v>6.3400000000000034</c:v>
                </c:pt>
                <c:pt idx="29">
                  <c:v>-8.9730000000000132</c:v>
                </c:pt>
                <c:pt idx="30">
                  <c:v>-6.710000000000008</c:v>
                </c:pt>
              </c:numCache>
            </c:numRef>
          </c:yVal>
          <c:smooth val="1"/>
        </c:ser>
        <c:axId val="169864192"/>
        <c:axId val="169870080"/>
      </c:scatterChart>
      <c:valAx>
        <c:axId val="169864192"/>
        <c:scaling>
          <c:orientation val="minMax"/>
        </c:scaling>
        <c:axPos val="b"/>
        <c:numFmt formatCode="General" sourceLinked="1"/>
        <c:tickLblPos val="nextTo"/>
        <c:crossAx val="169870080"/>
        <c:crosses val="autoZero"/>
        <c:crossBetween val="midCat"/>
      </c:valAx>
      <c:valAx>
        <c:axId val="169870080"/>
        <c:scaling>
          <c:orientation val="minMax"/>
        </c:scaling>
        <c:axPos val="l"/>
        <c:numFmt formatCode="General" sourceLinked="1"/>
        <c:tickLblPos val="nextTo"/>
        <c:crossAx val="169864192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'Pipistrelle bat'!$B$4:$B$34</c:f>
              <c:numCache>
                <c:formatCode>General</c:formatCode>
                <c:ptCount val="31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1.28</c:v>
                </c:pt>
              </c:numCache>
            </c:numRef>
          </c:xVal>
          <c:yVal>
            <c:numRef>
              <c:f>'Pipistrelle bat'!$D$4:$D$34</c:f>
              <c:numCache>
                <c:formatCode>General</c:formatCode>
                <c:ptCount val="31"/>
                <c:pt idx="0">
                  <c:v>30.963999999999999</c:v>
                </c:pt>
                <c:pt idx="1">
                  <c:v>23.875</c:v>
                </c:pt>
                <c:pt idx="2">
                  <c:v>28.008999999999986</c:v>
                </c:pt>
                <c:pt idx="3">
                  <c:v>21.084000000000003</c:v>
                </c:pt>
                <c:pt idx="4">
                  <c:v>27.896999999999991</c:v>
                </c:pt>
                <c:pt idx="5">
                  <c:v>8.1299999999999955</c:v>
                </c:pt>
                <c:pt idx="6">
                  <c:v>20.925000000000011</c:v>
                </c:pt>
                <c:pt idx="7">
                  <c:v>-12.34899999999999</c:v>
                </c:pt>
                <c:pt idx="8">
                  <c:v>-9.4619999999999891</c:v>
                </c:pt>
                <c:pt idx="9">
                  <c:v>-28.63900000000001</c:v>
                </c:pt>
                <c:pt idx="10">
                  <c:v>-25.241000000000014</c:v>
                </c:pt>
                <c:pt idx="11">
                  <c:v>-40.406000000000006</c:v>
                </c:pt>
                <c:pt idx="12">
                  <c:v>-34.694999999999993</c:v>
                </c:pt>
                <c:pt idx="13">
                  <c:v>36.983000000000004</c:v>
                </c:pt>
                <c:pt idx="14">
                  <c:v>32.471000000000004</c:v>
                </c:pt>
                <c:pt idx="15">
                  <c:v>34.479000000000013</c:v>
                </c:pt>
                <c:pt idx="16">
                  <c:v>10.305000000000007</c:v>
                </c:pt>
                <c:pt idx="17">
                  <c:v>17.216000000000008</c:v>
                </c:pt>
                <c:pt idx="18">
                  <c:v>-4.5</c:v>
                </c:pt>
                <c:pt idx="19">
                  <c:v>-25.252999999999986</c:v>
                </c:pt>
                <c:pt idx="20">
                  <c:v>-20.955999999999989</c:v>
                </c:pt>
                <c:pt idx="21">
                  <c:v>-18.435000000000002</c:v>
                </c:pt>
                <c:pt idx="22">
                  <c:v>-21.460000000000008</c:v>
                </c:pt>
                <c:pt idx="23">
                  <c:v>-29.10499999999999</c:v>
                </c:pt>
                <c:pt idx="24">
                  <c:v>30.592999999999989</c:v>
                </c:pt>
                <c:pt idx="25">
                  <c:v>29.197000000000003</c:v>
                </c:pt>
                <c:pt idx="26">
                  <c:v>21.800999999999988</c:v>
                </c:pt>
                <c:pt idx="27">
                  <c:v>25.574000000000012</c:v>
                </c:pt>
                <c:pt idx="28">
                  <c:v>23.384999999999991</c:v>
                </c:pt>
                <c:pt idx="29">
                  <c:v>17.858000000000004</c:v>
                </c:pt>
                <c:pt idx="30">
                  <c:v>-13.73599999999999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'Pipistrelle bat'!$B$39:$B$54</c:f>
              <c:numCache>
                <c:formatCode>General</c:formatCode>
                <c:ptCount val="16"/>
                <c:pt idx="0">
                  <c:v>3.3333333333333333E-2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0.2</c:v>
                </c:pt>
                <c:pt idx="5">
                  <c:v>0.23333333333333334</c:v>
                </c:pt>
                <c:pt idx="6">
                  <c:v>0.26666666666666666</c:v>
                </c:pt>
                <c:pt idx="7">
                  <c:v>0.3</c:v>
                </c:pt>
                <c:pt idx="8">
                  <c:v>0.33333333333333331</c:v>
                </c:pt>
                <c:pt idx="9">
                  <c:v>0.36666666666666664</c:v>
                </c:pt>
                <c:pt idx="10">
                  <c:v>0.4</c:v>
                </c:pt>
                <c:pt idx="11">
                  <c:v>0.43333333333333335</c:v>
                </c:pt>
                <c:pt idx="12">
                  <c:v>0.46666666666666667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0.56666666666666665</c:v>
                </c:pt>
              </c:numCache>
            </c:numRef>
          </c:xVal>
          <c:yVal>
            <c:numRef>
              <c:f>'Pipistrelle bat'!$D$39:$D$54</c:f>
              <c:numCache>
                <c:formatCode>General</c:formatCode>
                <c:ptCount val="16"/>
                <c:pt idx="0">
                  <c:v>-24.687000000000012</c:v>
                </c:pt>
                <c:pt idx="1">
                  <c:v>18.837999999999994</c:v>
                </c:pt>
                <c:pt idx="2">
                  <c:v>4.3160000000000025</c:v>
                </c:pt>
                <c:pt idx="3">
                  <c:v>-26.564999999999998</c:v>
                </c:pt>
                <c:pt idx="4">
                  <c:v>-19.439999999999998</c:v>
                </c:pt>
                <c:pt idx="5">
                  <c:v>-22.165999999999997</c:v>
                </c:pt>
                <c:pt idx="6">
                  <c:v>15.254999999999995</c:v>
                </c:pt>
                <c:pt idx="7">
                  <c:v>18.104000000000013</c:v>
                </c:pt>
                <c:pt idx="8">
                  <c:v>-14.167000000000002</c:v>
                </c:pt>
                <c:pt idx="9">
                  <c:v>32.170999999999992</c:v>
                </c:pt>
                <c:pt idx="10">
                  <c:v>20.629999999999995</c:v>
                </c:pt>
                <c:pt idx="11">
                  <c:v>-17.616000000000014</c:v>
                </c:pt>
                <c:pt idx="12">
                  <c:v>-17.687000000000012</c:v>
                </c:pt>
                <c:pt idx="13">
                  <c:v>8.9730000000000132</c:v>
                </c:pt>
                <c:pt idx="14">
                  <c:v>11.310000000000002</c:v>
                </c:pt>
                <c:pt idx="15">
                  <c:v>-22.620000000000005</c:v>
                </c:pt>
              </c:numCache>
            </c:numRef>
          </c:yVal>
          <c:smooth val="1"/>
        </c:ser>
        <c:axId val="169189760"/>
        <c:axId val="169191296"/>
      </c:scatterChart>
      <c:valAx>
        <c:axId val="169189760"/>
        <c:scaling>
          <c:orientation val="minMax"/>
        </c:scaling>
        <c:axPos val="b"/>
        <c:numFmt formatCode="General" sourceLinked="1"/>
        <c:tickLblPos val="nextTo"/>
        <c:crossAx val="169191296"/>
        <c:crosses val="autoZero"/>
        <c:crossBetween val="midCat"/>
      </c:valAx>
      <c:valAx>
        <c:axId val="169191296"/>
        <c:scaling>
          <c:orientation val="minMax"/>
        </c:scaling>
        <c:axPos val="l"/>
        <c:numFmt formatCode="General" sourceLinked="1"/>
        <c:tickLblPos val="nextTo"/>
        <c:crossAx val="16918976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'Rosy Barb'!$B$4:$B$15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</c:numCache>
            </c:numRef>
          </c:xVal>
          <c:yVal>
            <c:numRef>
              <c:f>'Rosy Barb'!$D$4:$D$15</c:f>
              <c:numCache>
                <c:formatCode>General</c:formatCode>
                <c:ptCount val="12"/>
                <c:pt idx="0">
                  <c:v>21.990000000000009</c:v>
                </c:pt>
                <c:pt idx="1">
                  <c:v>-22.286000000000001</c:v>
                </c:pt>
                <c:pt idx="2">
                  <c:v>-16.403999999999996</c:v>
                </c:pt>
                <c:pt idx="3">
                  <c:v>-8.5080000000000098</c:v>
                </c:pt>
                <c:pt idx="4">
                  <c:v>8.617999999999995</c:v>
                </c:pt>
                <c:pt idx="5">
                  <c:v>-33.706999999999994</c:v>
                </c:pt>
                <c:pt idx="6">
                  <c:v>12.415999999999997</c:v>
                </c:pt>
                <c:pt idx="7">
                  <c:v>32.843999999999994</c:v>
                </c:pt>
                <c:pt idx="8">
                  <c:v>-38.975999999999999</c:v>
                </c:pt>
                <c:pt idx="9">
                  <c:v>11.513000000000005</c:v>
                </c:pt>
                <c:pt idx="10">
                  <c:v>12.055000000000007</c:v>
                </c:pt>
                <c:pt idx="11">
                  <c:v>-43.460000000000008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'Rosy Barb'!$B$19:$B$32</c:f>
              <c:numCache>
                <c:formatCode>General</c:formatCode>
                <c:ptCount val="1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</c:numCache>
            </c:numRef>
          </c:xVal>
          <c:yVal>
            <c:numRef>
              <c:f>'Rosy Barb'!$D$19:$D$32</c:f>
              <c:numCache>
                <c:formatCode>General</c:formatCode>
                <c:ptCount val="14"/>
                <c:pt idx="0">
                  <c:v>-31.045999999999992</c:v>
                </c:pt>
                <c:pt idx="1">
                  <c:v>-29.397999999999996</c:v>
                </c:pt>
                <c:pt idx="2">
                  <c:v>23.044000000000011</c:v>
                </c:pt>
                <c:pt idx="3">
                  <c:v>11.35499999999999</c:v>
                </c:pt>
                <c:pt idx="4">
                  <c:v>-3.813999999999993</c:v>
                </c:pt>
                <c:pt idx="5">
                  <c:v>-11.34899999999999</c:v>
                </c:pt>
                <c:pt idx="6">
                  <c:v>7.0879999999999939</c:v>
                </c:pt>
                <c:pt idx="7">
                  <c:v>5.8689999999999998</c:v>
                </c:pt>
                <c:pt idx="8">
                  <c:v>-25.943999999999988</c:v>
                </c:pt>
                <c:pt idx="9">
                  <c:v>12.344999999999999</c:v>
                </c:pt>
                <c:pt idx="10">
                  <c:v>17.77000000000001</c:v>
                </c:pt>
                <c:pt idx="11">
                  <c:v>22.687000000000012</c:v>
                </c:pt>
                <c:pt idx="12">
                  <c:v>41.048000000000002</c:v>
                </c:pt>
                <c:pt idx="13">
                  <c:v>-23.262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'Rosy Barb'!$B$36:$B$45</c:f>
              <c:numCache>
                <c:formatCode>General</c:formatCode>
                <c:ptCount val="1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</c:numCache>
            </c:numRef>
          </c:xVal>
          <c:yVal>
            <c:numRef>
              <c:f>'Rosy Barb'!$D$36:$D$45</c:f>
              <c:numCache>
                <c:formatCode>General</c:formatCode>
                <c:ptCount val="10"/>
                <c:pt idx="0">
                  <c:v>41.88900000000001</c:v>
                </c:pt>
                <c:pt idx="1">
                  <c:v>-12.927999999999997</c:v>
                </c:pt>
                <c:pt idx="2">
                  <c:v>8.7529999999999859</c:v>
                </c:pt>
                <c:pt idx="3">
                  <c:v>45.13900000000001</c:v>
                </c:pt>
                <c:pt idx="4">
                  <c:v>-36.870000000000005</c:v>
                </c:pt>
                <c:pt idx="5">
                  <c:v>-15.409999999999997</c:v>
                </c:pt>
                <c:pt idx="6">
                  <c:v>-26.162000000000006</c:v>
                </c:pt>
                <c:pt idx="7">
                  <c:v>32.935000000000002</c:v>
                </c:pt>
                <c:pt idx="8">
                  <c:v>6.2040000000000077</c:v>
                </c:pt>
                <c:pt idx="9">
                  <c:v>27.38900000000001</c:v>
                </c:pt>
              </c:numCache>
            </c:numRef>
          </c:yVal>
          <c:smooth val="1"/>
        </c:ser>
        <c:axId val="170166912"/>
        <c:axId val="170172800"/>
      </c:scatterChart>
      <c:valAx>
        <c:axId val="170166912"/>
        <c:scaling>
          <c:orientation val="minMax"/>
        </c:scaling>
        <c:axPos val="b"/>
        <c:numFmt formatCode="General" sourceLinked="1"/>
        <c:tickLblPos val="nextTo"/>
        <c:crossAx val="170172800"/>
        <c:crosses val="autoZero"/>
        <c:crossBetween val="midCat"/>
      </c:valAx>
      <c:valAx>
        <c:axId val="170172800"/>
        <c:scaling>
          <c:orientation val="minMax"/>
        </c:scaling>
        <c:axPos val="l"/>
        <c:numFmt formatCode="General" sourceLinked="1"/>
        <c:tickLblPos val="nextTo"/>
        <c:crossAx val="170166912"/>
        <c:crosses val="autoZero"/>
        <c:crossBetween val="midCat"/>
      </c:valAx>
    </c:plotArea>
    <c:plotVisOnly val="1"/>
    <c:dispBlanksAs val="gap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'Spotted sea hare'!$B$4:$B$41</c:f>
              <c:numCache>
                <c:formatCode>General</c:formatCode>
                <c:ptCount val="38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0.70833333333333326</c:v>
                </c:pt>
                <c:pt idx="5">
                  <c:v>0.79166666666666663</c:v>
                </c:pt>
                <c:pt idx="6">
                  <c:v>0.875</c:v>
                </c:pt>
                <c:pt idx="7">
                  <c:v>0.95833333333333326</c:v>
                </c:pt>
                <c:pt idx="8">
                  <c:v>1.0416666666666665</c:v>
                </c:pt>
                <c:pt idx="9">
                  <c:v>1.125</c:v>
                </c:pt>
                <c:pt idx="10">
                  <c:v>1.2083333333333333</c:v>
                </c:pt>
                <c:pt idx="11">
                  <c:v>1.2916666666666665</c:v>
                </c:pt>
                <c:pt idx="12">
                  <c:v>1.375</c:v>
                </c:pt>
                <c:pt idx="13">
                  <c:v>1.4583333333333333</c:v>
                </c:pt>
                <c:pt idx="14">
                  <c:v>1.5416666666666665</c:v>
                </c:pt>
                <c:pt idx="15">
                  <c:v>1.625</c:v>
                </c:pt>
                <c:pt idx="16">
                  <c:v>1.7083333333333333</c:v>
                </c:pt>
                <c:pt idx="17">
                  <c:v>1.7916666666666665</c:v>
                </c:pt>
                <c:pt idx="18">
                  <c:v>1.875</c:v>
                </c:pt>
                <c:pt idx="19">
                  <c:v>2.208333333333333</c:v>
                </c:pt>
                <c:pt idx="20">
                  <c:v>2.2916666666666665</c:v>
                </c:pt>
                <c:pt idx="21">
                  <c:v>2.458333333333333</c:v>
                </c:pt>
                <c:pt idx="22">
                  <c:v>2.5416666666666665</c:v>
                </c:pt>
                <c:pt idx="23">
                  <c:v>2.625</c:v>
                </c:pt>
                <c:pt idx="24">
                  <c:v>2.708333333333333</c:v>
                </c:pt>
                <c:pt idx="25">
                  <c:v>2.7916666666666665</c:v>
                </c:pt>
                <c:pt idx="26">
                  <c:v>2.875</c:v>
                </c:pt>
                <c:pt idx="27">
                  <c:v>2.958333333333333</c:v>
                </c:pt>
                <c:pt idx="28">
                  <c:v>3.0416666666666665</c:v>
                </c:pt>
                <c:pt idx="29">
                  <c:v>3.125</c:v>
                </c:pt>
                <c:pt idx="30">
                  <c:v>3.208333333333333</c:v>
                </c:pt>
                <c:pt idx="31">
                  <c:v>3.2916666666666665</c:v>
                </c:pt>
                <c:pt idx="32">
                  <c:v>3.375</c:v>
                </c:pt>
                <c:pt idx="33">
                  <c:v>3.458333333333333</c:v>
                </c:pt>
                <c:pt idx="34">
                  <c:v>3.5416666666666665</c:v>
                </c:pt>
                <c:pt idx="35">
                  <c:v>3.708333333333333</c:v>
                </c:pt>
                <c:pt idx="36">
                  <c:v>3.7916666666666665</c:v>
                </c:pt>
                <c:pt idx="37">
                  <c:v>3.875</c:v>
                </c:pt>
              </c:numCache>
            </c:numRef>
          </c:xVal>
          <c:yVal>
            <c:numRef>
              <c:f>'Spotted sea hare'!$D$4:$D$41</c:f>
              <c:numCache>
                <c:formatCode>General</c:formatCode>
                <c:ptCount val="38"/>
                <c:pt idx="0">
                  <c:v>-19.343999999999994</c:v>
                </c:pt>
                <c:pt idx="1">
                  <c:v>-18.435000000000002</c:v>
                </c:pt>
                <c:pt idx="2">
                  <c:v>-19.983000000000004</c:v>
                </c:pt>
                <c:pt idx="3">
                  <c:v>-9</c:v>
                </c:pt>
                <c:pt idx="4">
                  <c:v>55.031999999999996</c:v>
                </c:pt>
                <c:pt idx="5">
                  <c:v>22.711999999999989</c:v>
                </c:pt>
                <c:pt idx="6">
                  <c:v>27.758999999999986</c:v>
                </c:pt>
                <c:pt idx="7">
                  <c:v>24.769000000000005</c:v>
                </c:pt>
                <c:pt idx="8">
                  <c:v>19.050999999999988</c:v>
                </c:pt>
                <c:pt idx="9">
                  <c:v>-23.498999999999995</c:v>
                </c:pt>
                <c:pt idx="10">
                  <c:v>-25.016999999999996</c:v>
                </c:pt>
                <c:pt idx="11">
                  <c:v>-21.37700000000001</c:v>
                </c:pt>
                <c:pt idx="12">
                  <c:v>-18.188999999999993</c:v>
                </c:pt>
                <c:pt idx="13">
                  <c:v>-25.366000000000014</c:v>
                </c:pt>
                <c:pt idx="14">
                  <c:v>-28.86099999999999</c:v>
                </c:pt>
                <c:pt idx="15">
                  <c:v>-26.564999999999998</c:v>
                </c:pt>
                <c:pt idx="16">
                  <c:v>-20.508999999999986</c:v>
                </c:pt>
                <c:pt idx="17">
                  <c:v>-20.556000000000012</c:v>
                </c:pt>
                <c:pt idx="18">
                  <c:v>15.686000000000007</c:v>
                </c:pt>
                <c:pt idx="19">
                  <c:v>35.538000000000011</c:v>
                </c:pt>
                <c:pt idx="20">
                  <c:v>18.695999999999998</c:v>
                </c:pt>
                <c:pt idx="21">
                  <c:v>28.718999999999994</c:v>
                </c:pt>
                <c:pt idx="22">
                  <c:v>27.006</c:v>
                </c:pt>
                <c:pt idx="23">
                  <c:v>18.064999999999998</c:v>
                </c:pt>
                <c:pt idx="24">
                  <c:v>19.055000000000007</c:v>
                </c:pt>
                <c:pt idx="25">
                  <c:v>15.254999999999995</c:v>
                </c:pt>
                <c:pt idx="26">
                  <c:v>-8.6160000000000139</c:v>
                </c:pt>
                <c:pt idx="27">
                  <c:v>-17.292000000000002</c:v>
                </c:pt>
                <c:pt idx="28">
                  <c:v>-25.393000000000001</c:v>
                </c:pt>
                <c:pt idx="29">
                  <c:v>-30.240000000000009</c:v>
                </c:pt>
                <c:pt idx="30">
                  <c:v>-30.121000000000009</c:v>
                </c:pt>
                <c:pt idx="31">
                  <c:v>-22.165999999999997</c:v>
                </c:pt>
                <c:pt idx="32">
                  <c:v>-22.938999999999993</c:v>
                </c:pt>
                <c:pt idx="33">
                  <c:v>-16.287000000000006</c:v>
                </c:pt>
                <c:pt idx="34">
                  <c:v>-12.995000000000005</c:v>
                </c:pt>
                <c:pt idx="35">
                  <c:v>12.338999999999999</c:v>
                </c:pt>
                <c:pt idx="36">
                  <c:v>24.277999999999992</c:v>
                </c:pt>
                <c:pt idx="37">
                  <c:v>28.105999999999995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'Spotted sea hare'!$B$46:$B$112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</c:numCache>
            </c:numRef>
          </c:xVal>
          <c:yVal>
            <c:numRef>
              <c:f>'Spotted sea hare'!$D$46:$D$112</c:f>
              <c:numCache>
                <c:formatCode>General</c:formatCode>
                <c:ptCount val="67"/>
                <c:pt idx="0">
                  <c:v>14.657000000000011</c:v>
                </c:pt>
                <c:pt idx="1">
                  <c:v>12.734000000000009</c:v>
                </c:pt>
                <c:pt idx="2">
                  <c:v>17.882000000000005</c:v>
                </c:pt>
                <c:pt idx="3">
                  <c:v>27.896999999999991</c:v>
                </c:pt>
                <c:pt idx="4">
                  <c:v>23.008999999999986</c:v>
                </c:pt>
                <c:pt idx="5">
                  <c:v>23.421999999999997</c:v>
                </c:pt>
                <c:pt idx="6">
                  <c:v>31.675000000000011</c:v>
                </c:pt>
                <c:pt idx="7">
                  <c:v>26.508999999999986</c:v>
                </c:pt>
                <c:pt idx="8">
                  <c:v>20.228000000000009</c:v>
                </c:pt>
                <c:pt idx="9">
                  <c:v>20.294000000000011</c:v>
                </c:pt>
                <c:pt idx="10">
                  <c:v>-16.742999999999995</c:v>
                </c:pt>
                <c:pt idx="11">
                  <c:v>-28.990000000000009</c:v>
                </c:pt>
                <c:pt idx="12">
                  <c:v>-28.960000000000008</c:v>
                </c:pt>
                <c:pt idx="13">
                  <c:v>-22.358000000000004</c:v>
                </c:pt>
                <c:pt idx="14">
                  <c:v>-20.485000000000014</c:v>
                </c:pt>
                <c:pt idx="15">
                  <c:v>-22.914999999999992</c:v>
                </c:pt>
                <c:pt idx="16">
                  <c:v>12.358000000000004</c:v>
                </c:pt>
                <c:pt idx="17">
                  <c:v>20.224999999999994</c:v>
                </c:pt>
                <c:pt idx="18">
                  <c:v>20.247000000000014</c:v>
                </c:pt>
                <c:pt idx="19">
                  <c:v>13.864000000000004</c:v>
                </c:pt>
                <c:pt idx="20">
                  <c:v>27.105999999999995</c:v>
                </c:pt>
                <c:pt idx="21">
                  <c:v>24.032999999999987</c:v>
                </c:pt>
                <c:pt idx="22">
                  <c:v>26.361999999999995</c:v>
                </c:pt>
                <c:pt idx="23">
                  <c:v>19.597000000000008</c:v>
                </c:pt>
                <c:pt idx="24">
                  <c:v>-12.695999999999998</c:v>
                </c:pt>
                <c:pt idx="25">
                  <c:v>-24.120000000000005</c:v>
                </c:pt>
                <c:pt idx="26">
                  <c:v>-22.328000000000003</c:v>
                </c:pt>
                <c:pt idx="27">
                  <c:v>-22.248999999999995</c:v>
                </c:pt>
                <c:pt idx="28">
                  <c:v>-22.400000000000006</c:v>
                </c:pt>
                <c:pt idx="29">
                  <c:v>-15.258999999999986</c:v>
                </c:pt>
                <c:pt idx="30">
                  <c:v>19.454000000000008</c:v>
                </c:pt>
                <c:pt idx="31">
                  <c:v>15.77000000000001</c:v>
                </c:pt>
                <c:pt idx="32">
                  <c:v>17.533999999999992</c:v>
                </c:pt>
                <c:pt idx="33">
                  <c:v>10.665999999999997</c:v>
                </c:pt>
                <c:pt idx="34">
                  <c:v>19.090000000000003</c:v>
                </c:pt>
                <c:pt idx="35">
                  <c:v>21.901999999999987</c:v>
                </c:pt>
                <c:pt idx="36">
                  <c:v>15.355999999999995</c:v>
                </c:pt>
                <c:pt idx="37">
                  <c:v>17.50200000000001</c:v>
                </c:pt>
                <c:pt idx="38">
                  <c:v>26.770999999999987</c:v>
                </c:pt>
                <c:pt idx="39">
                  <c:v>22.59899999999999</c:v>
                </c:pt>
                <c:pt idx="40">
                  <c:v>18.853000000000009</c:v>
                </c:pt>
                <c:pt idx="41">
                  <c:v>25.274000000000001</c:v>
                </c:pt>
                <c:pt idx="42">
                  <c:v>26.933999999999997</c:v>
                </c:pt>
                <c:pt idx="43">
                  <c:v>-20.384999999999991</c:v>
                </c:pt>
                <c:pt idx="44">
                  <c:v>-15.709000000000003</c:v>
                </c:pt>
                <c:pt idx="45">
                  <c:v>-17.567000000000007</c:v>
                </c:pt>
                <c:pt idx="46">
                  <c:v>-18.207999999999998</c:v>
                </c:pt>
                <c:pt idx="47">
                  <c:v>-27.264999999999986</c:v>
                </c:pt>
                <c:pt idx="48">
                  <c:v>-15.167000000000002</c:v>
                </c:pt>
                <c:pt idx="49">
                  <c:v>-7.3489999999999895</c:v>
                </c:pt>
                <c:pt idx="50">
                  <c:v>0.51599999999999113</c:v>
                </c:pt>
                <c:pt idx="51">
                  <c:v>16.927999999999997</c:v>
                </c:pt>
                <c:pt idx="52">
                  <c:v>23.711000000000013</c:v>
                </c:pt>
                <c:pt idx="53">
                  <c:v>26.131</c:v>
                </c:pt>
                <c:pt idx="54">
                  <c:v>20.323000000000008</c:v>
                </c:pt>
                <c:pt idx="55">
                  <c:v>32.609000000000009</c:v>
                </c:pt>
                <c:pt idx="56">
                  <c:v>20.658999999999992</c:v>
                </c:pt>
                <c:pt idx="57">
                  <c:v>29.350999999999999</c:v>
                </c:pt>
                <c:pt idx="58">
                  <c:v>25.043000000000006</c:v>
                </c:pt>
                <c:pt idx="59">
                  <c:v>-9.8660000000000139</c:v>
                </c:pt>
                <c:pt idx="60">
                  <c:v>-29.996000000000009</c:v>
                </c:pt>
                <c:pt idx="61">
                  <c:v>-22.241000000000014</c:v>
                </c:pt>
                <c:pt idx="62">
                  <c:v>-23.689999999999998</c:v>
                </c:pt>
                <c:pt idx="63">
                  <c:v>-14.050999999999988</c:v>
                </c:pt>
                <c:pt idx="64">
                  <c:v>-19.653999999999996</c:v>
                </c:pt>
                <c:pt idx="65">
                  <c:v>-10.061000000000007</c:v>
                </c:pt>
                <c:pt idx="66">
                  <c:v>12.995000000000005</c:v>
                </c:pt>
              </c:numCache>
            </c:numRef>
          </c:yVal>
          <c:smooth val="1"/>
        </c:ser>
        <c:axId val="166494592"/>
        <c:axId val="166496128"/>
      </c:scatterChart>
      <c:valAx>
        <c:axId val="166494592"/>
        <c:scaling>
          <c:orientation val="minMax"/>
        </c:scaling>
        <c:axPos val="b"/>
        <c:numFmt formatCode="General" sourceLinked="1"/>
        <c:tickLblPos val="nextTo"/>
        <c:crossAx val="166496128"/>
        <c:crosses val="autoZero"/>
        <c:crossBetween val="midCat"/>
      </c:valAx>
      <c:valAx>
        <c:axId val="166496128"/>
        <c:scaling>
          <c:orientation val="minMax"/>
        </c:scaling>
        <c:axPos val="l"/>
        <c:numFmt formatCode="General" sourceLinked="1"/>
        <c:tickLblPos val="nextTo"/>
        <c:crossAx val="166494592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'Bald faced hornet'!$B$4:$B$59</c:f>
              <c:numCache>
                <c:formatCode>General</c:formatCode>
                <c:ptCount val="56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  <c:pt idx="27">
                  <c:v>2.2916666666666665</c:v>
                </c:pt>
                <c:pt idx="28">
                  <c:v>2.375</c:v>
                </c:pt>
                <c:pt idx="29">
                  <c:v>2.458333333333333</c:v>
                </c:pt>
                <c:pt idx="30">
                  <c:v>2.5416666666666665</c:v>
                </c:pt>
                <c:pt idx="31">
                  <c:v>2.625</c:v>
                </c:pt>
                <c:pt idx="32">
                  <c:v>2.708333333333333</c:v>
                </c:pt>
                <c:pt idx="33">
                  <c:v>2.7916666666666665</c:v>
                </c:pt>
                <c:pt idx="34">
                  <c:v>2.875</c:v>
                </c:pt>
                <c:pt idx="35">
                  <c:v>2.958333333333333</c:v>
                </c:pt>
                <c:pt idx="36">
                  <c:v>3.125</c:v>
                </c:pt>
                <c:pt idx="37">
                  <c:v>3.208333333333333</c:v>
                </c:pt>
                <c:pt idx="38">
                  <c:v>3.2916666666666665</c:v>
                </c:pt>
                <c:pt idx="39">
                  <c:v>3.375</c:v>
                </c:pt>
                <c:pt idx="40">
                  <c:v>3.458333333333333</c:v>
                </c:pt>
                <c:pt idx="41">
                  <c:v>3.5416666666666665</c:v>
                </c:pt>
                <c:pt idx="42">
                  <c:v>3.625</c:v>
                </c:pt>
                <c:pt idx="43">
                  <c:v>3.708333333333333</c:v>
                </c:pt>
                <c:pt idx="44">
                  <c:v>3.7916666666666665</c:v>
                </c:pt>
                <c:pt idx="45">
                  <c:v>3.875</c:v>
                </c:pt>
                <c:pt idx="46">
                  <c:v>3.958333333333333</c:v>
                </c:pt>
                <c:pt idx="47">
                  <c:v>4.0416666666666661</c:v>
                </c:pt>
                <c:pt idx="48">
                  <c:v>4.125</c:v>
                </c:pt>
                <c:pt idx="49">
                  <c:v>4.208333333333333</c:v>
                </c:pt>
                <c:pt idx="50">
                  <c:v>4.2916666666666661</c:v>
                </c:pt>
                <c:pt idx="51">
                  <c:v>4.375</c:v>
                </c:pt>
                <c:pt idx="52">
                  <c:v>4.458333333333333</c:v>
                </c:pt>
                <c:pt idx="53">
                  <c:v>4.625</c:v>
                </c:pt>
                <c:pt idx="54">
                  <c:v>4.708333333333333</c:v>
                </c:pt>
                <c:pt idx="55">
                  <c:v>4.7916666666666661</c:v>
                </c:pt>
              </c:numCache>
            </c:numRef>
          </c:xVal>
          <c:yVal>
            <c:numRef>
              <c:f>'Bald faced hornet'!$D$4:$D$59</c:f>
              <c:numCache>
                <c:formatCode>General</c:formatCode>
                <c:ptCount val="56"/>
                <c:pt idx="0">
                  <c:v>-3.9650000000000034</c:v>
                </c:pt>
                <c:pt idx="1">
                  <c:v>7.5579999999999927</c:v>
                </c:pt>
                <c:pt idx="2">
                  <c:v>7.125</c:v>
                </c:pt>
                <c:pt idx="3">
                  <c:v>0.64099999999999113</c:v>
                </c:pt>
                <c:pt idx="4">
                  <c:v>9.7470000000000141</c:v>
                </c:pt>
                <c:pt idx="5">
                  <c:v>6.6839999999999975</c:v>
                </c:pt>
                <c:pt idx="6">
                  <c:v>10.524000000000001</c:v>
                </c:pt>
                <c:pt idx="7">
                  <c:v>4.467000000000013</c:v>
                </c:pt>
                <c:pt idx="8">
                  <c:v>2.2860000000000014</c:v>
                </c:pt>
                <c:pt idx="9">
                  <c:v>-2.1999999999999886</c:v>
                </c:pt>
                <c:pt idx="10">
                  <c:v>-7.7630000000000052</c:v>
                </c:pt>
                <c:pt idx="11">
                  <c:v>-5.7479999999999905</c:v>
                </c:pt>
                <c:pt idx="12">
                  <c:v>-4.1150000000000091</c:v>
                </c:pt>
                <c:pt idx="13">
                  <c:v>-3.9650000000000034</c:v>
                </c:pt>
                <c:pt idx="14">
                  <c:v>-4.73599999999999</c:v>
                </c:pt>
                <c:pt idx="15">
                  <c:v>-10.817000000000007</c:v>
                </c:pt>
                <c:pt idx="16">
                  <c:v>-14.098000000000013</c:v>
                </c:pt>
                <c:pt idx="17">
                  <c:v>-7.9399999999999977</c:v>
                </c:pt>
                <c:pt idx="18">
                  <c:v>-14.155000000000001</c:v>
                </c:pt>
                <c:pt idx="19">
                  <c:v>-3.8940000000000055</c:v>
                </c:pt>
                <c:pt idx="20">
                  <c:v>4.907999999999987</c:v>
                </c:pt>
                <c:pt idx="21">
                  <c:v>8.3000000000000114</c:v>
                </c:pt>
                <c:pt idx="22">
                  <c:v>5.5279999999999916</c:v>
                </c:pt>
                <c:pt idx="23">
                  <c:v>2.8220000000000027</c:v>
                </c:pt>
                <c:pt idx="24">
                  <c:v>3.3839999999999861</c:v>
                </c:pt>
                <c:pt idx="25">
                  <c:v>9.5289999999999964</c:v>
                </c:pt>
                <c:pt idx="26">
                  <c:v>15.082999999999998</c:v>
                </c:pt>
                <c:pt idx="27">
                  <c:v>13.48599999999999</c:v>
                </c:pt>
                <c:pt idx="28">
                  <c:v>7.2079999999999984</c:v>
                </c:pt>
                <c:pt idx="29">
                  <c:v>4.3629999999999995</c:v>
                </c:pt>
                <c:pt idx="30">
                  <c:v>-10.204000000000008</c:v>
                </c:pt>
                <c:pt idx="31">
                  <c:v>-7.3360000000000127</c:v>
                </c:pt>
                <c:pt idx="32">
                  <c:v>-6.1229999999999905</c:v>
                </c:pt>
                <c:pt idx="33">
                  <c:v>-8.0600000000000023</c:v>
                </c:pt>
                <c:pt idx="34">
                  <c:v>-13.280000000000001</c:v>
                </c:pt>
                <c:pt idx="35">
                  <c:v>-17.263000000000005</c:v>
                </c:pt>
                <c:pt idx="36">
                  <c:v>-11.824000000000012</c:v>
                </c:pt>
                <c:pt idx="37">
                  <c:v>-7.6939999999999884</c:v>
                </c:pt>
                <c:pt idx="38">
                  <c:v>-6.304000000000002</c:v>
                </c:pt>
                <c:pt idx="39">
                  <c:v>4.2740000000000009</c:v>
                </c:pt>
                <c:pt idx="40">
                  <c:v>3.867999999999995</c:v>
                </c:pt>
                <c:pt idx="41">
                  <c:v>9.0900000000000034</c:v>
                </c:pt>
                <c:pt idx="42">
                  <c:v>3.6539999999999964</c:v>
                </c:pt>
                <c:pt idx="43">
                  <c:v>11.381</c:v>
                </c:pt>
                <c:pt idx="44">
                  <c:v>11.820999999999998</c:v>
                </c:pt>
                <c:pt idx="45">
                  <c:v>9.9979999999999905</c:v>
                </c:pt>
                <c:pt idx="46">
                  <c:v>-7.0430000000000064</c:v>
                </c:pt>
                <c:pt idx="47">
                  <c:v>-9.9120000000000061</c:v>
                </c:pt>
                <c:pt idx="48">
                  <c:v>-1.7769999999999868</c:v>
                </c:pt>
                <c:pt idx="49">
                  <c:v>-4.8170000000000073</c:v>
                </c:pt>
                <c:pt idx="50">
                  <c:v>-6.3600000000000136</c:v>
                </c:pt>
                <c:pt idx="51">
                  <c:v>-6.0929999999999893</c:v>
                </c:pt>
                <c:pt idx="52">
                  <c:v>-9.5490000000000066</c:v>
                </c:pt>
                <c:pt idx="53">
                  <c:v>-14.229000000000013</c:v>
                </c:pt>
                <c:pt idx="54">
                  <c:v>-7.6150000000000091</c:v>
                </c:pt>
                <c:pt idx="55">
                  <c:v>-4.3569999999999993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'Bald faced hornet'!$B$64:$B$78</c:f>
              <c:numCache>
                <c:formatCode>General</c:formatCode>
                <c:ptCount val="15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0.375</c:v>
                </c:pt>
                <c:pt idx="8">
                  <c:v>0.41666666666666663</c:v>
                </c:pt>
                <c:pt idx="9">
                  <c:v>0.5</c:v>
                </c:pt>
                <c:pt idx="10">
                  <c:v>0.54166666666666663</c:v>
                </c:pt>
                <c:pt idx="11">
                  <c:v>0.58333333333333326</c:v>
                </c:pt>
                <c:pt idx="12">
                  <c:v>0.625</c:v>
                </c:pt>
                <c:pt idx="13">
                  <c:v>0.66666666666666663</c:v>
                </c:pt>
                <c:pt idx="14">
                  <c:v>0.75</c:v>
                </c:pt>
              </c:numCache>
            </c:numRef>
          </c:xVal>
          <c:yVal>
            <c:numRef>
              <c:f>'Bald faced hornet'!$D$64:$D$78</c:f>
              <c:numCache>
                <c:formatCode>General</c:formatCode>
                <c:ptCount val="15"/>
                <c:pt idx="0">
                  <c:v>3.7810000000000059</c:v>
                </c:pt>
                <c:pt idx="1">
                  <c:v>-8.2119999999999891</c:v>
                </c:pt>
                <c:pt idx="2">
                  <c:v>-3.5759999999999934</c:v>
                </c:pt>
                <c:pt idx="3">
                  <c:v>-0.36500000000000909</c:v>
                </c:pt>
                <c:pt idx="4">
                  <c:v>5.3559999999999945</c:v>
                </c:pt>
                <c:pt idx="5">
                  <c:v>-3.4170000000000016</c:v>
                </c:pt>
                <c:pt idx="6">
                  <c:v>-7.13900000000001</c:v>
                </c:pt>
                <c:pt idx="7">
                  <c:v>-2.2839999999999918</c:v>
                </c:pt>
                <c:pt idx="8">
                  <c:v>5.5039999999999907</c:v>
                </c:pt>
                <c:pt idx="9">
                  <c:v>7.4960000000000093</c:v>
                </c:pt>
                <c:pt idx="10">
                  <c:v>-13.443000000000012</c:v>
                </c:pt>
                <c:pt idx="11">
                  <c:v>-10.980999999999995</c:v>
                </c:pt>
                <c:pt idx="12">
                  <c:v>-5.5409999999999968</c:v>
                </c:pt>
                <c:pt idx="13">
                  <c:v>9.3710000000000093</c:v>
                </c:pt>
                <c:pt idx="14">
                  <c:v>1.3969999999999914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'Bald faced hornet'!$B$83:$B$91</c:f>
              <c:numCache>
                <c:formatCode>General</c:formatCode>
                <c:ptCount val="9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0.29166666666666663</c:v>
                </c:pt>
                <c:pt idx="6">
                  <c:v>0.33333333333333331</c:v>
                </c:pt>
                <c:pt idx="7">
                  <c:v>0.41666666666666663</c:v>
                </c:pt>
                <c:pt idx="8">
                  <c:v>0.54166666666666663</c:v>
                </c:pt>
              </c:numCache>
            </c:numRef>
          </c:xVal>
          <c:yVal>
            <c:numRef>
              <c:f>'Bald faced hornet'!$D$83:$D$91</c:f>
              <c:numCache>
                <c:formatCode>General</c:formatCode>
                <c:ptCount val="9"/>
                <c:pt idx="0">
                  <c:v>-6.3400000000000034</c:v>
                </c:pt>
                <c:pt idx="1">
                  <c:v>-3.8509999999999991</c:v>
                </c:pt>
                <c:pt idx="2">
                  <c:v>2.7259999999999991</c:v>
                </c:pt>
                <c:pt idx="3">
                  <c:v>-5.0039999999999907</c:v>
                </c:pt>
                <c:pt idx="4">
                  <c:v>12.300999999999988</c:v>
                </c:pt>
                <c:pt idx="5">
                  <c:v>-0.53499999999999659</c:v>
                </c:pt>
                <c:pt idx="6">
                  <c:v>-1.98599999999999</c:v>
                </c:pt>
                <c:pt idx="7">
                  <c:v>5.7110000000000127</c:v>
                </c:pt>
                <c:pt idx="8">
                  <c:v>-3</c:v>
                </c:pt>
              </c:numCache>
            </c:numRef>
          </c:yVal>
          <c:smooth val="1"/>
        </c:ser>
        <c:axId val="97188480"/>
        <c:axId val="91554176"/>
      </c:scatterChart>
      <c:valAx>
        <c:axId val="97188480"/>
        <c:scaling>
          <c:orientation val="minMax"/>
        </c:scaling>
        <c:axPos val="b"/>
        <c:numFmt formatCode="General" sourceLinked="1"/>
        <c:tickLblPos val="nextTo"/>
        <c:crossAx val="91554176"/>
        <c:crosses val="autoZero"/>
        <c:crossBetween val="midCat"/>
      </c:valAx>
      <c:valAx>
        <c:axId val="91554176"/>
        <c:scaling>
          <c:orientation val="minMax"/>
        </c:scaling>
        <c:axPos val="l"/>
        <c:numFmt formatCode="General" sourceLinked="1"/>
        <c:tickLblPos val="nextTo"/>
        <c:crossAx val="9718848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Bat 1</c:v>
          </c:tx>
          <c:xVal>
            <c:numRef>
              <c:f>'Straw-colored Fruit Bat'!$B$4:$B$72</c:f>
              <c:numCache>
                <c:formatCode>General</c:formatCode>
                <c:ptCount val="69"/>
                <c:pt idx="0">
                  <c:v>8.3333333333333329E-2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0.20833333333333331</c:v>
                </c:pt>
                <c:pt idx="4">
                  <c:v>0.25</c:v>
                </c:pt>
                <c:pt idx="5">
                  <c:v>0.29166666666666663</c:v>
                </c:pt>
                <c:pt idx="6">
                  <c:v>0.375</c:v>
                </c:pt>
                <c:pt idx="7">
                  <c:v>0.41666666666666663</c:v>
                </c:pt>
                <c:pt idx="8">
                  <c:v>0.45833333333333331</c:v>
                </c:pt>
                <c:pt idx="9">
                  <c:v>0.5</c:v>
                </c:pt>
                <c:pt idx="10">
                  <c:v>0.54166666666666663</c:v>
                </c:pt>
                <c:pt idx="11">
                  <c:v>0.58333333333333326</c:v>
                </c:pt>
                <c:pt idx="12">
                  <c:v>0.625</c:v>
                </c:pt>
                <c:pt idx="13">
                  <c:v>0.66666666666666663</c:v>
                </c:pt>
                <c:pt idx="14">
                  <c:v>0.70833333333333326</c:v>
                </c:pt>
                <c:pt idx="15">
                  <c:v>0.75</c:v>
                </c:pt>
                <c:pt idx="16">
                  <c:v>0.79166666666666663</c:v>
                </c:pt>
                <c:pt idx="17">
                  <c:v>0.83333333333333326</c:v>
                </c:pt>
                <c:pt idx="18">
                  <c:v>0.875</c:v>
                </c:pt>
                <c:pt idx="19">
                  <c:v>0.91666666666666663</c:v>
                </c:pt>
                <c:pt idx="20">
                  <c:v>0.95833333333333326</c:v>
                </c:pt>
                <c:pt idx="21">
                  <c:v>1</c:v>
                </c:pt>
                <c:pt idx="22">
                  <c:v>1.0416666666666665</c:v>
                </c:pt>
                <c:pt idx="23">
                  <c:v>1.0833333333333333</c:v>
                </c:pt>
                <c:pt idx="24">
                  <c:v>1.125</c:v>
                </c:pt>
                <c:pt idx="25">
                  <c:v>1.1666666666666665</c:v>
                </c:pt>
                <c:pt idx="26">
                  <c:v>1.2083333333333333</c:v>
                </c:pt>
                <c:pt idx="27">
                  <c:v>1.25</c:v>
                </c:pt>
                <c:pt idx="28">
                  <c:v>1.2916666666666665</c:v>
                </c:pt>
                <c:pt idx="29">
                  <c:v>1.3333333333333333</c:v>
                </c:pt>
                <c:pt idx="30">
                  <c:v>1.375</c:v>
                </c:pt>
                <c:pt idx="31">
                  <c:v>1.4166666666666665</c:v>
                </c:pt>
                <c:pt idx="32">
                  <c:v>1.4583333333333333</c:v>
                </c:pt>
                <c:pt idx="33">
                  <c:v>1.5</c:v>
                </c:pt>
                <c:pt idx="34">
                  <c:v>1.5416666666666665</c:v>
                </c:pt>
                <c:pt idx="35">
                  <c:v>1.5833333333333333</c:v>
                </c:pt>
                <c:pt idx="36">
                  <c:v>1.625</c:v>
                </c:pt>
                <c:pt idx="37">
                  <c:v>1.6666666666666665</c:v>
                </c:pt>
                <c:pt idx="38">
                  <c:v>1.7083333333333333</c:v>
                </c:pt>
                <c:pt idx="39">
                  <c:v>1.75</c:v>
                </c:pt>
                <c:pt idx="40">
                  <c:v>1.7916666666666665</c:v>
                </c:pt>
                <c:pt idx="41">
                  <c:v>1.8333333333333333</c:v>
                </c:pt>
                <c:pt idx="42">
                  <c:v>1.875</c:v>
                </c:pt>
                <c:pt idx="43">
                  <c:v>1.9166666666666665</c:v>
                </c:pt>
                <c:pt idx="44">
                  <c:v>1.9583333333333333</c:v>
                </c:pt>
                <c:pt idx="45">
                  <c:v>2</c:v>
                </c:pt>
                <c:pt idx="46">
                  <c:v>2.0416666666666665</c:v>
                </c:pt>
                <c:pt idx="47">
                  <c:v>2.083333333333333</c:v>
                </c:pt>
                <c:pt idx="48">
                  <c:v>2.125</c:v>
                </c:pt>
                <c:pt idx="49">
                  <c:v>2.1666666666666665</c:v>
                </c:pt>
                <c:pt idx="50">
                  <c:v>2.208333333333333</c:v>
                </c:pt>
                <c:pt idx="51">
                  <c:v>2.25</c:v>
                </c:pt>
                <c:pt idx="52">
                  <c:v>2.2916666666666665</c:v>
                </c:pt>
                <c:pt idx="53">
                  <c:v>2.333333333333333</c:v>
                </c:pt>
                <c:pt idx="54">
                  <c:v>2.375</c:v>
                </c:pt>
                <c:pt idx="55">
                  <c:v>2.4166666666666665</c:v>
                </c:pt>
                <c:pt idx="56">
                  <c:v>2.458333333333333</c:v>
                </c:pt>
                <c:pt idx="57">
                  <c:v>2.5</c:v>
                </c:pt>
                <c:pt idx="58">
                  <c:v>2.5416666666666665</c:v>
                </c:pt>
                <c:pt idx="59">
                  <c:v>2.583333333333333</c:v>
                </c:pt>
                <c:pt idx="60">
                  <c:v>2.625</c:v>
                </c:pt>
                <c:pt idx="61">
                  <c:v>2.6666666666666665</c:v>
                </c:pt>
                <c:pt idx="62">
                  <c:v>2.708333333333333</c:v>
                </c:pt>
                <c:pt idx="63">
                  <c:v>2.75</c:v>
                </c:pt>
                <c:pt idx="64">
                  <c:v>2.7916666666666665</c:v>
                </c:pt>
                <c:pt idx="65">
                  <c:v>2.875</c:v>
                </c:pt>
                <c:pt idx="66">
                  <c:v>2.9166666666666665</c:v>
                </c:pt>
                <c:pt idx="67">
                  <c:v>2.958333333333333</c:v>
                </c:pt>
                <c:pt idx="68">
                  <c:v>3</c:v>
                </c:pt>
              </c:numCache>
            </c:numRef>
          </c:xVal>
          <c:yVal>
            <c:numRef>
              <c:f>'Straw-colored Fruit Bat'!$D$4:$D$72</c:f>
              <c:numCache>
                <c:formatCode>General</c:formatCode>
                <c:ptCount val="69"/>
                <c:pt idx="0">
                  <c:v>22.640999999999991</c:v>
                </c:pt>
                <c:pt idx="1">
                  <c:v>20.343999999999994</c:v>
                </c:pt>
                <c:pt idx="2">
                  <c:v>24.050000000000011</c:v>
                </c:pt>
                <c:pt idx="3">
                  <c:v>12.528999999999996</c:v>
                </c:pt>
                <c:pt idx="4">
                  <c:v>6.5459999999999923</c:v>
                </c:pt>
                <c:pt idx="5">
                  <c:v>-6.0440000000000111</c:v>
                </c:pt>
                <c:pt idx="6">
                  <c:v>-25.346000000000004</c:v>
                </c:pt>
                <c:pt idx="7">
                  <c:v>7.2649999999999864</c:v>
                </c:pt>
                <c:pt idx="8">
                  <c:v>7.6620000000000061</c:v>
                </c:pt>
                <c:pt idx="9">
                  <c:v>7.171999999999997</c:v>
                </c:pt>
                <c:pt idx="10">
                  <c:v>11.310000000000002</c:v>
                </c:pt>
                <c:pt idx="11">
                  <c:v>18.075999999999993</c:v>
                </c:pt>
                <c:pt idx="12">
                  <c:v>19.276999999999987</c:v>
                </c:pt>
                <c:pt idx="13">
                  <c:v>20.072000000000003</c:v>
                </c:pt>
                <c:pt idx="14">
                  <c:v>16.586999999999989</c:v>
                </c:pt>
                <c:pt idx="15">
                  <c:v>12.300999999999988</c:v>
                </c:pt>
                <c:pt idx="16">
                  <c:v>-15.871000000000009</c:v>
                </c:pt>
                <c:pt idx="17">
                  <c:v>-16.389999999999986</c:v>
                </c:pt>
                <c:pt idx="18">
                  <c:v>-29.939999999999998</c:v>
                </c:pt>
                <c:pt idx="19">
                  <c:v>-31.200999999999993</c:v>
                </c:pt>
                <c:pt idx="20">
                  <c:v>-21.615000000000009</c:v>
                </c:pt>
                <c:pt idx="21">
                  <c:v>-7.7649999999999864</c:v>
                </c:pt>
                <c:pt idx="22">
                  <c:v>-8.9660000000000082</c:v>
                </c:pt>
                <c:pt idx="23">
                  <c:v>10.669999999999987</c:v>
                </c:pt>
                <c:pt idx="24">
                  <c:v>9.4619999999999891</c:v>
                </c:pt>
                <c:pt idx="25">
                  <c:v>16.231999999999999</c:v>
                </c:pt>
                <c:pt idx="26">
                  <c:v>11.650000000000006</c:v>
                </c:pt>
                <c:pt idx="27">
                  <c:v>15.494</c:v>
                </c:pt>
                <c:pt idx="28">
                  <c:v>21.800999999999988</c:v>
                </c:pt>
                <c:pt idx="29">
                  <c:v>-14.456999999999994</c:v>
                </c:pt>
                <c:pt idx="30">
                  <c:v>-15.745000000000005</c:v>
                </c:pt>
                <c:pt idx="31">
                  <c:v>-15.173000000000002</c:v>
                </c:pt>
                <c:pt idx="32">
                  <c:v>-32.092999999999989</c:v>
                </c:pt>
                <c:pt idx="33">
                  <c:v>-27.711000000000013</c:v>
                </c:pt>
                <c:pt idx="34">
                  <c:v>-10.491000000000014</c:v>
                </c:pt>
                <c:pt idx="35">
                  <c:v>-12.094999999999999</c:v>
                </c:pt>
                <c:pt idx="36">
                  <c:v>3.813999999999993</c:v>
                </c:pt>
                <c:pt idx="37">
                  <c:v>6.992999999999995</c:v>
                </c:pt>
                <c:pt idx="38">
                  <c:v>14.796999999999997</c:v>
                </c:pt>
                <c:pt idx="39">
                  <c:v>10.724999999999994</c:v>
                </c:pt>
                <c:pt idx="40">
                  <c:v>24.033999999999992</c:v>
                </c:pt>
                <c:pt idx="41">
                  <c:v>29.811000000000007</c:v>
                </c:pt>
                <c:pt idx="42">
                  <c:v>26.998999999999995</c:v>
                </c:pt>
                <c:pt idx="43">
                  <c:v>8.3259999999999934</c:v>
                </c:pt>
                <c:pt idx="44">
                  <c:v>-28.663999999999987</c:v>
                </c:pt>
                <c:pt idx="45">
                  <c:v>-31.313999999999993</c:v>
                </c:pt>
                <c:pt idx="46">
                  <c:v>-37.875</c:v>
                </c:pt>
                <c:pt idx="47">
                  <c:v>-26.564999999999998</c:v>
                </c:pt>
                <c:pt idx="48">
                  <c:v>-8.4989999999999952</c:v>
                </c:pt>
                <c:pt idx="49">
                  <c:v>4.554000000000002</c:v>
                </c:pt>
                <c:pt idx="50">
                  <c:v>5.8089999999999975</c:v>
                </c:pt>
                <c:pt idx="51">
                  <c:v>15.461000000000013</c:v>
                </c:pt>
                <c:pt idx="52">
                  <c:v>14.134999999999991</c:v>
                </c:pt>
                <c:pt idx="53">
                  <c:v>15.498999999999995</c:v>
                </c:pt>
                <c:pt idx="54">
                  <c:v>16.787000000000006</c:v>
                </c:pt>
                <c:pt idx="55">
                  <c:v>11.643000000000001</c:v>
                </c:pt>
                <c:pt idx="56">
                  <c:v>-21.296999999999997</c:v>
                </c:pt>
                <c:pt idx="57">
                  <c:v>-28.072000000000003</c:v>
                </c:pt>
                <c:pt idx="58">
                  <c:v>-34.592000000000013</c:v>
                </c:pt>
                <c:pt idx="59">
                  <c:v>-33.49199999999999</c:v>
                </c:pt>
                <c:pt idx="60">
                  <c:v>-7.9300000000000068</c:v>
                </c:pt>
                <c:pt idx="61">
                  <c:v>5.5989999999999895</c:v>
                </c:pt>
                <c:pt idx="62">
                  <c:v>6.2709999999999866</c:v>
                </c:pt>
                <c:pt idx="63">
                  <c:v>10.491000000000014</c:v>
                </c:pt>
                <c:pt idx="64">
                  <c:v>6.0660000000000025</c:v>
                </c:pt>
                <c:pt idx="65">
                  <c:v>4.9699999999999989</c:v>
                </c:pt>
                <c:pt idx="66">
                  <c:v>0.54200000000000159</c:v>
                </c:pt>
                <c:pt idx="67">
                  <c:v>-14.859000000000009</c:v>
                </c:pt>
                <c:pt idx="68">
                  <c:v>-21.800999999999988</c:v>
                </c:pt>
              </c:numCache>
            </c:numRef>
          </c:yVal>
          <c:smooth val="1"/>
        </c:ser>
        <c:ser>
          <c:idx val="1"/>
          <c:order val="1"/>
          <c:tx>
            <c:v>Bat 2</c:v>
          </c:tx>
          <c:xVal>
            <c:numRef>
              <c:f>'Straw-colored Fruit Bat'!$B$81:$B$105</c:f>
              <c:numCache>
                <c:formatCode>General</c:formatCode>
                <c:ptCount val="25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0.95833333333333326</c:v>
                </c:pt>
                <c:pt idx="23">
                  <c:v>1</c:v>
                </c:pt>
                <c:pt idx="24">
                  <c:v>1.0416666666666665</c:v>
                </c:pt>
              </c:numCache>
            </c:numRef>
          </c:xVal>
          <c:yVal>
            <c:numRef>
              <c:f>'Straw-colored Fruit Bat'!$D$81:$D$105</c:f>
              <c:numCache>
                <c:formatCode>General</c:formatCode>
                <c:ptCount val="25"/>
                <c:pt idx="0">
                  <c:v>11.441000000000003</c:v>
                </c:pt>
                <c:pt idx="1">
                  <c:v>-14.621000000000009</c:v>
                </c:pt>
                <c:pt idx="2">
                  <c:v>-15.413999999999987</c:v>
                </c:pt>
                <c:pt idx="3">
                  <c:v>-26.564999999999998</c:v>
                </c:pt>
                <c:pt idx="4">
                  <c:v>-37.106999999999999</c:v>
                </c:pt>
                <c:pt idx="5">
                  <c:v>-15.09899999999999</c:v>
                </c:pt>
                <c:pt idx="6">
                  <c:v>-18.86099999999999</c:v>
                </c:pt>
                <c:pt idx="7">
                  <c:v>16.602000000000004</c:v>
                </c:pt>
                <c:pt idx="8">
                  <c:v>18.295999999999992</c:v>
                </c:pt>
                <c:pt idx="9">
                  <c:v>8.8369999999999891</c:v>
                </c:pt>
                <c:pt idx="10">
                  <c:v>11.051999999999992</c:v>
                </c:pt>
                <c:pt idx="11">
                  <c:v>16.584000000000003</c:v>
                </c:pt>
                <c:pt idx="12">
                  <c:v>11.793000000000006</c:v>
                </c:pt>
                <c:pt idx="13">
                  <c:v>-11.943999999999988</c:v>
                </c:pt>
                <c:pt idx="14">
                  <c:v>-14.098000000000013</c:v>
                </c:pt>
                <c:pt idx="15">
                  <c:v>-17.103000000000009</c:v>
                </c:pt>
                <c:pt idx="16">
                  <c:v>-29.745000000000005</c:v>
                </c:pt>
                <c:pt idx="17">
                  <c:v>-34.318999999999988</c:v>
                </c:pt>
                <c:pt idx="18">
                  <c:v>-34.694999999999993</c:v>
                </c:pt>
                <c:pt idx="19">
                  <c:v>-27.506</c:v>
                </c:pt>
                <c:pt idx="20">
                  <c:v>9.5529999999999973</c:v>
                </c:pt>
                <c:pt idx="21">
                  <c:v>17.447000000000003</c:v>
                </c:pt>
                <c:pt idx="22">
                  <c:v>11.11699999999999</c:v>
                </c:pt>
                <c:pt idx="23">
                  <c:v>11.810000000000002</c:v>
                </c:pt>
                <c:pt idx="24">
                  <c:v>15.123999999999995</c:v>
                </c:pt>
              </c:numCache>
            </c:numRef>
          </c:yVal>
          <c:smooth val="1"/>
        </c:ser>
        <c:ser>
          <c:idx val="2"/>
          <c:order val="2"/>
          <c:tx>
            <c:v>Bat 3</c:v>
          </c:tx>
          <c:xVal>
            <c:numRef>
              <c:f>'Straw-colored Fruit Bat'!$B$111:$B$144</c:f>
              <c:numCache>
                <c:formatCode>General</c:formatCode>
                <c:ptCount val="3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0.41666666666666663</c:v>
                </c:pt>
                <c:pt idx="9">
                  <c:v>0.45833333333333331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0.625</c:v>
                </c:pt>
                <c:pt idx="14">
                  <c:v>0.66666666666666663</c:v>
                </c:pt>
                <c:pt idx="15">
                  <c:v>0.70833333333333326</c:v>
                </c:pt>
                <c:pt idx="16">
                  <c:v>0.75</c:v>
                </c:pt>
                <c:pt idx="17">
                  <c:v>0.79166666666666663</c:v>
                </c:pt>
                <c:pt idx="18">
                  <c:v>0.83333333333333326</c:v>
                </c:pt>
                <c:pt idx="19">
                  <c:v>0.875</c:v>
                </c:pt>
                <c:pt idx="20">
                  <c:v>0.95833333333333326</c:v>
                </c:pt>
                <c:pt idx="21">
                  <c:v>1</c:v>
                </c:pt>
                <c:pt idx="22">
                  <c:v>1.0416666666666665</c:v>
                </c:pt>
                <c:pt idx="23">
                  <c:v>1.0833333333333333</c:v>
                </c:pt>
                <c:pt idx="24">
                  <c:v>1.125</c:v>
                </c:pt>
                <c:pt idx="25">
                  <c:v>1.1666666666666665</c:v>
                </c:pt>
                <c:pt idx="26">
                  <c:v>1.2083333333333333</c:v>
                </c:pt>
                <c:pt idx="27">
                  <c:v>1.25</c:v>
                </c:pt>
                <c:pt idx="28">
                  <c:v>1.2916666666666665</c:v>
                </c:pt>
                <c:pt idx="29">
                  <c:v>1.3333333333333333</c:v>
                </c:pt>
                <c:pt idx="30">
                  <c:v>1.375</c:v>
                </c:pt>
                <c:pt idx="31">
                  <c:v>1.4166666666666665</c:v>
                </c:pt>
                <c:pt idx="32">
                  <c:v>1.4583333333333333</c:v>
                </c:pt>
                <c:pt idx="33">
                  <c:v>1.5</c:v>
                </c:pt>
              </c:numCache>
            </c:numRef>
          </c:xVal>
          <c:yVal>
            <c:numRef>
              <c:f>'Straw-colored Fruit Bat'!$D$111:$D$144</c:f>
              <c:numCache>
                <c:formatCode>General</c:formatCode>
                <c:ptCount val="34"/>
                <c:pt idx="0">
                  <c:v>18.435000000000002</c:v>
                </c:pt>
                <c:pt idx="1">
                  <c:v>21.501000000000005</c:v>
                </c:pt>
                <c:pt idx="2">
                  <c:v>14.036000000000001</c:v>
                </c:pt>
                <c:pt idx="3">
                  <c:v>14.675999999999988</c:v>
                </c:pt>
                <c:pt idx="4">
                  <c:v>5.7110000000000127</c:v>
                </c:pt>
                <c:pt idx="5">
                  <c:v>-12.528999999999996</c:v>
                </c:pt>
                <c:pt idx="6">
                  <c:v>-10.38900000000001</c:v>
                </c:pt>
                <c:pt idx="7">
                  <c:v>-14.036000000000001</c:v>
                </c:pt>
                <c:pt idx="8">
                  <c:v>-32.905000000000001</c:v>
                </c:pt>
                <c:pt idx="9">
                  <c:v>-33.11099999999999</c:v>
                </c:pt>
                <c:pt idx="10">
                  <c:v>-25.016999999999996</c:v>
                </c:pt>
                <c:pt idx="11">
                  <c:v>-8.4989999999999952</c:v>
                </c:pt>
                <c:pt idx="12">
                  <c:v>5.8559999999999945</c:v>
                </c:pt>
                <c:pt idx="13">
                  <c:v>11.310000000000002</c:v>
                </c:pt>
                <c:pt idx="14">
                  <c:v>10.091000000000008</c:v>
                </c:pt>
                <c:pt idx="15">
                  <c:v>12.664999999999992</c:v>
                </c:pt>
                <c:pt idx="16">
                  <c:v>19.653999999999996</c:v>
                </c:pt>
                <c:pt idx="17">
                  <c:v>11.310000000000002</c:v>
                </c:pt>
                <c:pt idx="18">
                  <c:v>-21.615000000000009</c:v>
                </c:pt>
                <c:pt idx="19">
                  <c:v>-23.199000000000012</c:v>
                </c:pt>
                <c:pt idx="20">
                  <c:v>-30.963999999999999</c:v>
                </c:pt>
                <c:pt idx="21">
                  <c:v>-23.860000000000014</c:v>
                </c:pt>
                <c:pt idx="22">
                  <c:v>-20.224999999999994</c:v>
                </c:pt>
                <c:pt idx="23">
                  <c:v>-8.914999999999992</c:v>
                </c:pt>
                <c:pt idx="24">
                  <c:v>13.670999999999992</c:v>
                </c:pt>
                <c:pt idx="25">
                  <c:v>8.1299999999999955</c:v>
                </c:pt>
                <c:pt idx="26">
                  <c:v>19.592000000000013</c:v>
                </c:pt>
                <c:pt idx="27">
                  <c:v>26.294999999999987</c:v>
                </c:pt>
                <c:pt idx="28">
                  <c:v>17.292000000000002</c:v>
                </c:pt>
                <c:pt idx="29">
                  <c:v>15.831999999999994</c:v>
                </c:pt>
                <c:pt idx="30">
                  <c:v>28.413000000000011</c:v>
                </c:pt>
                <c:pt idx="31">
                  <c:v>26.564999999999998</c:v>
                </c:pt>
                <c:pt idx="32">
                  <c:v>-13.324999999999989</c:v>
                </c:pt>
                <c:pt idx="33">
                  <c:v>-28.25</c:v>
                </c:pt>
              </c:numCache>
            </c:numRef>
          </c:yVal>
          <c:smooth val="1"/>
        </c:ser>
        <c:axId val="171436672"/>
        <c:axId val="170262912"/>
      </c:scatterChart>
      <c:valAx>
        <c:axId val="171436672"/>
        <c:scaling>
          <c:orientation val="minMax"/>
        </c:scaling>
        <c:axPos val="b"/>
        <c:numFmt formatCode="General" sourceLinked="1"/>
        <c:tickLblPos val="nextTo"/>
        <c:crossAx val="170262912"/>
        <c:crosses val="autoZero"/>
        <c:crossBetween val="midCat"/>
      </c:valAx>
      <c:valAx>
        <c:axId val="170262912"/>
        <c:scaling>
          <c:orientation val="minMax"/>
        </c:scaling>
        <c:axPos val="l"/>
        <c:numFmt formatCode="General" sourceLinked="1"/>
        <c:tickLblPos val="nextTo"/>
        <c:crossAx val="171436672"/>
        <c:crosses val="autoZero"/>
        <c:crossBetween val="midCat"/>
      </c:valAx>
    </c:plotArea>
    <c:plotVisOnly val="1"/>
    <c:dispBlanksAs val="gap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Sturgeon!$B$4:$B$62</c:f>
              <c:numCache>
                <c:formatCode>0.0000</c:formatCode>
                <c:ptCount val="5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</c:numCache>
            </c:numRef>
          </c:xVal>
          <c:yVal>
            <c:numRef>
              <c:f>Sturgeon!$D$4:$D$62</c:f>
              <c:numCache>
                <c:formatCode>General</c:formatCode>
                <c:ptCount val="59"/>
                <c:pt idx="0">
                  <c:v>33.985000000000014</c:v>
                </c:pt>
                <c:pt idx="1">
                  <c:v>33.103000000000009</c:v>
                </c:pt>
                <c:pt idx="2">
                  <c:v>12.951999999999998</c:v>
                </c:pt>
                <c:pt idx="3">
                  <c:v>-1.6150000000000091</c:v>
                </c:pt>
                <c:pt idx="4">
                  <c:v>-6.0759999999999934</c:v>
                </c:pt>
                <c:pt idx="5">
                  <c:v>-14.50200000000001</c:v>
                </c:pt>
                <c:pt idx="6">
                  <c:v>-22.641999999999996</c:v>
                </c:pt>
                <c:pt idx="7">
                  <c:v>-25.471000000000004</c:v>
                </c:pt>
                <c:pt idx="8">
                  <c:v>-28.870000000000005</c:v>
                </c:pt>
                <c:pt idx="9">
                  <c:v>-29.128999999999991</c:v>
                </c:pt>
                <c:pt idx="10">
                  <c:v>-27.531000000000006</c:v>
                </c:pt>
                <c:pt idx="11">
                  <c:v>-18.361999999999995</c:v>
                </c:pt>
                <c:pt idx="12">
                  <c:v>0.77899999999999636</c:v>
                </c:pt>
                <c:pt idx="13">
                  <c:v>5.5999999999999943</c:v>
                </c:pt>
                <c:pt idx="14">
                  <c:v>14.609000000000009</c:v>
                </c:pt>
                <c:pt idx="15">
                  <c:v>11.294000000000011</c:v>
                </c:pt>
                <c:pt idx="16">
                  <c:v>17.356999999999999</c:v>
                </c:pt>
                <c:pt idx="17">
                  <c:v>20.195999999999998</c:v>
                </c:pt>
                <c:pt idx="18">
                  <c:v>17.822000000000003</c:v>
                </c:pt>
                <c:pt idx="19">
                  <c:v>15.324000000000012</c:v>
                </c:pt>
                <c:pt idx="20">
                  <c:v>11.356999999999999</c:v>
                </c:pt>
                <c:pt idx="21">
                  <c:v>-7.6709999999999923</c:v>
                </c:pt>
                <c:pt idx="22">
                  <c:v>-9.0600000000000023</c:v>
                </c:pt>
                <c:pt idx="23">
                  <c:v>-9.1080000000000041</c:v>
                </c:pt>
                <c:pt idx="24">
                  <c:v>-13.731999999999999</c:v>
                </c:pt>
                <c:pt idx="25">
                  <c:v>-18.347000000000008</c:v>
                </c:pt>
                <c:pt idx="26">
                  <c:v>-22.164999999999992</c:v>
                </c:pt>
                <c:pt idx="27">
                  <c:v>-29.286000000000001</c:v>
                </c:pt>
                <c:pt idx="28">
                  <c:v>-31.179000000000002</c:v>
                </c:pt>
                <c:pt idx="29">
                  <c:v>-26.072000000000003</c:v>
                </c:pt>
                <c:pt idx="30">
                  <c:v>-29.229000000000013</c:v>
                </c:pt>
                <c:pt idx="31">
                  <c:v>-23.687000000000012</c:v>
                </c:pt>
                <c:pt idx="32">
                  <c:v>2.9269999999999925</c:v>
                </c:pt>
                <c:pt idx="33">
                  <c:v>5.8079999999999927</c:v>
                </c:pt>
                <c:pt idx="34">
                  <c:v>8.717000000000013</c:v>
                </c:pt>
                <c:pt idx="35">
                  <c:v>10.116000000000014</c:v>
                </c:pt>
                <c:pt idx="36">
                  <c:v>10.483000000000004</c:v>
                </c:pt>
                <c:pt idx="37">
                  <c:v>15.633999999999986</c:v>
                </c:pt>
                <c:pt idx="38">
                  <c:v>17.265999999999991</c:v>
                </c:pt>
                <c:pt idx="39">
                  <c:v>14.401999999999987</c:v>
                </c:pt>
                <c:pt idx="40">
                  <c:v>16.355999999999995</c:v>
                </c:pt>
                <c:pt idx="41">
                  <c:v>13.688999999999993</c:v>
                </c:pt>
                <c:pt idx="42">
                  <c:v>9.0500000000000114</c:v>
                </c:pt>
                <c:pt idx="43">
                  <c:v>-8.6349999999999909</c:v>
                </c:pt>
                <c:pt idx="44">
                  <c:v>-9.6610000000000014</c:v>
                </c:pt>
                <c:pt idx="45">
                  <c:v>-16.87299999999999</c:v>
                </c:pt>
                <c:pt idx="46">
                  <c:v>-24.123999999999995</c:v>
                </c:pt>
                <c:pt idx="47">
                  <c:v>-22.677999999999997</c:v>
                </c:pt>
                <c:pt idx="48">
                  <c:v>-25.068000000000012</c:v>
                </c:pt>
                <c:pt idx="49">
                  <c:v>-23.085000000000008</c:v>
                </c:pt>
                <c:pt idx="50">
                  <c:v>-26.760999999999996</c:v>
                </c:pt>
                <c:pt idx="51">
                  <c:v>-12.063999999999993</c:v>
                </c:pt>
                <c:pt idx="52">
                  <c:v>9.9999999999909051E-3</c:v>
                </c:pt>
                <c:pt idx="53">
                  <c:v>4.4970000000000141</c:v>
                </c:pt>
                <c:pt idx="54">
                  <c:v>8.2369999999999948</c:v>
                </c:pt>
                <c:pt idx="55">
                  <c:v>6.8499999999999943</c:v>
                </c:pt>
                <c:pt idx="56">
                  <c:v>11.159999999999997</c:v>
                </c:pt>
                <c:pt idx="57">
                  <c:v>13.966000000000008</c:v>
                </c:pt>
                <c:pt idx="58">
                  <c:v>10.72399999999999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Sturgeon!$B$69:$B$108</c:f>
              <c:numCache>
                <c:formatCode>General</c:formatCode>
                <c:ptCount val="4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</c:numCache>
            </c:numRef>
          </c:xVal>
          <c:yVal>
            <c:numRef>
              <c:f>Sturgeon!$D$69:$D$108</c:f>
              <c:numCache>
                <c:formatCode>General</c:formatCode>
                <c:ptCount val="40"/>
                <c:pt idx="0">
                  <c:v>-16.060000000000002</c:v>
                </c:pt>
                <c:pt idx="1">
                  <c:v>-18.371000000000009</c:v>
                </c:pt>
                <c:pt idx="2">
                  <c:v>-22.223000000000013</c:v>
                </c:pt>
                <c:pt idx="3">
                  <c:v>-23.423000000000002</c:v>
                </c:pt>
                <c:pt idx="4">
                  <c:v>-14.856999999999999</c:v>
                </c:pt>
                <c:pt idx="5">
                  <c:v>13.282999999999987</c:v>
                </c:pt>
                <c:pt idx="6">
                  <c:v>15.138000000000005</c:v>
                </c:pt>
                <c:pt idx="7">
                  <c:v>12.865000000000009</c:v>
                </c:pt>
                <c:pt idx="8">
                  <c:v>-14.653999999999996</c:v>
                </c:pt>
                <c:pt idx="9">
                  <c:v>-26.564999999999998</c:v>
                </c:pt>
                <c:pt idx="10">
                  <c:v>-26.951999999999998</c:v>
                </c:pt>
                <c:pt idx="11">
                  <c:v>-10.491000000000014</c:v>
                </c:pt>
                <c:pt idx="12">
                  <c:v>11.310000000000002</c:v>
                </c:pt>
                <c:pt idx="13">
                  <c:v>14.288999999999987</c:v>
                </c:pt>
                <c:pt idx="14">
                  <c:v>19.84899999999999</c:v>
                </c:pt>
                <c:pt idx="15">
                  <c:v>21.262</c:v>
                </c:pt>
                <c:pt idx="16">
                  <c:v>-9.3240000000000123</c:v>
                </c:pt>
                <c:pt idx="17">
                  <c:v>-16.640999999999991</c:v>
                </c:pt>
                <c:pt idx="18">
                  <c:v>15.301999999999992</c:v>
                </c:pt>
                <c:pt idx="19">
                  <c:v>16.538000000000011</c:v>
                </c:pt>
                <c:pt idx="20">
                  <c:v>26.677999999999997</c:v>
                </c:pt>
                <c:pt idx="21">
                  <c:v>26.564999999999998</c:v>
                </c:pt>
                <c:pt idx="22">
                  <c:v>25.710000000000008</c:v>
                </c:pt>
                <c:pt idx="23">
                  <c:v>-11.655000000000001</c:v>
                </c:pt>
                <c:pt idx="24">
                  <c:v>-18.025000000000006</c:v>
                </c:pt>
                <c:pt idx="25">
                  <c:v>-18.435000000000002</c:v>
                </c:pt>
                <c:pt idx="26">
                  <c:v>-8.1299999999999955</c:v>
                </c:pt>
                <c:pt idx="27">
                  <c:v>18.625</c:v>
                </c:pt>
                <c:pt idx="28">
                  <c:v>28.794000000000011</c:v>
                </c:pt>
                <c:pt idx="29">
                  <c:v>15.498999999999995</c:v>
                </c:pt>
                <c:pt idx="30">
                  <c:v>-12.814999999999998</c:v>
                </c:pt>
                <c:pt idx="31">
                  <c:v>-20.661000000000001</c:v>
                </c:pt>
                <c:pt idx="32">
                  <c:v>-29.475999999999999</c:v>
                </c:pt>
                <c:pt idx="33">
                  <c:v>11.251000000000005</c:v>
                </c:pt>
                <c:pt idx="34">
                  <c:v>10.305000000000007</c:v>
                </c:pt>
                <c:pt idx="35">
                  <c:v>19.84899999999999</c:v>
                </c:pt>
                <c:pt idx="36">
                  <c:v>23.231999999999999</c:v>
                </c:pt>
                <c:pt idx="37">
                  <c:v>11.069999999999993</c:v>
                </c:pt>
                <c:pt idx="38">
                  <c:v>-13.951999999999998</c:v>
                </c:pt>
                <c:pt idx="39">
                  <c:v>-20.282999999999987</c:v>
                </c:pt>
              </c:numCache>
            </c:numRef>
          </c:yVal>
          <c:smooth val="1"/>
        </c:ser>
        <c:axId val="170307968"/>
        <c:axId val="170309504"/>
      </c:scatterChart>
      <c:valAx>
        <c:axId val="170307968"/>
        <c:scaling>
          <c:orientation val="minMax"/>
        </c:scaling>
        <c:axPos val="b"/>
        <c:numFmt formatCode="0.0000" sourceLinked="1"/>
        <c:tickLblPos val="nextTo"/>
        <c:crossAx val="170309504"/>
        <c:crosses val="autoZero"/>
        <c:crossBetween val="midCat"/>
      </c:valAx>
      <c:valAx>
        <c:axId val="170309504"/>
        <c:scaling>
          <c:orientation val="minMax"/>
        </c:scaling>
        <c:axPos val="l"/>
        <c:numFmt formatCode="General" sourceLinked="1"/>
        <c:tickLblPos val="nextTo"/>
        <c:crossAx val="170307968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Swan 1</c:v>
          </c:tx>
          <c:xVal>
            <c:numRef>
              <c:f>Swan!$B$4:$B$19</c:f>
              <c:numCache>
                <c:formatCode>General</c:formatCode>
                <c:ptCount val="1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</c:numCache>
            </c:numRef>
          </c:xVal>
          <c:yVal>
            <c:numRef>
              <c:f>Swan!$D$4:$D$19</c:f>
              <c:numCache>
                <c:formatCode>General</c:formatCode>
                <c:ptCount val="16"/>
                <c:pt idx="0">
                  <c:v>-22.641999999999996</c:v>
                </c:pt>
                <c:pt idx="1">
                  <c:v>35.598000000000013</c:v>
                </c:pt>
                <c:pt idx="2">
                  <c:v>27.863</c:v>
                </c:pt>
                <c:pt idx="3">
                  <c:v>13.742999999999995</c:v>
                </c:pt>
                <c:pt idx="4">
                  <c:v>-31.463999999999999</c:v>
                </c:pt>
                <c:pt idx="5">
                  <c:v>30.090000000000003</c:v>
                </c:pt>
                <c:pt idx="6">
                  <c:v>31.789999999999992</c:v>
                </c:pt>
                <c:pt idx="7">
                  <c:v>22.306000000000012</c:v>
                </c:pt>
                <c:pt idx="8">
                  <c:v>-16.313999999999993</c:v>
                </c:pt>
                <c:pt idx="9">
                  <c:v>-30.963999999999999</c:v>
                </c:pt>
                <c:pt idx="10">
                  <c:v>23.199000000000012</c:v>
                </c:pt>
                <c:pt idx="11">
                  <c:v>10.894000000000005</c:v>
                </c:pt>
                <c:pt idx="12">
                  <c:v>-8.0649999999999977</c:v>
                </c:pt>
                <c:pt idx="13">
                  <c:v>-18.435000000000002</c:v>
                </c:pt>
                <c:pt idx="14">
                  <c:v>29.504999999999995</c:v>
                </c:pt>
                <c:pt idx="15">
                  <c:v>10.794999999999987</c:v>
                </c:pt>
              </c:numCache>
            </c:numRef>
          </c:yVal>
          <c:smooth val="1"/>
        </c:ser>
        <c:ser>
          <c:idx val="1"/>
          <c:order val="1"/>
          <c:tx>
            <c:v>Swan 2</c:v>
          </c:tx>
          <c:xVal>
            <c:numRef>
              <c:f>Swan!$B$24:$B$53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</c:numCache>
            </c:numRef>
          </c:xVal>
          <c:yVal>
            <c:numRef>
              <c:f>Swan!$D$24:$D$53</c:f>
              <c:numCache>
                <c:formatCode>General</c:formatCode>
                <c:ptCount val="30"/>
                <c:pt idx="0">
                  <c:v>-9.5200000000000102</c:v>
                </c:pt>
                <c:pt idx="1">
                  <c:v>-20.917000000000002</c:v>
                </c:pt>
                <c:pt idx="2">
                  <c:v>3.8530000000000086</c:v>
                </c:pt>
                <c:pt idx="3">
                  <c:v>14.193000000000012</c:v>
                </c:pt>
                <c:pt idx="4">
                  <c:v>-12.246000000000009</c:v>
                </c:pt>
                <c:pt idx="5">
                  <c:v>-14.455999999999989</c:v>
                </c:pt>
                <c:pt idx="6">
                  <c:v>-14.766999999999996</c:v>
                </c:pt>
                <c:pt idx="7">
                  <c:v>20.215000000000003</c:v>
                </c:pt>
                <c:pt idx="8">
                  <c:v>10.317000000000007</c:v>
                </c:pt>
                <c:pt idx="9">
                  <c:v>-21.389999999999986</c:v>
                </c:pt>
                <c:pt idx="10">
                  <c:v>-19.983000000000004</c:v>
                </c:pt>
                <c:pt idx="11">
                  <c:v>16.163999999999987</c:v>
                </c:pt>
                <c:pt idx="12">
                  <c:v>14.799000000000007</c:v>
                </c:pt>
                <c:pt idx="13">
                  <c:v>-10.763000000000005</c:v>
                </c:pt>
                <c:pt idx="14">
                  <c:v>-28.366000000000014</c:v>
                </c:pt>
                <c:pt idx="15">
                  <c:v>23.838999999999999</c:v>
                </c:pt>
                <c:pt idx="16">
                  <c:v>24.775000000000006</c:v>
                </c:pt>
                <c:pt idx="17">
                  <c:v>8.4269999999999925</c:v>
                </c:pt>
                <c:pt idx="18">
                  <c:v>-16.85499999999999</c:v>
                </c:pt>
                <c:pt idx="19">
                  <c:v>-30.256</c:v>
                </c:pt>
                <c:pt idx="20">
                  <c:v>33.907999999999987</c:v>
                </c:pt>
                <c:pt idx="21">
                  <c:v>3.8509999999999991</c:v>
                </c:pt>
                <c:pt idx="22">
                  <c:v>-7.695999999999998</c:v>
                </c:pt>
                <c:pt idx="23">
                  <c:v>-16.188999999999993</c:v>
                </c:pt>
                <c:pt idx="24">
                  <c:v>20.193999999999988</c:v>
                </c:pt>
                <c:pt idx="25">
                  <c:v>10.620000000000005</c:v>
                </c:pt>
                <c:pt idx="26">
                  <c:v>14.938999999999993</c:v>
                </c:pt>
                <c:pt idx="27">
                  <c:v>-21.817000000000007</c:v>
                </c:pt>
                <c:pt idx="28">
                  <c:v>16.259999999999991</c:v>
                </c:pt>
                <c:pt idx="29">
                  <c:v>11.768000000000001</c:v>
                </c:pt>
              </c:numCache>
            </c:numRef>
          </c:yVal>
          <c:smooth val="1"/>
        </c:ser>
        <c:ser>
          <c:idx val="2"/>
          <c:order val="2"/>
          <c:tx>
            <c:v>Swan 3</c:v>
          </c:tx>
          <c:xVal>
            <c:numRef>
              <c:f>Swan!$B$57:$B$80</c:f>
              <c:numCache>
                <c:formatCode>General</c:formatCode>
                <c:ptCount val="2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</c:numCache>
            </c:numRef>
          </c:xVal>
          <c:yVal>
            <c:numRef>
              <c:f>Swan!$D$57:$D$80</c:f>
              <c:numCache>
                <c:formatCode>General</c:formatCode>
                <c:ptCount val="24"/>
                <c:pt idx="0">
                  <c:v>31.675000000000011</c:v>
                </c:pt>
                <c:pt idx="1">
                  <c:v>-3.8789999999999907</c:v>
                </c:pt>
                <c:pt idx="2">
                  <c:v>-8.1299999999999955</c:v>
                </c:pt>
                <c:pt idx="3">
                  <c:v>14.036000000000001</c:v>
                </c:pt>
                <c:pt idx="4">
                  <c:v>34.508999999999986</c:v>
                </c:pt>
                <c:pt idx="5">
                  <c:v>18.435000000000002</c:v>
                </c:pt>
                <c:pt idx="6">
                  <c:v>-21.800999999999988</c:v>
                </c:pt>
                <c:pt idx="7">
                  <c:v>-30.963999999999999</c:v>
                </c:pt>
                <c:pt idx="8">
                  <c:v>24.52000000000001</c:v>
                </c:pt>
                <c:pt idx="9">
                  <c:v>29.475999999999999</c:v>
                </c:pt>
                <c:pt idx="10">
                  <c:v>12.12700000000001</c:v>
                </c:pt>
                <c:pt idx="11">
                  <c:v>-8.5840000000000032</c:v>
                </c:pt>
                <c:pt idx="12">
                  <c:v>-9.0089999999999861</c:v>
                </c:pt>
                <c:pt idx="13">
                  <c:v>17.408999999999992</c:v>
                </c:pt>
                <c:pt idx="14">
                  <c:v>18.158999999999992</c:v>
                </c:pt>
                <c:pt idx="15">
                  <c:v>17.103000000000009</c:v>
                </c:pt>
                <c:pt idx="16">
                  <c:v>-21.800999999999988</c:v>
                </c:pt>
                <c:pt idx="17">
                  <c:v>26.564999999999998</c:v>
                </c:pt>
                <c:pt idx="18">
                  <c:v>14.574000000000012</c:v>
                </c:pt>
                <c:pt idx="19">
                  <c:v>19.312000000000012</c:v>
                </c:pt>
                <c:pt idx="20">
                  <c:v>3.3660000000000139</c:v>
                </c:pt>
                <c:pt idx="21">
                  <c:v>-20.694999999999993</c:v>
                </c:pt>
                <c:pt idx="22">
                  <c:v>-7.0490000000000066</c:v>
                </c:pt>
                <c:pt idx="23">
                  <c:v>10.515999999999991</c:v>
                </c:pt>
              </c:numCache>
            </c:numRef>
          </c:yVal>
          <c:smooth val="1"/>
        </c:ser>
        <c:axId val="169139584"/>
        <c:axId val="171451520"/>
      </c:scatterChart>
      <c:valAx>
        <c:axId val="169139584"/>
        <c:scaling>
          <c:orientation val="minMax"/>
        </c:scaling>
        <c:axPos val="b"/>
        <c:numFmt formatCode="General" sourceLinked="1"/>
        <c:tickLblPos val="nextTo"/>
        <c:crossAx val="171451520"/>
        <c:crosses val="autoZero"/>
        <c:crossBetween val="midCat"/>
      </c:valAx>
      <c:valAx>
        <c:axId val="171451520"/>
        <c:scaling>
          <c:orientation val="minMax"/>
        </c:scaling>
        <c:axPos val="l"/>
        <c:numFmt formatCode="General" sourceLinked="1"/>
        <c:tickLblPos val="nextTo"/>
        <c:crossAx val="169139584"/>
        <c:crosses val="autoZero"/>
        <c:crossBetween val="midCat"/>
      </c:valAx>
    </c:plotArea>
    <c:plotVisOnly val="1"/>
    <c:dispBlanksAs val="gap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Bird 1</c:v>
          </c:tx>
          <c:xVal>
            <c:numRef>
              <c:f>Tern!$B$4:$B$21</c:f>
              <c:numCache>
                <c:formatCode>General</c:formatCode>
                <c:ptCount val="1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</c:numCache>
            </c:numRef>
          </c:xVal>
          <c:yVal>
            <c:numRef>
              <c:f>Tern!$D$4:$D$21</c:f>
              <c:numCache>
                <c:formatCode>General</c:formatCode>
                <c:ptCount val="18"/>
                <c:pt idx="0">
                  <c:v>28.610000000000014</c:v>
                </c:pt>
                <c:pt idx="1">
                  <c:v>10.915999999999997</c:v>
                </c:pt>
                <c:pt idx="2">
                  <c:v>20.282999999999987</c:v>
                </c:pt>
                <c:pt idx="3">
                  <c:v>-24.001000000000005</c:v>
                </c:pt>
                <c:pt idx="4">
                  <c:v>20.854000000000013</c:v>
                </c:pt>
                <c:pt idx="5">
                  <c:v>16.076999999999998</c:v>
                </c:pt>
                <c:pt idx="6">
                  <c:v>-8.561000000000007</c:v>
                </c:pt>
                <c:pt idx="7">
                  <c:v>-12.264999999999986</c:v>
                </c:pt>
                <c:pt idx="8">
                  <c:v>21.161000000000001</c:v>
                </c:pt>
                <c:pt idx="9">
                  <c:v>19.301999999999992</c:v>
                </c:pt>
                <c:pt idx="10">
                  <c:v>13.912000000000006</c:v>
                </c:pt>
                <c:pt idx="11">
                  <c:v>-17.402999999999992</c:v>
                </c:pt>
                <c:pt idx="12">
                  <c:v>-2.8619999999999948</c:v>
                </c:pt>
                <c:pt idx="13">
                  <c:v>22.834000000000003</c:v>
                </c:pt>
                <c:pt idx="14">
                  <c:v>12.680000000000007</c:v>
                </c:pt>
                <c:pt idx="15">
                  <c:v>-6.3400000000000034</c:v>
                </c:pt>
                <c:pt idx="16">
                  <c:v>-13.459000000000003</c:v>
                </c:pt>
                <c:pt idx="17">
                  <c:v>8.242999999999995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Tern!$B$25:$B$43</c:f>
              <c:numCache>
                <c:formatCode>General</c:formatCode>
                <c:ptCount val="19"/>
                <c:pt idx="0">
                  <c:v>0.1</c:v>
                </c:pt>
                <c:pt idx="1">
                  <c:v>0.16666666666666666</c:v>
                </c:pt>
                <c:pt idx="2">
                  <c:v>0.23333333333333334</c:v>
                </c:pt>
                <c:pt idx="3">
                  <c:v>0.3</c:v>
                </c:pt>
                <c:pt idx="4">
                  <c:v>0.36666666666666664</c:v>
                </c:pt>
                <c:pt idx="5">
                  <c:v>0.43333333333333335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0.83333333333333337</c:v>
                </c:pt>
                <c:pt idx="12">
                  <c:v>0.9</c:v>
                </c:pt>
                <c:pt idx="13">
                  <c:v>0.96666666666666667</c:v>
                </c:pt>
                <c:pt idx="14">
                  <c:v>1.0333333333333332</c:v>
                </c:pt>
                <c:pt idx="15">
                  <c:v>1.1000000000000001</c:v>
                </c:pt>
                <c:pt idx="16">
                  <c:v>1.1666666666666667</c:v>
                </c:pt>
                <c:pt idx="17">
                  <c:v>1.2333333333333334</c:v>
                </c:pt>
                <c:pt idx="18">
                  <c:v>1.3</c:v>
                </c:pt>
              </c:numCache>
            </c:numRef>
          </c:xVal>
          <c:yVal>
            <c:numRef>
              <c:f>Tern!$D$25:$D$43</c:f>
              <c:numCache>
                <c:formatCode>General</c:formatCode>
                <c:ptCount val="19"/>
                <c:pt idx="0">
                  <c:v>15.238</c:v>
                </c:pt>
                <c:pt idx="1">
                  <c:v>-10.733000000000004</c:v>
                </c:pt>
                <c:pt idx="2">
                  <c:v>6.8569999999999993</c:v>
                </c:pt>
                <c:pt idx="3">
                  <c:v>4.4099999999999966</c:v>
                </c:pt>
                <c:pt idx="4">
                  <c:v>2.0080000000000098</c:v>
                </c:pt>
                <c:pt idx="5">
                  <c:v>-13.569999999999993</c:v>
                </c:pt>
                <c:pt idx="6">
                  <c:v>-10.425999999999988</c:v>
                </c:pt>
                <c:pt idx="7">
                  <c:v>11.688999999999993</c:v>
                </c:pt>
                <c:pt idx="8">
                  <c:v>12.01400000000001</c:v>
                </c:pt>
                <c:pt idx="9">
                  <c:v>-9.2369999999999948</c:v>
                </c:pt>
                <c:pt idx="10">
                  <c:v>8.0430000000000064</c:v>
                </c:pt>
                <c:pt idx="11">
                  <c:v>1.2189999999999941</c:v>
                </c:pt>
                <c:pt idx="12">
                  <c:v>14.469999999999999</c:v>
                </c:pt>
                <c:pt idx="13">
                  <c:v>-10.634999999999991</c:v>
                </c:pt>
                <c:pt idx="14">
                  <c:v>-11.693999999999988</c:v>
                </c:pt>
                <c:pt idx="15">
                  <c:v>11.703000000000003</c:v>
                </c:pt>
                <c:pt idx="16">
                  <c:v>6.2669999999999959</c:v>
                </c:pt>
                <c:pt idx="17">
                  <c:v>6.4480000000000075</c:v>
                </c:pt>
                <c:pt idx="18">
                  <c:v>-12.248999999999995</c:v>
                </c:pt>
              </c:numCache>
            </c:numRef>
          </c:yVal>
          <c:smooth val="1"/>
        </c:ser>
        <c:ser>
          <c:idx val="2"/>
          <c:order val="2"/>
          <c:tx>
            <c:v>Bird 3</c:v>
          </c:tx>
          <c:xVal>
            <c:numRef>
              <c:f>Tern!$B$49:$B$68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</c:numCache>
            </c:numRef>
          </c:xVal>
          <c:yVal>
            <c:numRef>
              <c:f>Tern!$D$49:$D$68</c:f>
              <c:numCache>
                <c:formatCode>General</c:formatCode>
                <c:ptCount val="20"/>
                <c:pt idx="0">
                  <c:v>18.99199999999999</c:v>
                </c:pt>
                <c:pt idx="1">
                  <c:v>27.281000000000006</c:v>
                </c:pt>
                <c:pt idx="2">
                  <c:v>23.451999999999998</c:v>
                </c:pt>
                <c:pt idx="3">
                  <c:v>22.860000000000014</c:v>
                </c:pt>
                <c:pt idx="4">
                  <c:v>17.650000000000006</c:v>
                </c:pt>
                <c:pt idx="5">
                  <c:v>8.1299999999999955</c:v>
                </c:pt>
                <c:pt idx="6">
                  <c:v>23.282000000000011</c:v>
                </c:pt>
                <c:pt idx="7">
                  <c:v>18.878999999999991</c:v>
                </c:pt>
                <c:pt idx="8">
                  <c:v>21.00800000000001</c:v>
                </c:pt>
                <c:pt idx="9">
                  <c:v>-8.5449999999999875</c:v>
                </c:pt>
                <c:pt idx="10">
                  <c:v>1.2119999999999891</c:v>
                </c:pt>
                <c:pt idx="11">
                  <c:v>21.830000000000013</c:v>
                </c:pt>
                <c:pt idx="12">
                  <c:v>-17.745000000000005</c:v>
                </c:pt>
                <c:pt idx="13">
                  <c:v>-3.1399999999999864</c:v>
                </c:pt>
                <c:pt idx="14">
                  <c:v>17.094999999999999</c:v>
                </c:pt>
                <c:pt idx="15">
                  <c:v>-17.568000000000012</c:v>
                </c:pt>
                <c:pt idx="16">
                  <c:v>-43.175999999999988</c:v>
                </c:pt>
                <c:pt idx="17">
                  <c:v>11.633999999999986</c:v>
                </c:pt>
                <c:pt idx="18">
                  <c:v>11.488</c:v>
                </c:pt>
                <c:pt idx="19">
                  <c:v>-18.435000000000002</c:v>
                </c:pt>
              </c:numCache>
            </c:numRef>
          </c:yVal>
          <c:smooth val="1"/>
        </c:ser>
        <c:axId val="171504768"/>
        <c:axId val="171506304"/>
      </c:scatterChart>
      <c:valAx>
        <c:axId val="171504768"/>
        <c:scaling>
          <c:orientation val="minMax"/>
        </c:scaling>
        <c:axPos val="b"/>
        <c:numFmt formatCode="General" sourceLinked="1"/>
        <c:tickLblPos val="nextTo"/>
        <c:crossAx val="171506304"/>
        <c:crosses val="autoZero"/>
        <c:crossBetween val="midCat"/>
      </c:valAx>
      <c:valAx>
        <c:axId val="171506304"/>
        <c:scaling>
          <c:orientation val="minMax"/>
        </c:scaling>
        <c:axPos val="l"/>
        <c:numFmt formatCode="General" sourceLinked="1"/>
        <c:tickLblPos val="nextTo"/>
        <c:crossAx val="171504768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'Tiger Shark'!$B$4:$B$58</c:f>
              <c:numCache>
                <c:formatCode>General</c:formatCode>
                <c:ptCount val="5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</c:numCache>
            </c:numRef>
          </c:xVal>
          <c:yVal>
            <c:numRef>
              <c:f>'Tiger Shark'!$D$4:$D$58</c:f>
              <c:numCache>
                <c:formatCode>General</c:formatCode>
                <c:ptCount val="55"/>
                <c:pt idx="0">
                  <c:v>-28.394000000000005</c:v>
                </c:pt>
                <c:pt idx="1">
                  <c:v>-34.873999999999995</c:v>
                </c:pt>
                <c:pt idx="2">
                  <c:v>-34.019000000000005</c:v>
                </c:pt>
                <c:pt idx="3">
                  <c:v>-36.705999999999989</c:v>
                </c:pt>
                <c:pt idx="4">
                  <c:v>-29.787000000000006</c:v>
                </c:pt>
                <c:pt idx="5">
                  <c:v>-36.187000000000012</c:v>
                </c:pt>
                <c:pt idx="6">
                  <c:v>-18.213999999999999</c:v>
                </c:pt>
                <c:pt idx="7">
                  <c:v>-13.807999999999993</c:v>
                </c:pt>
                <c:pt idx="8">
                  <c:v>-0.47399999999998954</c:v>
                </c:pt>
                <c:pt idx="9">
                  <c:v>7.4379999999999882</c:v>
                </c:pt>
                <c:pt idx="10">
                  <c:v>14.703000000000003</c:v>
                </c:pt>
                <c:pt idx="11">
                  <c:v>18.808999999999997</c:v>
                </c:pt>
                <c:pt idx="12">
                  <c:v>19.762</c:v>
                </c:pt>
                <c:pt idx="13">
                  <c:v>24.175000000000011</c:v>
                </c:pt>
                <c:pt idx="14">
                  <c:v>22.674000000000007</c:v>
                </c:pt>
                <c:pt idx="15">
                  <c:v>24.431000000000012</c:v>
                </c:pt>
                <c:pt idx="16">
                  <c:v>25.764999999999986</c:v>
                </c:pt>
                <c:pt idx="17">
                  <c:v>20.633999999999986</c:v>
                </c:pt>
                <c:pt idx="18">
                  <c:v>19.28</c:v>
                </c:pt>
                <c:pt idx="19">
                  <c:v>7.4639999999999986</c:v>
                </c:pt>
                <c:pt idx="20">
                  <c:v>-2.6260000000000048</c:v>
                </c:pt>
                <c:pt idx="21">
                  <c:v>-7.9780000000000086</c:v>
                </c:pt>
                <c:pt idx="22">
                  <c:v>-14.393000000000001</c:v>
                </c:pt>
                <c:pt idx="23">
                  <c:v>-22.697000000000003</c:v>
                </c:pt>
                <c:pt idx="24">
                  <c:v>-23.881</c:v>
                </c:pt>
                <c:pt idx="25">
                  <c:v>-27.457999999999998</c:v>
                </c:pt>
                <c:pt idx="26">
                  <c:v>-27.343999999999994</c:v>
                </c:pt>
                <c:pt idx="27">
                  <c:v>-28.60499999999999</c:v>
                </c:pt>
                <c:pt idx="28">
                  <c:v>-16.60499999999999</c:v>
                </c:pt>
                <c:pt idx="29">
                  <c:v>-7.7560000000000002</c:v>
                </c:pt>
                <c:pt idx="30">
                  <c:v>-5.914999999999992</c:v>
                </c:pt>
                <c:pt idx="31">
                  <c:v>5.7040000000000077</c:v>
                </c:pt>
                <c:pt idx="32">
                  <c:v>7.9710000000000036</c:v>
                </c:pt>
                <c:pt idx="33">
                  <c:v>13.241000000000014</c:v>
                </c:pt>
                <c:pt idx="34">
                  <c:v>17.745000000000005</c:v>
                </c:pt>
                <c:pt idx="35">
                  <c:v>22.623999999999995</c:v>
                </c:pt>
                <c:pt idx="36">
                  <c:v>21.131</c:v>
                </c:pt>
                <c:pt idx="37">
                  <c:v>26.631</c:v>
                </c:pt>
                <c:pt idx="38">
                  <c:v>27.652999999999992</c:v>
                </c:pt>
                <c:pt idx="39">
                  <c:v>32.739000000000004</c:v>
                </c:pt>
                <c:pt idx="40">
                  <c:v>31.057999999999993</c:v>
                </c:pt>
                <c:pt idx="41">
                  <c:v>28.673000000000002</c:v>
                </c:pt>
                <c:pt idx="42">
                  <c:v>25.835000000000008</c:v>
                </c:pt>
                <c:pt idx="43">
                  <c:v>12.939999999999998</c:v>
                </c:pt>
                <c:pt idx="44">
                  <c:v>10.460000000000008</c:v>
                </c:pt>
                <c:pt idx="45">
                  <c:v>-5.4989999999999952</c:v>
                </c:pt>
                <c:pt idx="46">
                  <c:v>-4.8309999999999889</c:v>
                </c:pt>
                <c:pt idx="47">
                  <c:v>-7.8379999999999939</c:v>
                </c:pt>
                <c:pt idx="48">
                  <c:v>-13.950999999999993</c:v>
                </c:pt>
                <c:pt idx="49">
                  <c:v>-19.805000000000007</c:v>
                </c:pt>
                <c:pt idx="50">
                  <c:v>-20.625</c:v>
                </c:pt>
                <c:pt idx="51">
                  <c:v>-20.378999999999991</c:v>
                </c:pt>
                <c:pt idx="52">
                  <c:v>-18.205000000000013</c:v>
                </c:pt>
                <c:pt idx="53">
                  <c:v>-9.5769999999999982</c:v>
                </c:pt>
                <c:pt idx="54">
                  <c:v>-5.9250000000000114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'Tiger Shark'!$B$62:$B$117</c:f>
              <c:numCache>
                <c:formatCode>General</c:formatCode>
                <c:ptCount val="56"/>
                <c:pt idx="0">
                  <c:v>3.3333333333333333E-2</c:v>
                </c:pt>
                <c:pt idx="1">
                  <c:v>0.16666666666666666</c:v>
                </c:pt>
                <c:pt idx="2">
                  <c:v>0.23333333333333334</c:v>
                </c:pt>
                <c:pt idx="3">
                  <c:v>0.3</c:v>
                </c:pt>
                <c:pt idx="4">
                  <c:v>0.36666666666666664</c:v>
                </c:pt>
                <c:pt idx="5">
                  <c:v>0.43333333333333335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0.83333333333333337</c:v>
                </c:pt>
                <c:pt idx="12">
                  <c:v>0.9</c:v>
                </c:pt>
                <c:pt idx="13">
                  <c:v>0.96666666666666667</c:v>
                </c:pt>
                <c:pt idx="14">
                  <c:v>1.0333333333333332</c:v>
                </c:pt>
                <c:pt idx="15">
                  <c:v>1.1666666666666667</c:v>
                </c:pt>
                <c:pt idx="16">
                  <c:v>1.2333333333333334</c:v>
                </c:pt>
                <c:pt idx="17">
                  <c:v>1.3666666666666667</c:v>
                </c:pt>
                <c:pt idx="18">
                  <c:v>1.4333333333333333</c:v>
                </c:pt>
                <c:pt idx="19">
                  <c:v>1.5</c:v>
                </c:pt>
                <c:pt idx="20">
                  <c:v>1.5666666666666667</c:v>
                </c:pt>
                <c:pt idx="21">
                  <c:v>1.6333333333333333</c:v>
                </c:pt>
                <c:pt idx="22">
                  <c:v>1.7</c:v>
                </c:pt>
                <c:pt idx="23">
                  <c:v>1.8333333333333333</c:v>
                </c:pt>
                <c:pt idx="24">
                  <c:v>1.9</c:v>
                </c:pt>
                <c:pt idx="25">
                  <c:v>1.9666666666666666</c:v>
                </c:pt>
                <c:pt idx="26">
                  <c:v>2.0333333333333332</c:v>
                </c:pt>
                <c:pt idx="27">
                  <c:v>2.1</c:v>
                </c:pt>
                <c:pt idx="28">
                  <c:v>2.1666666666666665</c:v>
                </c:pt>
                <c:pt idx="29">
                  <c:v>2.2333333333333334</c:v>
                </c:pt>
                <c:pt idx="30">
                  <c:v>2.2999999999999998</c:v>
                </c:pt>
                <c:pt idx="31">
                  <c:v>2.3666666666666667</c:v>
                </c:pt>
                <c:pt idx="32">
                  <c:v>2.4333333333333331</c:v>
                </c:pt>
                <c:pt idx="33">
                  <c:v>2.5</c:v>
                </c:pt>
                <c:pt idx="34">
                  <c:v>2.5666666666666664</c:v>
                </c:pt>
                <c:pt idx="35">
                  <c:v>2.6333333333333333</c:v>
                </c:pt>
                <c:pt idx="36">
                  <c:v>2.7</c:v>
                </c:pt>
                <c:pt idx="37">
                  <c:v>2.8333333333333335</c:v>
                </c:pt>
                <c:pt idx="38">
                  <c:v>2.9</c:v>
                </c:pt>
                <c:pt idx="39">
                  <c:v>2.9666666666666668</c:v>
                </c:pt>
                <c:pt idx="40">
                  <c:v>3.0333333333333332</c:v>
                </c:pt>
                <c:pt idx="41">
                  <c:v>3.1</c:v>
                </c:pt>
                <c:pt idx="42">
                  <c:v>3.1666666666666665</c:v>
                </c:pt>
                <c:pt idx="43">
                  <c:v>3.2333333333333334</c:v>
                </c:pt>
                <c:pt idx="44">
                  <c:v>3.3</c:v>
                </c:pt>
                <c:pt idx="45">
                  <c:v>3.3666666666666667</c:v>
                </c:pt>
                <c:pt idx="46">
                  <c:v>3.4333333333333331</c:v>
                </c:pt>
                <c:pt idx="47">
                  <c:v>3.5</c:v>
                </c:pt>
                <c:pt idx="48">
                  <c:v>3.5666666666666664</c:v>
                </c:pt>
                <c:pt idx="49">
                  <c:v>3.6333333333333333</c:v>
                </c:pt>
                <c:pt idx="50">
                  <c:v>3.6999999999999997</c:v>
                </c:pt>
                <c:pt idx="51">
                  <c:v>3.7666666666666666</c:v>
                </c:pt>
                <c:pt idx="52">
                  <c:v>3.8333333333333335</c:v>
                </c:pt>
                <c:pt idx="53">
                  <c:v>3.9</c:v>
                </c:pt>
                <c:pt idx="54">
                  <c:v>3.9666666666666668</c:v>
                </c:pt>
                <c:pt idx="55">
                  <c:v>4.0333333333333332</c:v>
                </c:pt>
              </c:numCache>
            </c:numRef>
          </c:xVal>
          <c:yVal>
            <c:numRef>
              <c:f>'Tiger Shark'!$D$62:$D$117</c:f>
              <c:numCache>
                <c:formatCode>General</c:formatCode>
                <c:ptCount val="56"/>
                <c:pt idx="0">
                  <c:v>13.817000000000007</c:v>
                </c:pt>
                <c:pt idx="1">
                  <c:v>-9.2849999999999966</c:v>
                </c:pt>
                <c:pt idx="2">
                  <c:v>-11.520999999999987</c:v>
                </c:pt>
                <c:pt idx="3">
                  <c:v>-15.454000000000008</c:v>
                </c:pt>
                <c:pt idx="4">
                  <c:v>-18.13300000000001</c:v>
                </c:pt>
                <c:pt idx="5">
                  <c:v>-24.076999999999998</c:v>
                </c:pt>
                <c:pt idx="6">
                  <c:v>-20.88300000000001</c:v>
                </c:pt>
                <c:pt idx="7">
                  <c:v>-22.167000000000002</c:v>
                </c:pt>
                <c:pt idx="8">
                  <c:v>-21.408999999999992</c:v>
                </c:pt>
                <c:pt idx="9">
                  <c:v>-16.63900000000001</c:v>
                </c:pt>
                <c:pt idx="10">
                  <c:v>-10.860000000000014</c:v>
                </c:pt>
                <c:pt idx="11">
                  <c:v>-8.2390000000000043</c:v>
                </c:pt>
                <c:pt idx="12">
                  <c:v>-4.0449999999999875</c:v>
                </c:pt>
                <c:pt idx="13">
                  <c:v>2.4550000000000125</c:v>
                </c:pt>
                <c:pt idx="14">
                  <c:v>4.9699999999999989</c:v>
                </c:pt>
                <c:pt idx="15">
                  <c:v>13.681999999999988</c:v>
                </c:pt>
                <c:pt idx="16">
                  <c:v>16.623999999999995</c:v>
                </c:pt>
                <c:pt idx="17">
                  <c:v>-10.391999999999996</c:v>
                </c:pt>
                <c:pt idx="18">
                  <c:v>-12.133999999999986</c:v>
                </c:pt>
                <c:pt idx="19">
                  <c:v>-10.950999999999993</c:v>
                </c:pt>
                <c:pt idx="20">
                  <c:v>-18.739000000000004</c:v>
                </c:pt>
                <c:pt idx="21">
                  <c:v>-21.419999999999987</c:v>
                </c:pt>
                <c:pt idx="22">
                  <c:v>-21.917000000000002</c:v>
                </c:pt>
                <c:pt idx="23">
                  <c:v>-24.169000000000011</c:v>
                </c:pt>
                <c:pt idx="24">
                  <c:v>-15.079000000000008</c:v>
                </c:pt>
                <c:pt idx="25">
                  <c:v>-12.360000000000014</c:v>
                </c:pt>
                <c:pt idx="26">
                  <c:v>-9.4480000000000075</c:v>
                </c:pt>
                <c:pt idx="27">
                  <c:v>-8.3249999999999886</c:v>
                </c:pt>
                <c:pt idx="28">
                  <c:v>2.7620000000000005</c:v>
                </c:pt>
                <c:pt idx="29">
                  <c:v>2.2750000000000057</c:v>
                </c:pt>
                <c:pt idx="30">
                  <c:v>9.1040000000000134</c:v>
                </c:pt>
                <c:pt idx="31">
                  <c:v>10.545999999999992</c:v>
                </c:pt>
                <c:pt idx="32">
                  <c:v>15.824000000000012</c:v>
                </c:pt>
                <c:pt idx="33">
                  <c:v>21.551999999999992</c:v>
                </c:pt>
                <c:pt idx="34">
                  <c:v>22.204000000000008</c:v>
                </c:pt>
                <c:pt idx="35">
                  <c:v>25.953000000000003</c:v>
                </c:pt>
                <c:pt idx="36">
                  <c:v>31.998999999999995</c:v>
                </c:pt>
                <c:pt idx="37">
                  <c:v>-8.467000000000013</c:v>
                </c:pt>
                <c:pt idx="38">
                  <c:v>-12.264999999999986</c:v>
                </c:pt>
                <c:pt idx="39">
                  <c:v>-17.576999999999998</c:v>
                </c:pt>
                <c:pt idx="40">
                  <c:v>-21.581999999999994</c:v>
                </c:pt>
                <c:pt idx="41">
                  <c:v>-21.653999999999996</c:v>
                </c:pt>
                <c:pt idx="42">
                  <c:v>-22.15100000000001</c:v>
                </c:pt>
                <c:pt idx="43">
                  <c:v>-19.006</c:v>
                </c:pt>
                <c:pt idx="44">
                  <c:v>-5.4019999999999868</c:v>
                </c:pt>
                <c:pt idx="45">
                  <c:v>2.4830000000000041</c:v>
                </c:pt>
                <c:pt idx="46">
                  <c:v>2.8180000000000121</c:v>
                </c:pt>
                <c:pt idx="47">
                  <c:v>7.2760000000000105</c:v>
                </c:pt>
                <c:pt idx="48">
                  <c:v>15.599999999999994</c:v>
                </c:pt>
                <c:pt idx="49">
                  <c:v>12.324999999999989</c:v>
                </c:pt>
                <c:pt idx="50">
                  <c:v>19.776999999999987</c:v>
                </c:pt>
                <c:pt idx="51">
                  <c:v>22.400000000000006</c:v>
                </c:pt>
                <c:pt idx="52">
                  <c:v>21.688999999999993</c:v>
                </c:pt>
                <c:pt idx="53">
                  <c:v>15.692000000000007</c:v>
                </c:pt>
                <c:pt idx="54">
                  <c:v>-9.6740000000000066</c:v>
                </c:pt>
                <c:pt idx="55">
                  <c:v>-5.3489999999999895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'Tiger Shark'!$B$121:$B$167</c:f>
              <c:numCache>
                <c:formatCode>General</c:formatCode>
                <c:ptCount val="47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</c:numCache>
            </c:numRef>
          </c:xVal>
          <c:yVal>
            <c:numRef>
              <c:f>'Tiger Shark'!$D$121:$D$167</c:f>
              <c:numCache>
                <c:formatCode>General</c:formatCode>
                <c:ptCount val="47"/>
                <c:pt idx="0">
                  <c:v>35.823000000000008</c:v>
                </c:pt>
                <c:pt idx="1">
                  <c:v>39.417000000000002</c:v>
                </c:pt>
                <c:pt idx="2">
                  <c:v>32.645999999999987</c:v>
                </c:pt>
                <c:pt idx="3">
                  <c:v>34.694999999999993</c:v>
                </c:pt>
                <c:pt idx="4">
                  <c:v>14.086999999999989</c:v>
                </c:pt>
                <c:pt idx="5">
                  <c:v>8.1090000000000089</c:v>
                </c:pt>
                <c:pt idx="6">
                  <c:v>-3.6610000000000014</c:v>
                </c:pt>
                <c:pt idx="7">
                  <c:v>-0.83400000000000318</c:v>
                </c:pt>
                <c:pt idx="8">
                  <c:v>-0.52899999999999636</c:v>
                </c:pt>
                <c:pt idx="9">
                  <c:v>-4.9989999999999952</c:v>
                </c:pt>
                <c:pt idx="10">
                  <c:v>-9.2779999999999916</c:v>
                </c:pt>
                <c:pt idx="11">
                  <c:v>-17.248999999999995</c:v>
                </c:pt>
                <c:pt idx="12">
                  <c:v>-17.831999999999994</c:v>
                </c:pt>
                <c:pt idx="13">
                  <c:v>-18.728000000000009</c:v>
                </c:pt>
                <c:pt idx="14">
                  <c:v>-13.155000000000001</c:v>
                </c:pt>
                <c:pt idx="15">
                  <c:v>3.3089999999999975</c:v>
                </c:pt>
                <c:pt idx="16">
                  <c:v>3.967000000000013</c:v>
                </c:pt>
                <c:pt idx="17">
                  <c:v>7.6129999999999995</c:v>
                </c:pt>
                <c:pt idx="18">
                  <c:v>25.272999999999996</c:v>
                </c:pt>
                <c:pt idx="19">
                  <c:v>27.420999999999992</c:v>
                </c:pt>
                <c:pt idx="20">
                  <c:v>38.014999999999986</c:v>
                </c:pt>
                <c:pt idx="21">
                  <c:v>36.100999999999999</c:v>
                </c:pt>
                <c:pt idx="22">
                  <c:v>28.02600000000001</c:v>
                </c:pt>
                <c:pt idx="23">
                  <c:v>26.879999999999995</c:v>
                </c:pt>
                <c:pt idx="24">
                  <c:v>23.170999999999992</c:v>
                </c:pt>
                <c:pt idx="25">
                  <c:v>27.996000000000009</c:v>
                </c:pt>
                <c:pt idx="26">
                  <c:v>8.9749999999999943</c:v>
                </c:pt>
                <c:pt idx="27">
                  <c:v>-0.84100000000000819</c:v>
                </c:pt>
                <c:pt idx="28">
                  <c:v>-1.9120000000000061</c:v>
                </c:pt>
                <c:pt idx="29">
                  <c:v>-5.1100000000000136</c:v>
                </c:pt>
                <c:pt idx="30">
                  <c:v>-10.305000000000007</c:v>
                </c:pt>
                <c:pt idx="31">
                  <c:v>-13.032999999999987</c:v>
                </c:pt>
                <c:pt idx="32">
                  <c:v>-13.322000000000003</c:v>
                </c:pt>
                <c:pt idx="33">
                  <c:v>-19.293000000000006</c:v>
                </c:pt>
                <c:pt idx="34">
                  <c:v>-23.451999999999998</c:v>
                </c:pt>
                <c:pt idx="35">
                  <c:v>-19.996000000000009</c:v>
                </c:pt>
                <c:pt idx="36">
                  <c:v>-8.1140000000000043</c:v>
                </c:pt>
                <c:pt idx="37">
                  <c:v>17.920999999999992</c:v>
                </c:pt>
                <c:pt idx="38">
                  <c:v>16.644000000000005</c:v>
                </c:pt>
                <c:pt idx="39">
                  <c:v>19.885999999999996</c:v>
                </c:pt>
                <c:pt idx="40">
                  <c:v>31.619</c:v>
                </c:pt>
                <c:pt idx="41">
                  <c:v>39.556000000000012</c:v>
                </c:pt>
                <c:pt idx="42">
                  <c:v>44.205000000000013</c:v>
                </c:pt>
                <c:pt idx="43">
                  <c:v>46.550000000000011</c:v>
                </c:pt>
                <c:pt idx="44">
                  <c:v>32.935000000000002</c:v>
                </c:pt>
                <c:pt idx="45">
                  <c:v>26.548000000000002</c:v>
                </c:pt>
                <c:pt idx="46">
                  <c:v>20.853000000000009</c:v>
                </c:pt>
              </c:numCache>
            </c:numRef>
          </c:yVal>
          <c:smooth val="1"/>
        </c:ser>
        <c:axId val="171954560"/>
        <c:axId val="171956096"/>
      </c:scatterChart>
      <c:valAx>
        <c:axId val="171954560"/>
        <c:scaling>
          <c:orientation val="minMax"/>
        </c:scaling>
        <c:axPos val="b"/>
        <c:numFmt formatCode="General" sourceLinked="1"/>
        <c:tickLblPos val="nextTo"/>
        <c:crossAx val="171956096"/>
        <c:crosses val="autoZero"/>
        <c:crossBetween val="midCat"/>
      </c:valAx>
      <c:valAx>
        <c:axId val="171956096"/>
        <c:scaling>
          <c:orientation val="minMax"/>
        </c:scaling>
        <c:axPos val="l"/>
        <c:numFmt formatCode="General" sourceLinked="1"/>
        <c:tickLblPos val="nextTo"/>
        <c:crossAx val="171954560"/>
        <c:crosses val="autoZero"/>
        <c:crossBetween val="midCat"/>
      </c:valAx>
    </c:plotArea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'Tiger swallowtail butterfly'!$B$4:$B$66</c:f>
              <c:numCache>
                <c:formatCode>General</c:formatCode>
                <c:ptCount val="6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3.9666666666666668</c:v>
                </c:pt>
                <c:pt idx="55">
                  <c:v>4.0333333333333332</c:v>
                </c:pt>
                <c:pt idx="56">
                  <c:v>4.0999999999999996</c:v>
                </c:pt>
                <c:pt idx="57">
                  <c:v>4.166666666666667</c:v>
                </c:pt>
                <c:pt idx="58">
                  <c:v>4.2333333333333334</c:v>
                </c:pt>
                <c:pt idx="59">
                  <c:v>4.3</c:v>
                </c:pt>
                <c:pt idx="60">
                  <c:v>4.3666666666666663</c:v>
                </c:pt>
                <c:pt idx="61">
                  <c:v>4.4333333333333336</c:v>
                </c:pt>
                <c:pt idx="62">
                  <c:v>4.5</c:v>
                </c:pt>
              </c:numCache>
            </c:numRef>
          </c:xVal>
          <c:yVal>
            <c:numRef>
              <c:f>'Tiger swallowtail butterfly'!$D$4:$D$66</c:f>
              <c:numCache>
                <c:formatCode>General</c:formatCode>
                <c:ptCount val="63"/>
                <c:pt idx="0">
                  <c:v>22.543000000000006</c:v>
                </c:pt>
                <c:pt idx="1">
                  <c:v>15.254999999999995</c:v>
                </c:pt>
                <c:pt idx="2">
                  <c:v>21.930000000000007</c:v>
                </c:pt>
                <c:pt idx="3">
                  <c:v>28.25800000000001</c:v>
                </c:pt>
                <c:pt idx="4">
                  <c:v>34.379999999999995</c:v>
                </c:pt>
                <c:pt idx="5">
                  <c:v>25.252999999999986</c:v>
                </c:pt>
                <c:pt idx="6">
                  <c:v>11.310000000000002</c:v>
                </c:pt>
                <c:pt idx="7">
                  <c:v>1.3429999999999893</c:v>
                </c:pt>
                <c:pt idx="8">
                  <c:v>4.76400000000001</c:v>
                </c:pt>
                <c:pt idx="9">
                  <c:v>-12.995000000000005</c:v>
                </c:pt>
                <c:pt idx="10">
                  <c:v>-14.657000000000011</c:v>
                </c:pt>
                <c:pt idx="11">
                  <c:v>-18.138000000000005</c:v>
                </c:pt>
                <c:pt idx="12">
                  <c:v>-24.852000000000004</c:v>
                </c:pt>
                <c:pt idx="13">
                  <c:v>-22.379999999999995</c:v>
                </c:pt>
                <c:pt idx="14">
                  <c:v>-13.670999999999992</c:v>
                </c:pt>
                <c:pt idx="15">
                  <c:v>-6.3400000000000034</c:v>
                </c:pt>
                <c:pt idx="16">
                  <c:v>-9.6049999999999898</c:v>
                </c:pt>
                <c:pt idx="17">
                  <c:v>-13.73599999999999</c:v>
                </c:pt>
                <c:pt idx="18">
                  <c:v>-7.3340000000000032</c:v>
                </c:pt>
                <c:pt idx="19">
                  <c:v>-18.188999999999993</c:v>
                </c:pt>
                <c:pt idx="20">
                  <c:v>9.4619999999999891</c:v>
                </c:pt>
                <c:pt idx="21">
                  <c:v>17.849999999999994</c:v>
                </c:pt>
                <c:pt idx="22">
                  <c:v>23.199000000000012</c:v>
                </c:pt>
                <c:pt idx="23">
                  <c:v>28.091000000000008</c:v>
                </c:pt>
                <c:pt idx="24">
                  <c:v>28.443000000000012</c:v>
                </c:pt>
                <c:pt idx="25">
                  <c:v>29.981999999999999</c:v>
                </c:pt>
                <c:pt idx="26">
                  <c:v>27.597000000000008</c:v>
                </c:pt>
                <c:pt idx="27">
                  <c:v>30.963999999999999</c:v>
                </c:pt>
                <c:pt idx="28">
                  <c:v>28.78</c:v>
                </c:pt>
                <c:pt idx="29">
                  <c:v>25.361999999999995</c:v>
                </c:pt>
                <c:pt idx="30">
                  <c:v>28.918000000000006</c:v>
                </c:pt>
                <c:pt idx="31">
                  <c:v>28.443000000000012</c:v>
                </c:pt>
                <c:pt idx="32">
                  <c:v>31.234000000000009</c:v>
                </c:pt>
                <c:pt idx="33">
                  <c:v>20.147999999999996</c:v>
                </c:pt>
                <c:pt idx="34">
                  <c:v>27.776999999999987</c:v>
                </c:pt>
                <c:pt idx="35">
                  <c:v>19.563999999999993</c:v>
                </c:pt>
                <c:pt idx="36">
                  <c:v>8.7460000000000093</c:v>
                </c:pt>
                <c:pt idx="37">
                  <c:v>1.9310000000000116</c:v>
                </c:pt>
                <c:pt idx="38">
                  <c:v>-12.528999999999996</c:v>
                </c:pt>
                <c:pt idx="39">
                  <c:v>-11.449000000000012</c:v>
                </c:pt>
                <c:pt idx="40">
                  <c:v>-4.6349999999999909</c:v>
                </c:pt>
                <c:pt idx="41">
                  <c:v>-18.837999999999994</c:v>
                </c:pt>
                <c:pt idx="42">
                  <c:v>-12.894000000000005</c:v>
                </c:pt>
                <c:pt idx="43">
                  <c:v>-11.420999999999992</c:v>
                </c:pt>
                <c:pt idx="44">
                  <c:v>-20.224999999999994</c:v>
                </c:pt>
                <c:pt idx="45">
                  <c:v>-6.3400000000000034</c:v>
                </c:pt>
                <c:pt idx="46">
                  <c:v>-11.574999999999989</c:v>
                </c:pt>
                <c:pt idx="47">
                  <c:v>12.72399999999999</c:v>
                </c:pt>
                <c:pt idx="48">
                  <c:v>14.036000000000001</c:v>
                </c:pt>
                <c:pt idx="49">
                  <c:v>16.28</c:v>
                </c:pt>
                <c:pt idx="50">
                  <c:v>20.080000000000013</c:v>
                </c:pt>
                <c:pt idx="51">
                  <c:v>25.346000000000004</c:v>
                </c:pt>
                <c:pt idx="52">
                  <c:v>25.560000000000002</c:v>
                </c:pt>
                <c:pt idx="53">
                  <c:v>35.781000000000006</c:v>
                </c:pt>
                <c:pt idx="54">
                  <c:v>21.501000000000005</c:v>
                </c:pt>
                <c:pt idx="55">
                  <c:v>8.1299999999999955</c:v>
                </c:pt>
                <c:pt idx="56">
                  <c:v>-5.8559999999999945</c:v>
                </c:pt>
                <c:pt idx="57">
                  <c:v>-8.1299999999999955</c:v>
                </c:pt>
                <c:pt idx="58">
                  <c:v>-16.091000000000008</c:v>
                </c:pt>
                <c:pt idx="59">
                  <c:v>-14.5</c:v>
                </c:pt>
                <c:pt idx="60">
                  <c:v>18.622000000000014</c:v>
                </c:pt>
                <c:pt idx="61">
                  <c:v>22.834000000000003</c:v>
                </c:pt>
                <c:pt idx="62">
                  <c:v>15.068000000000012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'Tiger swallowtail butterfly'!$B$71:$B$111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2.1</c:v>
                </c:pt>
                <c:pt idx="29">
                  <c:v>2.1666666666666665</c:v>
                </c:pt>
                <c:pt idx="30">
                  <c:v>2.2333333333333334</c:v>
                </c:pt>
                <c:pt idx="31">
                  <c:v>2.2999999999999998</c:v>
                </c:pt>
                <c:pt idx="32">
                  <c:v>2.3666666666666667</c:v>
                </c:pt>
                <c:pt idx="33">
                  <c:v>2.4333333333333331</c:v>
                </c:pt>
                <c:pt idx="34">
                  <c:v>2.5</c:v>
                </c:pt>
                <c:pt idx="35">
                  <c:v>2.5666666666666664</c:v>
                </c:pt>
                <c:pt idx="36">
                  <c:v>2.6333333333333333</c:v>
                </c:pt>
                <c:pt idx="37">
                  <c:v>2.7</c:v>
                </c:pt>
                <c:pt idx="38">
                  <c:v>2.7666666666666666</c:v>
                </c:pt>
                <c:pt idx="39">
                  <c:v>2.8333333333333335</c:v>
                </c:pt>
                <c:pt idx="40">
                  <c:v>2.9</c:v>
                </c:pt>
              </c:numCache>
            </c:numRef>
          </c:xVal>
          <c:yVal>
            <c:numRef>
              <c:f>'Tiger swallowtail butterfly'!$D$71:$D$111</c:f>
              <c:numCache>
                <c:formatCode>General</c:formatCode>
                <c:ptCount val="41"/>
                <c:pt idx="0">
                  <c:v>-9.0310000000000059</c:v>
                </c:pt>
                <c:pt idx="1">
                  <c:v>-13.569999999999993</c:v>
                </c:pt>
                <c:pt idx="2">
                  <c:v>-19.439999999999998</c:v>
                </c:pt>
                <c:pt idx="3">
                  <c:v>-13.391999999999996</c:v>
                </c:pt>
                <c:pt idx="4">
                  <c:v>-11.164999999999992</c:v>
                </c:pt>
                <c:pt idx="5">
                  <c:v>15.908999999999992</c:v>
                </c:pt>
                <c:pt idx="6">
                  <c:v>16.492999999999995</c:v>
                </c:pt>
                <c:pt idx="7">
                  <c:v>28.544000000000011</c:v>
                </c:pt>
                <c:pt idx="8">
                  <c:v>24.443999999999988</c:v>
                </c:pt>
                <c:pt idx="9">
                  <c:v>16.927999999999997</c:v>
                </c:pt>
                <c:pt idx="10">
                  <c:v>22.620000000000005</c:v>
                </c:pt>
                <c:pt idx="11">
                  <c:v>-20.709000000000003</c:v>
                </c:pt>
                <c:pt idx="12">
                  <c:v>-32.938999999999993</c:v>
                </c:pt>
                <c:pt idx="13">
                  <c:v>-30.963999999999999</c:v>
                </c:pt>
                <c:pt idx="14">
                  <c:v>-14.885999999999996</c:v>
                </c:pt>
                <c:pt idx="15">
                  <c:v>-20.343999999999994</c:v>
                </c:pt>
                <c:pt idx="16">
                  <c:v>-29.515999999999991</c:v>
                </c:pt>
                <c:pt idx="17">
                  <c:v>-14.119</c:v>
                </c:pt>
                <c:pt idx="18">
                  <c:v>5.1939999999999884</c:v>
                </c:pt>
                <c:pt idx="19">
                  <c:v>16.503999999999991</c:v>
                </c:pt>
                <c:pt idx="20">
                  <c:v>14.451999999999998</c:v>
                </c:pt>
                <c:pt idx="21">
                  <c:v>21.350999999999999</c:v>
                </c:pt>
                <c:pt idx="22">
                  <c:v>28.918000000000006</c:v>
                </c:pt>
                <c:pt idx="23">
                  <c:v>13.125</c:v>
                </c:pt>
                <c:pt idx="24">
                  <c:v>21.800999999999988</c:v>
                </c:pt>
                <c:pt idx="25">
                  <c:v>22.175000000000011</c:v>
                </c:pt>
                <c:pt idx="26">
                  <c:v>-11.951999999999998</c:v>
                </c:pt>
                <c:pt idx="27">
                  <c:v>-23.532000000000011</c:v>
                </c:pt>
                <c:pt idx="28">
                  <c:v>-21.203000000000003</c:v>
                </c:pt>
                <c:pt idx="29">
                  <c:v>-21.800999999999988</c:v>
                </c:pt>
                <c:pt idx="30">
                  <c:v>-26.564999999999998</c:v>
                </c:pt>
                <c:pt idx="31">
                  <c:v>-27.349999999999994</c:v>
                </c:pt>
                <c:pt idx="32">
                  <c:v>-12.72399999999999</c:v>
                </c:pt>
                <c:pt idx="33">
                  <c:v>13.890999999999991</c:v>
                </c:pt>
                <c:pt idx="34">
                  <c:v>13.133999999999986</c:v>
                </c:pt>
                <c:pt idx="35">
                  <c:v>17.818999999999988</c:v>
                </c:pt>
                <c:pt idx="36">
                  <c:v>22.143000000000001</c:v>
                </c:pt>
                <c:pt idx="37">
                  <c:v>29.168000000000006</c:v>
                </c:pt>
                <c:pt idx="38">
                  <c:v>23.498999999999995</c:v>
                </c:pt>
                <c:pt idx="39">
                  <c:v>23.628999999999991</c:v>
                </c:pt>
                <c:pt idx="40">
                  <c:v>29.185000000000002</c:v>
                </c:pt>
              </c:numCache>
            </c:numRef>
          </c:yVal>
          <c:smooth val="1"/>
        </c:ser>
        <c:axId val="176253568"/>
        <c:axId val="176284032"/>
      </c:scatterChart>
      <c:valAx>
        <c:axId val="176253568"/>
        <c:scaling>
          <c:orientation val="minMax"/>
        </c:scaling>
        <c:axPos val="b"/>
        <c:numFmt formatCode="General" sourceLinked="1"/>
        <c:tickLblPos val="nextTo"/>
        <c:crossAx val="176284032"/>
        <c:crosses val="autoZero"/>
        <c:crossBetween val="midCat"/>
      </c:valAx>
      <c:valAx>
        <c:axId val="176284032"/>
        <c:scaling>
          <c:orientation val="minMax"/>
        </c:scaling>
        <c:axPos val="l"/>
        <c:numFmt formatCode="General" sourceLinked="1"/>
        <c:tickLblPos val="nextTo"/>
        <c:crossAx val="176253568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Tuna!$B$4:$B$38</c:f>
              <c:numCache>
                <c:formatCode>General</c:formatCode>
                <c:ptCount val="3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</c:numCache>
            </c:numRef>
          </c:xVal>
          <c:yVal>
            <c:numRef>
              <c:f>Tuna!$D$4:$D$38</c:f>
              <c:numCache>
                <c:formatCode>General</c:formatCode>
                <c:ptCount val="35"/>
                <c:pt idx="0">
                  <c:v>13.588999999999999</c:v>
                </c:pt>
                <c:pt idx="1">
                  <c:v>-8.2110000000000127</c:v>
                </c:pt>
                <c:pt idx="2">
                  <c:v>-12.551999999999992</c:v>
                </c:pt>
                <c:pt idx="3">
                  <c:v>-29.312000000000012</c:v>
                </c:pt>
                <c:pt idx="4">
                  <c:v>-31.506</c:v>
                </c:pt>
                <c:pt idx="5">
                  <c:v>-29.272999999999996</c:v>
                </c:pt>
                <c:pt idx="6">
                  <c:v>-7.7520000000000095</c:v>
                </c:pt>
                <c:pt idx="7">
                  <c:v>6.3810000000000002</c:v>
                </c:pt>
                <c:pt idx="8">
                  <c:v>17.343999999999994</c:v>
                </c:pt>
                <c:pt idx="9">
                  <c:v>22.628999999999991</c:v>
                </c:pt>
                <c:pt idx="10">
                  <c:v>21.548000000000002</c:v>
                </c:pt>
                <c:pt idx="11">
                  <c:v>13.459000000000003</c:v>
                </c:pt>
                <c:pt idx="12">
                  <c:v>8.3959999999999866</c:v>
                </c:pt>
                <c:pt idx="13">
                  <c:v>-7.8580000000000041</c:v>
                </c:pt>
                <c:pt idx="14">
                  <c:v>-19.51400000000001</c:v>
                </c:pt>
                <c:pt idx="15">
                  <c:v>-30.558999999999997</c:v>
                </c:pt>
                <c:pt idx="16">
                  <c:v>-38.622000000000014</c:v>
                </c:pt>
                <c:pt idx="17">
                  <c:v>-42.353000000000009</c:v>
                </c:pt>
                <c:pt idx="18">
                  <c:v>-45.587999999999994</c:v>
                </c:pt>
                <c:pt idx="19">
                  <c:v>-31.655000000000001</c:v>
                </c:pt>
                <c:pt idx="20">
                  <c:v>-20.064999999999998</c:v>
                </c:pt>
                <c:pt idx="21">
                  <c:v>-16.022999999999996</c:v>
                </c:pt>
                <c:pt idx="22">
                  <c:v>-14.659999999999997</c:v>
                </c:pt>
                <c:pt idx="23">
                  <c:v>1.5749999999999886</c:v>
                </c:pt>
                <c:pt idx="24">
                  <c:v>6.7069999999999936</c:v>
                </c:pt>
                <c:pt idx="25">
                  <c:v>3.335000000000008</c:v>
                </c:pt>
                <c:pt idx="26">
                  <c:v>-10.091000000000008</c:v>
                </c:pt>
                <c:pt idx="27">
                  <c:v>-17.162000000000006</c:v>
                </c:pt>
                <c:pt idx="28">
                  <c:v>-20.506</c:v>
                </c:pt>
                <c:pt idx="29">
                  <c:v>-25.276999999999987</c:v>
                </c:pt>
                <c:pt idx="30">
                  <c:v>-22.699000000000012</c:v>
                </c:pt>
                <c:pt idx="31">
                  <c:v>-20.163000000000011</c:v>
                </c:pt>
                <c:pt idx="32">
                  <c:v>-12.039999999999992</c:v>
                </c:pt>
                <c:pt idx="33">
                  <c:v>-12.259999999999991</c:v>
                </c:pt>
                <c:pt idx="34">
                  <c:v>-5.3460000000000036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Tuna!$B$43:$B$118</c:f>
              <c:numCache>
                <c:formatCode>General</c:formatCode>
                <c:ptCount val="7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</c:v>
                </c:pt>
                <c:pt idx="4">
                  <c:v>0.23333333333333334</c:v>
                </c:pt>
                <c:pt idx="5">
                  <c:v>0.26666666666666666</c:v>
                </c:pt>
                <c:pt idx="6">
                  <c:v>0.3</c:v>
                </c:pt>
                <c:pt idx="7">
                  <c:v>0.33333333333333331</c:v>
                </c:pt>
                <c:pt idx="8">
                  <c:v>0.36666666666666664</c:v>
                </c:pt>
                <c:pt idx="9">
                  <c:v>0.4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0.5</c:v>
                </c:pt>
                <c:pt idx="13">
                  <c:v>0.53333333333333333</c:v>
                </c:pt>
                <c:pt idx="14">
                  <c:v>0.56666666666666665</c:v>
                </c:pt>
                <c:pt idx="15">
                  <c:v>0.6</c:v>
                </c:pt>
                <c:pt idx="16">
                  <c:v>0.6333333333333333</c:v>
                </c:pt>
                <c:pt idx="17">
                  <c:v>0.66666666666666663</c:v>
                </c:pt>
                <c:pt idx="18">
                  <c:v>0.7</c:v>
                </c:pt>
                <c:pt idx="19">
                  <c:v>0.73333333333333328</c:v>
                </c:pt>
                <c:pt idx="20">
                  <c:v>0.76666666666666661</c:v>
                </c:pt>
                <c:pt idx="21">
                  <c:v>0.8</c:v>
                </c:pt>
                <c:pt idx="22">
                  <c:v>0.83333333333333337</c:v>
                </c:pt>
                <c:pt idx="23">
                  <c:v>0.8666666666666667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0.96666666666666667</c:v>
                </c:pt>
                <c:pt idx="27">
                  <c:v>1</c:v>
                </c:pt>
                <c:pt idx="28">
                  <c:v>1.0333333333333332</c:v>
                </c:pt>
                <c:pt idx="29">
                  <c:v>1.0666666666666667</c:v>
                </c:pt>
                <c:pt idx="30">
                  <c:v>1.1000000000000001</c:v>
                </c:pt>
                <c:pt idx="31">
                  <c:v>1.1333333333333333</c:v>
                </c:pt>
                <c:pt idx="32">
                  <c:v>1.1666666666666667</c:v>
                </c:pt>
                <c:pt idx="33">
                  <c:v>1.2</c:v>
                </c:pt>
                <c:pt idx="34">
                  <c:v>1.2333333333333334</c:v>
                </c:pt>
                <c:pt idx="35">
                  <c:v>1.2666666666666666</c:v>
                </c:pt>
                <c:pt idx="36">
                  <c:v>1.3</c:v>
                </c:pt>
                <c:pt idx="37">
                  <c:v>1.3333333333333333</c:v>
                </c:pt>
                <c:pt idx="38">
                  <c:v>1.3666666666666667</c:v>
                </c:pt>
                <c:pt idx="39">
                  <c:v>1.4</c:v>
                </c:pt>
                <c:pt idx="40">
                  <c:v>1.4333333333333333</c:v>
                </c:pt>
                <c:pt idx="41">
                  <c:v>1.4666666666666666</c:v>
                </c:pt>
                <c:pt idx="42">
                  <c:v>1.5</c:v>
                </c:pt>
                <c:pt idx="43">
                  <c:v>1.5333333333333332</c:v>
                </c:pt>
                <c:pt idx="44">
                  <c:v>1.5666666666666667</c:v>
                </c:pt>
                <c:pt idx="45">
                  <c:v>1.6</c:v>
                </c:pt>
                <c:pt idx="46">
                  <c:v>1.6333333333333333</c:v>
                </c:pt>
                <c:pt idx="47">
                  <c:v>1.6666666666666667</c:v>
                </c:pt>
                <c:pt idx="48">
                  <c:v>1.7</c:v>
                </c:pt>
                <c:pt idx="49">
                  <c:v>1.7333333333333334</c:v>
                </c:pt>
                <c:pt idx="50">
                  <c:v>1.7666666666666666</c:v>
                </c:pt>
                <c:pt idx="51">
                  <c:v>1.8</c:v>
                </c:pt>
                <c:pt idx="52">
                  <c:v>1.8333333333333333</c:v>
                </c:pt>
                <c:pt idx="53">
                  <c:v>1.8666666666666667</c:v>
                </c:pt>
                <c:pt idx="54">
                  <c:v>1.9</c:v>
                </c:pt>
                <c:pt idx="55">
                  <c:v>1.9333333333333333</c:v>
                </c:pt>
                <c:pt idx="56">
                  <c:v>1.9666666666666666</c:v>
                </c:pt>
                <c:pt idx="57">
                  <c:v>2</c:v>
                </c:pt>
                <c:pt idx="58">
                  <c:v>2.0333333333333332</c:v>
                </c:pt>
                <c:pt idx="59">
                  <c:v>2.0666666666666664</c:v>
                </c:pt>
                <c:pt idx="60">
                  <c:v>2.1</c:v>
                </c:pt>
                <c:pt idx="61">
                  <c:v>2.1333333333333333</c:v>
                </c:pt>
                <c:pt idx="62">
                  <c:v>2.1666666666666665</c:v>
                </c:pt>
                <c:pt idx="63">
                  <c:v>2.2000000000000002</c:v>
                </c:pt>
                <c:pt idx="64">
                  <c:v>2.2333333333333334</c:v>
                </c:pt>
                <c:pt idx="65">
                  <c:v>2.2666666666666666</c:v>
                </c:pt>
                <c:pt idx="66">
                  <c:v>2.2999999999999998</c:v>
                </c:pt>
                <c:pt idx="67">
                  <c:v>2.3333333333333335</c:v>
                </c:pt>
                <c:pt idx="68">
                  <c:v>2.3666666666666667</c:v>
                </c:pt>
                <c:pt idx="69">
                  <c:v>2.4</c:v>
                </c:pt>
                <c:pt idx="70">
                  <c:v>2.4333333333333331</c:v>
                </c:pt>
                <c:pt idx="71">
                  <c:v>2.4666666666666668</c:v>
                </c:pt>
                <c:pt idx="72">
                  <c:v>2.5</c:v>
                </c:pt>
                <c:pt idx="73">
                  <c:v>2.5333333333333332</c:v>
                </c:pt>
                <c:pt idx="74">
                  <c:v>2.5666666666666664</c:v>
                </c:pt>
                <c:pt idx="75">
                  <c:v>2.6</c:v>
                </c:pt>
              </c:numCache>
            </c:numRef>
          </c:xVal>
          <c:yVal>
            <c:numRef>
              <c:f>Tuna!$D$43:$D$118</c:f>
              <c:numCache>
                <c:formatCode>General</c:formatCode>
                <c:ptCount val="76"/>
                <c:pt idx="0">
                  <c:v>-11.552999999999997</c:v>
                </c:pt>
                <c:pt idx="1">
                  <c:v>-14.022999999999996</c:v>
                </c:pt>
                <c:pt idx="2">
                  <c:v>-15.098000000000013</c:v>
                </c:pt>
                <c:pt idx="3">
                  <c:v>-19.019000000000005</c:v>
                </c:pt>
                <c:pt idx="4">
                  <c:v>-16.480999999999995</c:v>
                </c:pt>
                <c:pt idx="5">
                  <c:v>-14.018000000000001</c:v>
                </c:pt>
                <c:pt idx="6">
                  <c:v>-14.538000000000011</c:v>
                </c:pt>
                <c:pt idx="7">
                  <c:v>-13.918000000000006</c:v>
                </c:pt>
                <c:pt idx="8">
                  <c:v>-12.119</c:v>
                </c:pt>
                <c:pt idx="9">
                  <c:v>-9.828000000000003</c:v>
                </c:pt>
                <c:pt idx="10">
                  <c:v>-7.7460000000000093</c:v>
                </c:pt>
                <c:pt idx="11">
                  <c:v>-6.2529999999999859</c:v>
                </c:pt>
                <c:pt idx="12">
                  <c:v>-2.1189999999999998</c:v>
                </c:pt>
                <c:pt idx="13">
                  <c:v>0.28800000000001091</c:v>
                </c:pt>
                <c:pt idx="14">
                  <c:v>0.64199999999999591</c:v>
                </c:pt>
                <c:pt idx="15">
                  <c:v>6.9679999999999893</c:v>
                </c:pt>
                <c:pt idx="16">
                  <c:v>6.4989999999999952</c:v>
                </c:pt>
                <c:pt idx="17">
                  <c:v>6.8650000000000091</c:v>
                </c:pt>
                <c:pt idx="18">
                  <c:v>10.605999999999995</c:v>
                </c:pt>
                <c:pt idx="19">
                  <c:v>13.419000000000011</c:v>
                </c:pt>
                <c:pt idx="20">
                  <c:v>16.270999999999987</c:v>
                </c:pt>
                <c:pt idx="21">
                  <c:v>15.896999999999991</c:v>
                </c:pt>
                <c:pt idx="22">
                  <c:v>15.525000000000006</c:v>
                </c:pt>
                <c:pt idx="23">
                  <c:v>13.935000000000002</c:v>
                </c:pt>
                <c:pt idx="24">
                  <c:v>12.664999999999992</c:v>
                </c:pt>
                <c:pt idx="25">
                  <c:v>10.12299999999999</c:v>
                </c:pt>
                <c:pt idx="26">
                  <c:v>6.8329999999999984</c:v>
                </c:pt>
                <c:pt idx="27">
                  <c:v>2.0509999999999877</c:v>
                </c:pt>
                <c:pt idx="28">
                  <c:v>-0.72499999999999432</c:v>
                </c:pt>
                <c:pt idx="29">
                  <c:v>-4.7160000000000082</c:v>
                </c:pt>
                <c:pt idx="30">
                  <c:v>-7.8400000000000034</c:v>
                </c:pt>
                <c:pt idx="31">
                  <c:v>-11.199000000000012</c:v>
                </c:pt>
                <c:pt idx="32">
                  <c:v>-15.508999999999986</c:v>
                </c:pt>
                <c:pt idx="33">
                  <c:v>-16.199000000000012</c:v>
                </c:pt>
                <c:pt idx="34">
                  <c:v>-16.741000000000014</c:v>
                </c:pt>
                <c:pt idx="35">
                  <c:v>-14.846000000000004</c:v>
                </c:pt>
                <c:pt idx="36">
                  <c:v>-12.869</c:v>
                </c:pt>
                <c:pt idx="37">
                  <c:v>-14.203000000000003</c:v>
                </c:pt>
                <c:pt idx="38">
                  <c:v>-11.080999999999989</c:v>
                </c:pt>
                <c:pt idx="39">
                  <c:v>-7.882000000000005</c:v>
                </c:pt>
                <c:pt idx="40">
                  <c:v>-6.554000000000002</c:v>
                </c:pt>
                <c:pt idx="41">
                  <c:v>-4.2059999999999889</c:v>
                </c:pt>
                <c:pt idx="42">
                  <c:v>-3.6699999999999875</c:v>
                </c:pt>
                <c:pt idx="43">
                  <c:v>-1.4939999999999998</c:v>
                </c:pt>
                <c:pt idx="44">
                  <c:v>-0.76499999999998636</c:v>
                </c:pt>
                <c:pt idx="45">
                  <c:v>4.7539999999999907</c:v>
                </c:pt>
                <c:pt idx="46">
                  <c:v>9.7659999999999911</c:v>
                </c:pt>
                <c:pt idx="47">
                  <c:v>12.319999999999993</c:v>
                </c:pt>
                <c:pt idx="48">
                  <c:v>20.62299999999999</c:v>
                </c:pt>
                <c:pt idx="49">
                  <c:v>22.758999999999986</c:v>
                </c:pt>
                <c:pt idx="50">
                  <c:v>23.050000000000011</c:v>
                </c:pt>
                <c:pt idx="51">
                  <c:v>20.024000000000001</c:v>
                </c:pt>
                <c:pt idx="52">
                  <c:v>24.923000000000002</c:v>
                </c:pt>
                <c:pt idx="53">
                  <c:v>25.210000000000008</c:v>
                </c:pt>
                <c:pt idx="54">
                  <c:v>21.706999999999994</c:v>
                </c:pt>
                <c:pt idx="55">
                  <c:v>16.931000000000012</c:v>
                </c:pt>
                <c:pt idx="56">
                  <c:v>-5.8489999999999895</c:v>
                </c:pt>
                <c:pt idx="57">
                  <c:v>-14.787000000000006</c:v>
                </c:pt>
                <c:pt idx="58">
                  <c:v>-18.812999999999988</c:v>
                </c:pt>
                <c:pt idx="59">
                  <c:v>-24.276999999999987</c:v>
                </c:pt>
                <c:pt idx="60">
                  <c:v>-23.65100000000001</c:v>
                </c:pt>
                <c:pt idx="61">
                  <c:v>-21.251000000000005</c:v>
                </c:pt>
                <c:pt idx="62">
                  <c:v>-17.86099999999999</c:v>
                </c:pt>
                <c:pt idx="63">
                  <c:v>-16.855999999999995</c:v>
                </c:pt>
                <c:pt idx="64">
                  <c:v>-11.044999999999987</c:v>
                </c:pt>
                <c:pt idx="65">
                  <c:v>-1.6560000000000059</c:v>
                </c:pt>
                <c:pt idx="66">
                  <c:v>2.9660000000000082</c:v>
                </c:pt>
                <c:pt idx="67">
                  <c:v>9.063999999999993</c:v>
                </c:pt>
                <c:pt idx="68">
                  <c:v>10.033999999999992</c:v>
                </c:pt>
                <c:pt idx="69">
                  <c:v>10.675000000000011</c:v>
                </c:pt>
                <c:pt idx="70">
                  <c:v>14.066000000000003</c:v>
                </c:pt>
                <c:pt idx="71">
                  <c:v>13.639999999999986</c:v>
                </c:pt>
                <c:pt idx="72">
                  <c:v>10.550999999999988</c:v>
                </c:pt>
                <c:pt idx="73">
                  <c:v>5.2379999999999995</c:v>
                </c:pt>
                <c:pt idx="74">
                  <c:v>0.43199999999998795</c:v>
                </c:pt>
                <c:pt idx="75">
                  <c:v>-3.4490000000000123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Tuna!$B$123:$B$165</c:f>
              <c:numCache>
                <c:formatCode>General</c:formatCode>
                <c:ptCount val="43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</c:numCache>
            </c:numRef>
          </c:xVal>
          <c:yVal>
            <c:numRef>
              <c:f>Tuna!$D$123:$D$165</c:f>
              <c:numCache>
                <c:formatCode>General</c:formatCode>
                <c:ptCount val="43"/>
                <c:pt idx="0">
                  <c:v>9.6349999999999909</c:v>
                </c:pt>
                <c:pt idx="1">
                  <c:v>9.2729999999999961</c:v>
                </c:pt>
                <c:pt idx="2">
                  <c:v>7.1550000000000011</c:v>
                </c:pt>
                <c:pt idx="3">
                  <c:v>-5</c:v>
                </c:pt>
                <c:pt idx="4">
                  <c:v>-6.7589999999999861</c:v>
                </c:pt>
                <c:pt idx="5">
                  <c:v>-14.126000000000005</c:v>
                </c:pt>
                <c:pt idx="6">
                  <c:v>-14.764999999999986</c:v>
                </c:pt>
                <c:pt idx="7">
                  <c:v>-17.121000000000009</c:v>
                </c:pt>
                <c:pt idx="8">
                  <c:v>-18.575999999999993</c:v>
                </c:pt>
                <c:pt idx="9">
                  <c:v>-14.22399999999999</c:v>
                </c:pt>
                <c:pt idx="10">
                  <c:v>-17.229000000000013</c:v>
                </c:pt>
                <c:pt idx="11">
                  <c:v>-7.9809999999999945</c:v>
                </c:pt>
                <c:pt idx="12">
                  <c:v>-6.8060000000000116</c:v>
                </c:pt>
                <c:pt idx="13">
                  <c:v>-6.367999999999995</c:v>
                </c:pt>
                <c:pt idx="14">
                  <c:v>3.6680000000000064</c:v>
                </c:pt>
                <c:pt idx="15">
                  <c:v>5.032999999999987</c:v>
                </c:pt>
                <c:pt idx="16">
                  <c:v>4.2599999999999909</c:v>
                </c:pt>
                <c:pt idx="17">
                  <c:v>3.6699999999999875</c:v>
                </c:pt>
                <c:pt idx="18">
                  <c:v>5.6299999999999955</c:v>
                </c:pt>
                <c:pt idx="19">
                  <c:v>8.842000000000013</c:v>
                </c:pt>
                <c:pt idx="20">
                  <c:v>8.2489999999999952</c:v>
                </c:pt>
                <c:pt idx="21">
                  <c:v>8.2270000000000039</c:v>
                </c:pt>
                <c:pt idx="22">
                  <c:v>11.530000000000001</c:v>
                </c:pt>
                <c:pt idx="23">
                  <c:v>8.335000000000008</c:v>
                </c:pt>
                <c:pt idx="24">
                  <c:v>5.7750000000000057</c:v>
                </c:pt>
                <c:pt idx="25">
                  <c:v>-6.1339999999999861</c:v>
                </c:pt>
                <c:pt idx="26">
                  <c:v>-11.269000000000005</c:v>
                </c:pt>
                <c:pt idx="27">
                  <c:v>-16.045999999999992</c:v>
                </c:pt>
                <c:pt idx="28">
                  <c:v>-15.818999999999988</c:v>
                </c:pt>
                <c:pt idx="29">
                  <c:v>-13.739000000000004</c:v>
                </c:pt>
                <c:pt idx="30">
                  <c:v>-17.272999999999996</c:v>
                </c:pt>
                <c:pt idx="31">
                  <c:v>-10.324999999999989</c:v>
                </c:pt>
                <c:pt idx="32">
                  <c:v>-12.151999999999987</c:v>
                </c:pt>
                <c:pt idx="33">
                  <c:v>-8.7350000000000136</c:v>
                </c:pt>
                <c:pt idx="34">
                  <c:v>-5.3660000000000139</c:v>
                </c:pt>
                <c:pt idx="35">
                  <c:v>-5.2290000000000134</c:v>
                </c:pt>
                <c:pt idx="36">
                  <c:v>-4.1829999999999927</c:v>
                </c:pt>
                <c:pt idx="37">
                  <c:v>6.3870000000000005</c:v>
                </c:pt>
                <c:pt idx="38">
                  <c:v>4.0500000000000114</c:v>
                </c:pt>
                <c:pt idx="39">
                  <c:v>6.5910000000000082</c:v>
                </c:pt>
                <c:pt idx="40">
                  <c:v>7.0049999999999955</c:v>
                </c:pt>
                <c:pt idx="41">
                  <c:v>6.2589999999999861</c:v>
                </c:pt>
                <c:pt idx="42">
                  <c:v>10.268000000000001</c:v>
                </c:pt>
              </c:numCache>
            </c:numRef>
          </c:yVal>
          <c:smooth val="1"/>
        </c:ser>
        <c:axId val="176318336"/>
        <c:axId val="176319872"/>
      </c:scatterChart>
      <c:valAx>
        <c:axId val="176318336"/>
        <c:scaling>
          <c:orientation val="minMax"/>
        </c:scaling>
        <c:axPos val="b"/>
        <c:numFmt formatCode="General" sourceLinked="1"/>
        <c:tickLblPos val="nextTo"/>
        <c:crossAx val="176319872"/>
        <c:crosses val="autoZero"/>
        <c:crossBetween val="midCat"/>
      </c:valAx>
      <c:valAx>
        <c:axId val="176319872"/>
        <c:scaling>
          <c:orientation val="minMax"/>
        </c:scaling>
        <c:axPos val="l"/>
        <c:numFmt formatCode="General" sourceLinked="1"/>
        <c:tickLblPos val="nextTo"/>
        <c:crossAx val="176318336"/>
        <c:crosses val="autoZero"/>
        <c:crossBetween val="midCat"/>
      </c:valAx>
    </c:plotArea>
    <c:plotVisOnly val="1"/>
    <c:dispBlanksAs val="gap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2852143483245E-2"/>
          <c:y val="2.8252405949256338E-2"/>
          <c:w val="0.86941447944007988"/>
          <c:h val="0.89719889180519163"/>
        </c:manualLayout>
      </c:layout>
      <c:scatterChart>
        <c:scatterStyle val="smoothMarker"/>
        <c:ser>
          <c:idx val="0"/>
          <c:order val="0"/>
          <c:tx>
            <c:v>Bird 1</c:v>
          </c:tx>
          <c:xVal>
            <c:numRef>
              <c:f>'Turkey Vulture'!$B$4:$B$88</c:f>
              <c:numCache>
                <c:formatCode>General</c:formatCode>
                <c:ptCount val="8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2.2333333333333334</c:v>
                </c:pt>
                <c:pt idx="33">
                  <c:v>2.2999999999999998</c:v>
                </c:pt>
                <c:pt idx="34">
                  <c:v>2.3666666666666667</c:v>
                </c:pt>
                <c:pt idx="35">
                  <c:v>2.4333333333333331</c:v>
                </c:pt>
                <c:pt idx="36">
                  <c:v>2.5</c:v>
                </c:pt>
                <c:pt idx="37">
                  <c:v>2.5666666666666664</c:v>
                </c:pt>
                <c:pt idx="38">
                  <c:v>2.6333333333333333</c:v>
                </c:pt>
                <c:pt idx="39">
                  <c:v>2.7</c:v>
                </c:pt>
                <c:pt idx="40">
                  <c:v>2.7666666666666666</c:v>
                </c:pt>
                <c:pt idx="41">
                  <c:v>2.8333333333333335</c:v>
                </c:pt>
                <c:pt idx="42">
                  <c:v>2.9</c:v>
                </c:pt>
                <c:pt idx="43">
                  <c:v>2.9666666666666668</c:v>
                </c:pt>
                <c:pt idx="44">
                  <c:v>3.0333333333333332</c:v>
                </c:pt>
                <c:pt idx="45">
                  <c:v>3.1</c:v>
                </c:pt>
                <c:pt idx="46">
                  <c:v>3.1666666666666665</c:v>
                </c:pt>
                <c:pt idx="47">
                  <c:v>3.2333333333333334</c:v>
                </c:pt>
                <c:pt idx="48">
                  <c:v>3.3</c:v>
                </c:pt>
                <c:pt idx="49">
                  <c:v>3.3666666666666667</c:v>
                </c:pt>
                <c:pt idx="50">
                  <c:v>3.4333333333333331</c:v>
                </c:pt>
                <c:pt idx="51">
                  <c:v>3.5</c:v>
                </c:pt>
                <c:pt idx="52">
                  <c:v>3.5666666666666664</c:v>
                </c:pt>
                <c:pt idx="53">
                  <c:v>3.6333333333333333</c:v>
                </c:pt>
                <c:pt idx="54">
                  <c:v>3.6999999999999997</c:v>
                </c:pt>
                <c:pt idx="55">
                  <c:v>3.7666666666666666</c:v>
                </c:pt>
                <c:pt idx="56">
                  <c:v>3.8333333333333335</c:v>
                </c:pt>
                <c:pt idx="57">
                  <c:v>3.9</c:v>
                </c:pt>
                <c:pt idx="58">
                  <c:v>3.9666666666666668</c:v>
                </c:pt>
                <c:pt idx="59">
                  <c:v>4.0333333333333332</c:v>
                </c:pt>
                <c:pt idx="60">
                  <c:v>4.0999999999999996</c:v>
                </c:pt>
                <c:pt idx="61">
                  <c:v>4.166666666666667</c:v>
                </c:pt>
                <c:pt idx="62">
                  <c:v>4.2333333333333334</c:v>
                </c:pt>
                <c:pt idx="63">
                  <c:v>4.3</c:v>
                </c:pt>
                <c:pt idx="64">
                  <c:v>4.3666666666666663</c:v>
                </c:pt>
                <c:pt idx="65">
                  <c:v>4.4333333333333336</c:v>
                </c:pt>
                <c:pt idx="66">
                  <c:v>4.5</c:v>
                </c:pt>
                <c:pt idx="67">
                  <c:v>4.5666666666666664</c:v>
                </c:pt>
                <c:pt idx="68">
                  <c:v>4.6333333333333329</c:v>
                </c:pt>
                <c:pt idx="69">
                  <c:v>4.7</c:v>
                </c:pt>
                <c:pt idx="70">
                  <c:v>4.7666666666666666</c:v>
                </c:pt>
                <c:pt idx="71">
                  <c:v>4.833333333333333</c:v>
                </c:pt>
                <c:pt idx="72">
                  <c:v>4.9000000000000004</c:v>
                </c:pt>
                <c:pt idx="73">
                  <c:v>4.9666666666666668</c:v>
                </c:pt>
                <c:pt idx="74">
                  <c:v>5.0333333333333332</c:v>
                </c:pt>
                <c:pt idx="75">
                  <c:v>5.0999999999999996</c:v>
                </c:pt>
                <c:pt idx="76">
                  <c:v>5.166666666666667</c:v>
                </c:pt>
                <c:pt idx="77">
                  <c:v>5.2333333333333334</c:v>
                </c:pt>
                <c:pt idx="78">
                  <c:v>5.3</c:v>
                </c:pt>
                <c:pt idx="79">
                  <c:v>5.3666666666666663</c:v>
                </c:pt>
                <c:pt idx="80">
                  <c:v>5.4333333333333336</c:v>
                </c:pt>
                <c:pt idx="81">
                  <c:v>5.5</c:v>
                </c:pt>
                <c:pt idx="82">
                  <c:v>5.5666666666666664</c:v>
                </c:pt>
                <c:pt idx="83">
                  <c:v>5.6333333333333329</c:v>
                </c:pt>
                <c:pt idx="84">
                  <c:v>5.7</c:v>
                </c:pt>
              </c:numCache>
            </c:numRef>
          </c:xVal>
          <c:yVal>
            <c:numRef>
              <c:f>'Turkey Vulture'!$D$4:$D$88</c:f>
              <c:numCache>
                <c:formatCode>General</c:formatCode>
                <c:ptCount val="85"/>
                <c:pt idx="0">
                  <c:v>20.164999999999992</c:v>
                </c:pt>
                <c:pt idx="1">
                  <c:v>22.324000000000012</c:v>
                </c:pt>
                <c:pt idx="2">
                  <c:v>23.062000000000012</c:v>
                </c:pt>
                <c:pt idx="3">
                  <c:v>23.818999999999988</c:v>
                </c:pt>
                <c:pt idx="4">
                  <c:v>28.844999999999999</c:v>
                </c:pt>
                <c:pt idx="5">
                  <c:v>25.962999999999994</c:v>
                </c:pt>
                <c:pt idx="6">
                  <c:v>18.84899999999999</c:v>
                </c:pt>
                <c:pt idx="7">
                  <c:v>15.205000000000013</c:v>
                </c:pt>
                <c:pt idx="8">
                  <c:v>16.336000000000013</c:v>
                </c:pt>
                <c:pt idx="9">
                  <c:v>19.680000000000007</c:v>
                </c:pt>
                <c:pt idx="10">
                  <c:v>18.306000000000012</c:v>
                </c:pt>
                <c:pt idx="11">
                  <c:v>17.88900000000001</c:v>
                </c:pt>
                <c:pt idx="12">
                  <c:v>26.162000000000006</c:v>
                </c:pt>
                <c:pt idx="13">
                  <c:v>21.008999999999986</c:v>
                </c:pt>
                <c:pt idx="14">
                  <c:v>19.330000000000013</c:v>
                </c:pt>
                <c:pt idx="15">
                  <c:v>17.288000000000011</c:v>
                </c:pt>
                <c:pt idx="16">
                  <c:v>9.8489999999999895</c:v>
                </c:pt>
                <c:pt idx="17">
                  <c:v>13.241000000000014</c:v>
                </c:pt>
                <c:pt idx="18">
                  <c:v>15.395999999999987</c:v>
                </c:pt>
                <c:pt idx="19">
                  <c:v>19.064999999999998</c:v>
                </c:pt>
                <c:pt idx="20">
                  <c:v>9.1810000000000116</c:v>
                </c:pt>
                <c:pt idx="21">
                  <c:v>5.2179999999999893</c:v>
                </c:pt>
                <c:pt idx="22">
                  <c:v>-13.878999999999991</c:v>
                </c:pt>
                <c:pt idx="23">
                  <c:v>-24.121000000000009</c:v>
                </c:pt>
                <c:pt idx="24">
                  <c:v>-20.725999999999999</c:v>
                </c:pt>
                <c:pt idx="25">
                  <c:v>-22.402999999999992</c:v>
                </c:pt>
                <c:pt idx="26">
                  <c:v>-14.210000000000008</c:v>
                </c:pt>
                <c:pt idx="27">
                  <c:v>-27.359000000000009</c:v>
                </c:pt>
                <c:pt idx="28">
                  <c:v>-18.104000000000013</c:v>
                </c:pt>
                <c:pt idx="29">
                  <c:v>-15.65100000000001</c:v>
                </c:pt>
                <c:pt idx="30">
                  <c:v>-13.912000000000006</c:v>
                </c:pt>
                <c:pt idx="31">
                  <c:v>-9.2729999999999961</c:v>
                </c:pt>
                <c:pt idx="32">
                  <c:v>-13.391999999999996</c:v>
                </c:pt>
                <c:pt idx="33">
                  <c:v>-11.807999999999993</c:v>
                </c:pt>
                <c:pt idx="34">
                  <c:v>15.619</c:v>
                </c:pt>
                <c:pt idx="35">
                  <c:v>13.799000000000007</c:v>
                </c:pt>
                <c:pt idx="36">
                  <c:v>18.937000000000012</c:v>
                </c:pt>
                <c:pt idx="37">
                  <c:v>26.377999999999986</c:v>
                </c:pt>
                <c:pt idx="38">
                  <c:v>21.336000000000013</c:v>
                </c:pt>
                <c:pt idx="39">
                  <c:v>24.394000000000005</c:v>
                </c:pt>
                <c:pt idx="40">
                  <c:v>19.401999999999987</c:v>
                </c:pt>
                <c:pt idx="41">
                  <c:v>14.90100000000001</c:v>
                </c:pt>
                <c:pt idx="42">
                  <c:v>30.378999999999991</c:v>
                </c:pt>
                <c:pt idx="43">
                  <c:v>20.605999999999995</c:v>
                </c:pt>
                <c:pt idx="44">
                  <c:v>17.474999999999994</c:v>
                </c:pt>
                <c:pt idx="45">
                  <c:v>11.019000000000005</c:v>
                </c:pt>
                <c:pt idx="46">
                  <c:v>13.205000000000013</c:v>
                </c:pt>
                <c:pt idx="47">
                  <c:v>13.099999999999994</c:v>
                </c:pt>
                <c:pt idx="48">
                  <c:v>17.343999999999994</c:v>
                </c:pt>
                <c:pt idx="49">
                  <c:v>20.925000000000011</c:v>
                </c:pt>
                <c:pt idx="50">
                  <c:v>22.752999999999986</c:v>
                </c:pt>
                <c:pt idx="51">
                  <c:v>23.748999999999995</c:v>
                </c:pt>
                <c:pt idx="52">
                  <c:v>19.369</c:v>
                </c:pt>
                <c:pt idx="53">
                  <c:v>15.367999999999995</c:v>
                </c:pt>
                <c:pt idx="54">
                  <c:v>23.622000000000014</c:v>
                </c:pt>
                <c:pt idx="55">
                  <c:v>7.4430000000000121</c:v>
                </c:pt>
                <c:pt idx="56">
                  <c:v>-6.73599999999999</c:v>
                </c:pt>
                <c:pt idx="57">
                  <c:v>-10.281000000000006</c:v>
                </c:pt>
                <c:pt idx="58">
                  <c:v>-17.679000000000002</c:v>
                </c:pt>
                <c:pt idx="59">
                  <c:v>-15.944999999999993</c:v>
                </c:pt>
                <c:pt idx="60">
                  <c:v>-18.528999999999996</c:v>
                </c:pt>
                <c:pt idx="61">
                  <c:v>-14.036000000000001</c:v>
                </c:pt>
                <c:pt idx="62">
                  <c:v>-17.262</c:v>
                </c:pt>
                <c:pt idx="63">
                  <c:v>-22.567000000000007</c:v>
                </c:pt>
                <c:pt idx="64">
                  <c:v>-32.206999999999994</c:v>
                </c:pt>
                <c:pt idx="65">
                  <c:v>-24.627999999999986</c:v>
                </c:pt>
                <c:pt idx="66">
                  <c:v>-12.804000000000002</c:v>
                </c:pt>
                <c:pt idx="67">
                  <c:v>-10.548000000000002</c:v>
                </c:pt>
                <c:pt idx="68">
                  <c:v>-7.3060000000000116</c:v>
                </c:pt>
                <c:pt idx="69">
                  <c:v>3.5449999999999875</c:v>
                </c:pt>
                <c:pt idx="70">
                  <c:v>10.236999999999995</c:v>
                </c:pt>
                <c:pt idx="71">
                  <c:v>21.338999999999999</c:v>
                </c:pt>
                <c:pt idx="72">
                  <c:v>28.072000000000003</c:v>
                </c:pt>
                <c:pt idx="73">
                  <c:v>12.528999999999996</c:v>
                </c:pt>
                <c:pt idx="74">
                  <c:v>26.914999999999992</c:v>
                </c:pt>
                <c:pt idx="75">
                  <c:v>24.527999999999992</c:v>
                </c:pt>
                <c:pt idx="76">
                  <c:v>23.224999999999994</c:v>
                </c:pt>
                <c:pt idx="77">
                  <c:v>21.650000000000006</c:v>
                </c:pt>
                <c:pt idx="78">
                  <c:v>14.205000000000013</c:v>
                </c:pt>
                <c:pt idx="79">
                  <c:v>20.978000000000009</c:v>
                </c:pt>
                <c:pt idx="80">
                  <c:v>19.38900000000001</c:v>
                </c:pt>
                <c:pt idx="81">
                  <c:v>12.804000000000002</c:v>
                </c:pt>
                <c:pt idx="82">
                  <c:v>21.852000000000004</c:v>
                </c:pt>
                <c:pt idx="83">
                  <c:v>19.477000000000004</c:v>
                </c:pt>
                <c:pt idx="84">
                  <c:v>16.491000000000014</c:v>
                </c:pt>
              </c:numCache>
            </c:numRef>
          </c:yVal>
          <c:smooth val="1"/>
        </c:ser>
        <c:ser>
          <c:idx val="1"/>
          <c:order val="1"/>
          <c:tx>
            <c:v>Bird 2</c:v>
          </c:tx>
          <c:xVal>
            <c:numRef>
              <c:f>'Turkey Vulture'!$B$92:$B$167</c:f>
              <c:numCache>
                <c:formatCode>General</c:formatCode>
                <c:ptCount val="7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4.9000000000000004</c:v>
                </c:pt>
                <c:pt idx="74">
                  <c:v>4.9666666666666668</c:v>
                </c:pt>
                <c:pt idx="75">
                  <c:v>5.0333333333333332</c:v>
                </c:pt>
              </c:numCache>
            </c:numRef>
          </c:xVal>
          <c:yVal>
            <c:numRef>
              <c:f>'Turkey Vulture'!$D$92:$D$167</c:f>
              <c:numCache>
                <c:formatCode>General</c:formatCode>
                <c:ptCount val="76"/>
                <c:pt idx="0">
                  <c:v>8.3259999999999934</c:v>
                </c:pt>
                <c:pt idx="1">
                  <c:v>19.663999999999987</c:v>
                </c:pt>
                <c:pt idx="2">
                  <c:v>23.546999999999997</c:v>
                </c:pt>
                <c:pt idx="3">
                  <c:v>11.941000000000003</c:v>
                </c:pt>
                <c:pt idx="4">
                  <c:v>16.092000000000013</c:v>
                </c:pt>
                <c:pt idx="5">
                  <c:v>21.949000000000012</c:v>
                </c:pt>
                <c:pt idx="6">
                  <c:v>21.343999999999994</c:v>
                </c:pt>
                <c:pt idx="7">
                  <c:v>17.650000000000006</c:v>
                </c:pt>
                <c:pt idx="8">
                  <c:v>12.050999999999988</c:v>
                </c:pt>
                <c:pt idx="9">
                  <c:v>11.197000000000003</c:v>
                </c:pt>
                <c:pt idx="10">
                  <c:v>6.2419999999999902</c:v>
                </c:pt>
                <c:pt idx="11">
                  <c:v>7.8930000000000007</c:v>
                </c:pt>
                <c:pt idx="12">
                  <c:v>4.8079999999999927</c:v>
                </c:pt>
                <c:pt idx="13">
                  <c:v>2.4029999999999916</c:v>
                </c:pt>
                <c:pt idx="14">
                  <c:v>-3.813999999999993</c:v>
                </c:pt>
                <c:pt idx="15">
                  <c:v>-13.842000000000013</c:v>
                </c:pt>
                <c:pt idx="16">
                  <c:v>-16.75</c:v>
                </c:pt>
                <c:pt idx="17">
                  <c:v>-17.186000000000007</c:v>
                </c:pt>
                <c:pt idx="18">
                  <c:v>-19.064999999999998</c:v>
                </c:pt>
                <c:pt idx="19">
                  <c:v>-8.3959999999999866</c:v>
                </c:pt>
                <c:pt idx="20">
                  <c:v>-9.8079999999999927</c:v>
                </c:pt>
                <c:pt idx="21">
                  <c:v>-8.6339999999999861</c:v>
                </c:pt>
                <c:pt idx="22">
                  <c:v>-11.759999999999991</c:v>
                </c:pt>
                <c:pt idx="23">
                  <c:v>-8.01400000000001</c:v>
                </c:pt>
                <c:pt idx="24">
                  <c:v>-5.5279999999999916</c:v>
                </c:pt>
                <c:pt idx="25">
                  <c:v>8.0589999999999975</c:v>
                </c:pt>
                <c:pt idx="26">
                  <c:v>14.036000000000001</c:v>
                </c:pt>
                <c:pt idx="27">
                  <c:v>11.524000000000001</c:v>
                </c:pt>
                <c:pt idx="28">
                  <c:v>16.639999999999986</c:v>
                </c:pt>
                <c:pt idx="29">
                  <c:v>26.564999999999998</c:v>
                </c:pt>
                <c:pt idx="30">
                  <c:v>18.371000000000009</c:v>
                </c:pt>
                <c:pt idx="31">
                  <c:v>28.686000000000007</c:v>
                </c:pt>
                <c:pt idx="32">
                  <c:v>25.991000000000014</c:v>
                </c:pt>
                <c:pt idx="33">
                  <c:v>25.403999999999996</c:v>
                </c:pt>
                <c:pt idx="34">
                  <c:v>16.103000000000009</c:v>
                </c:pt>
                <c:pt idx="35">
                  <c:v>15.399000000000001</c:v>
                </c:pt>
                <c:pt idx="36">
                  <c:v>18.644000000000005</c:v>
                </c:pt>
                <c:pt idx="37">
                  <c:v>18.033999999999992</c:v>
                </c:pt>
                <c:pt idx="38">
                  <c:v>14.556000000000012</c:v>
                </c:pt>
                <c:pt idx="39">
                  <c:v>16.763000000000005</c:v>
                </c:pt>
                <c:pt idx="40">
                  <c:v>17.265999999999991</c:v>
                </c:pt>
                <c:pt idx="41">
                  <c:v>15.584000000000003</c:v>
                </c:pt>
                <c:pt idx="42">
                  <c:v>15.586999999999989</c:v>
                </c:pt>
                <c:pt idx="43">
                  <c:v>21.800999999999988</c:v>
                </c:pt>
                <c:pt idx="44">
                  <c:v>24.599999999999994</c:v>
                </c:pt>
                <c:pt idx="45">
                  <c:v>14.459000000000003</c:v>
                </c:pt>
                <c:pt idx="46">
                  <c:v>10.85499999999999</c:v>
                </c:pt>
                <c:pt idx="47">
                  <c:v>0.3060000000000116</c:v>
                </c:pt>
                <c:pt idx="48">
                  <c:v>-5.2470000000000141</c:v>
                </c:pt>
                <c:pt idx="49">
                  <c:v>-4.5260000000000105</c:v>
                </c:pt>
                <c:pt idx="50">
                  <c:v>-7.5560000000000116</c:v>
                </c:pt>
                <c:pt idx="51">
                  <c:v>-13.195999999999998</c:v>
                </c:pt>
                <c:pt idx="52">
                  <c:v>-18.213999999999999</c:v>
                </c:pt>
                <c:pt idx="53">
                  <c:v>-22.901999999999987</c:v>
                </c:pt>
                <c:pt idx="54">
                  <c:v>-16.240000000000009</c:v>
                </c:pt>
                <c:pt idx="55">
                  <c:v>-11.550000000000011</c:v>
                </c:pt>
                <c:pt idx="56">
                  <c:v>-12.869</c:v>
                </c:pt>
                <c:pt idx="57">
                  <c:v>-16.091000000000008</c:v>
                </c:pt>
                <c:pt idx="58">
                  <c:v>-12.683999999999997</c:v>
                </c:pt>
                <c:pt idx="59">
                  <c:v>5.7270000000000039</c:v>
                </c:pt>
                <c:pt idx="60">
                  <c:v>15.163000000000011</c:v>
                </c:pt>
                <c:pt idx="61">
                  <c:v>20.841000000000008</c:v>
                </c:pt>
                <c:pt idx="62">
                  <c:v>21.800999999999988</c:v>
                </c:pt>
                <c:pt idx="63">
                  <c:v>19.861999999999995</c:v>
                </c:pt>
                <c:pt idx="64">
                  <c:v>25.316000000000003</c:v>
                </c:pt>
                <c:pt idx="65">
                  <c:v>19.294999999999987</c:v>
                </c:pt>
                <c:pt idx="66">
                  <c:v>20.044999999999987</c:v>
                </c:pt>
                <c:pt idx="67">
                  <c:v>16.491000000000014</c:v>
                </c:pt>
                <c:pt idx="68">
                  <c:v>9.5010000000000048</c:v>
                </c:pt>
                <c:pt idx="69">
                  <c:v>11.157999999999987</c:v>
                </c:pt>
                <c:pt idx="70">
                  <c:v>11.633999999999986</c:v>
                </c:pt>
                <c:pt idx="71">
                  <c:v>10.385999999999996</c:v>
                </c:pt>
                <c:pt idx="72">
                  <c:v>9.7700000000000102</c:v>
                </c:pt>
                <c:pt idx="73">
                  <c:v>4.938999999999993</c:v>
                </c:pt>
                <c:pt idx="74">
                  <c:v>10.00800000000001</c:v>
                </c:pt>
                <c:pt idx="75">
                  <c:v>13.187999999999988</c:v>
                </c:pt>
              </c:numCache>
            </c:numRef>
          </c:yVal>
          <c:smooth val="1"/>
        </c:ser>
        <c:axId val="171864448"/>
        <c:axId val="171865984"/>
      </c:scatterChart>
      <c:valAx>
        <c:axId val="171864448"/>
        <c:scaling>
          <c:orientation val="minMax"/>
        </c:scaling>
        <c:axPos val="b"/>
        <c:numFmt formatCode="General" sourceLinked="1"/>
        <c:tickLblPos val="nextTo"/>
        <c:crossAx val="171865984"/>
        <c:crosses val="autoZero"/>
        <c:crossBetween val="midCat"/>
      </c:valAx>
      <c:valAx>
        <c:axId val="171865984"/>
        <c:scaling>
          <c:orientation val="minMax"/>
        </c:scaling>
        <c:axPos val="l"/>
        <c:numFmt formatCode="General" sourceLinked="1"/>
        <c:tickLblPos val="nextTo"/>
        <c:crossAx val="171864448"/>
        <c:crosses val="autoZero"/>
        <c:crossBetween val="midCat"/>
      </c:valAx>
    </c:plotArea>
    <c:plotVisOnly val="1"/>
    <c:dispBlanksAs val="gap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'White ibis'!$B$4:$B$68</c:f>
              <c:numCache>
                <c:formatCode>General</c:formatCode>
                <c:ptCount val="65"/>
                <c:pt idx="0">
                  <c:v>3.3333333333333333E-2</c:v>
                </c:pt>
                <c:pt idx="1">
                  <c:v>0.1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0.2</c:v>
                </c:pt>
                <c:pt idx="5">
                  <c:v>0.23333333333333334</c:v>
                </c:pt>
                <c:pt idx="6">
                  <c:v>0.3</c:v>
                </c:pt>
                <c:pt idx="7">
                  <c:v>0.33333333333333331</c:v>
                </c:pt>
                <c:pt idx="8">
                  <c:v>0.36666666666666664</c:v>
                </c:pt>
                <c:pt idx="9">
                  <c:v>0.4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0.5</c:v>
                </c:pt>
                <c:pt idx="13">
                  <c:v>0.53333333333333333</c:v>
                </c:pt>
                <c:pt idx="14">
                  <c:v>0.56666666666666665</c:v>
                </c:pt>
                <c:pt idx="15">
                  <c:v>0.6</c:v>
                </c:pt>
                <c:pt idx="16">
                  <c:v>0.6333333333333333</c:v>
                </c:pt>
                <c:pt idx="17">
                  <c:v>0.66666666666666663</c:v>
                </c:pt>
                <c:pt idx="18">
                  <c:v>0.7</c:v>
                </c:pt>
                <c:pt idx="19">
                  <c:v>0.73333333333333328</c:v>
                </c:pt>
                <c:pt idx="20">
                  <c:v>0.76666666666666661</c:v>
                </c:pt>
                <c:pt idx="21">
                  <c:v>0.8</c:v>
                </c:pt>
                <c:pt idx="22">
                  <c:v>0.83333333333333337</c:v>
                </c:pt>
                <c:pt idx="23">
                  <c:v>0.8666666666666667</c:v>
                </c:pt>
                <c:pt idx="24">
                  <c:v>0.9</c:v>
                </c:pt>
                <c:pt idx="25">
                  <c:v>0.93333333333333335</c:v>
                </c:pt>
                <c:pt idx="26">
                  <c:v>0.96666666666666667</c:v>
                </c:pt>
                <c:pt idx="27">
                  <c:v>1</c:v>
                </c:pt>
                <c:pt idx="28">
                  <c:v>1.0333333333333332</c:v>
                </c:pt>
                <c:pt idx="29">
                  <c:v>1.0666666666666667</c:v>
                </c:pt>
                <c:pt idx="30">
                  <c:v>1.1000000000000001</c:v>
                </c:pt>
                <c:pt idx="31">
                  <c:v>1.1333333333333333</c:v>
                </c:pt>
                <c:pt idx="32">
                  <c:v>1.1666666666666667</c:v>
                </c:pt>
                <c:pt idx="33">
                  <c:v>1.2</c:v>
                </c:pt>
                <c:pt idx="34">
                  <c:v>1.2333333333333334</c:v>
                </c:pt>
                <c:pt idx="35">
                  <c:v>1.2666666666666666</c:v>
                </c:pt>
                <c:pt idx="36">
                  <c:v>1.3</c:v>
                </c:pt>
                <c:pt idx="37">
                  <c:v>1.3333333333333333</c:v>
                </c:pt>
                <c:pt idx="38">
                  <c:v>1.3666666666666667</c:v>
                </c:pt>
                <c:pt idx="39">
                  <c:v>1.4</c:v>
                </c:pt>
                <c:pt idx="40">
                  <c:v>1.4333333333333333</c:v>
                </c:pt>
                <c:pt idx="41">
                  <c:v>1.4666666666666666</c:v>
                </c:pt>
                <c:pt idx="42">
                  <c:v>1.5</c:v>
                </c:pt>
                <c:pt idx="43">
                  <c:v>1.5333333333333332</c:v>
                </c:pt>
                <c:pt idx="44">
                  <c:v>1.5666666666666667</c:v>
                </c:pt>
                <c:pt idx="45">
                  <c:v>1.6</c:v>
                </c:pt>
                <c:pt idx="46">
                  <c:v>1.6333333333333333</c:v>
                </c:pt>
                <c:pt idx="47">
                  <c:v>1.6666666666666667</c:v>
                </c:pt>
                <c:pt idx="48">
                  <c:v>1.7</c:v>
                </c:pt>
                <c:pt idx="49">
                  <c:v>1.7333333333333334</c:v>
                </c:pt>
                <c:pt idx="50">
                  <c:v>1.7666666666666666</c:v>
                </c:pt>
                <c:pt idx="51">
                  <c:v>1.8</c:v>
                </c:pt>
                <c:pt idx="52">
                  <c:v>1.8333333333333333</c:v>
                </c:pt>
                <c:pt idx="53">
                  <c:v>1.8666666666666667</c:v>
                </c:pt>
                <c:pt idx="54">
                  <c:v>1.9</c:v>
                </c:pt>
                <c:pt idx="55">
                  <c:v>1.9333333333333333</c:v>
                </c:pt>
                <c:pt idx="56">
                  <c:v>1.9666666666666666</c:v>
                </c:pt>
                <c:pt idx="57">
                  <c:v>2</c:v>
                </c:pt>
                <c:pt idx="58">
                  <c:v>2.0333333333333332</c:v>
                </c:pt>
                <c:pt idx="59">
                  <c:v>2.0666666666666664</c:v>
                </c:pt>
                <c:pt idx="60">
                  <c:v>2.1</c:v>
                </c:pt>
                <c:pt idx="61">
                  <c:v>2.1333333333333333</c:v>
                </c:pt>
                <c:pt idx="62">
                  <c:v>2.1666666666666665</c:v>
                </c:pt>
                <c:pt idx="63">
                  <c:v>2.2000000000000002</c:v>
                </c:pt>
                <c:pt idx="64">
                  <c:v>2.2333333333333334</c:v>
                </c:pt>
              </c:numCache>
            </c:numRef>
          </c:xVal>
          <c:yVal>
            <c:numRef>
              <c:f>'White ibis'!$D$4:$D$68</c:f>
              <c:numCache>
                <c:formatCode>General</c:formatCode>
                <c:ptCount val="65"/>
                <c:pt idx="0">
                  <c:v>-15.662000000000006</c:v>
                </c:pt>
                <c:pt idx="1">
                  <c:v>-7.0449999999999875</c:v>
                </c:pt>
                <c:pt idx="2">
                  <c:v>18.031000000000006</c:v>
                </c:pt>
                <c:pt idx="3">
                  <c:v>11.497000000000014</c:v>
                </c:pt>
                <c:pt idx="4">
                  <c:v>14.604000000000013</c:v>
                </c:pt>
                <c:pt idx="5">
                  <c:v>-9.2110000000000127</c:v>
                </c:pt>
                <c:pt idx="6">
                  <c:v>16.342999999999989</c:v>
                </c:pt>
                <c:pt idx="7">
                  <c:v>25.185000000000002</c:v>
                </c:pt>
                <c:pt idx="8">
                  <c:v>24.062000000000012</c:v>
                </c:pt>
                <c:pt idx="9">
                  <c:v>18.699000000000012</c:v>
                </c:pt>
                <c:pt idx="10">
                  <c:v>-15.550999999999988</c:v>
                </c:pt>
                <c:pt idx="11">
                  <c:v>-10.548000000000002</c:v>
                </c:pt>
                <c:pt idx="12">
                  <c:v>11.942000000000007</c:v>
                </c:pt>
                <c:pt idx="13">
                  <c:v>18.733000000000004</c:v>
                </c:pt>
                <c:pt idx="14">
                  <c:v>15.641999999999996</c:v>
                </c:pt>
                <c:pt idx="15">
                  <c:v>22.834000000000003</c:v>
                </c:pt>
                <c:pt idx="16">
                  <c:v>-15.641999999999996</c:v>
                </c:pt>
                <c:pt idx="17">
                  <c:v>-19.757000000000005</c:v>
                </c:pt>
                <c:pt idx="18">
                  <c:v>-20.925000000000011</c:v>
                </c:pt>
                <c:pt idx="19">
                  <c:v>5.4250000000000114</c:v>
                </c:pt>
                <c:pt idx="20">
                  <c:v>12.467000000000013</c:v>
                </c:pt>
                <c:pt idx="21">
                  <c:v>14.758999999999986</c:v>
                </c:pt>
                <c:pt idx="22">
                  <c:v>-17.402999999999992</c:v>
                </c:pt>
                <c:pt idx="23">
                  <c:v>-18.753999999999991</c:v>
                </c:pt>
                <c:pt idx="24">
                  <c:v>-16.790999999999997</c:v>
                </c:pt>
                <c:pt idx="25">
                  <c:v>29.147999999999996</c:v>
                </c:pt>
                <c:pt idx="26">
                  <c:v>30.468999999999994</c:v>
                </c:pt>
                <c:pt idx="27">
                  <c:v>11.736999999999995</c:v>
                </c:pt>
                <c:pt idx="28">
                  <c:v>21.869</c:v>
                </c:pt>
                <c:pt idx="29">
                  <c:v>-12.955999999999989</c:v>
                </c:pt>
                <c:pt idx="30">
                  <c:v>-18.97</c:v>
                </c:pt>
                <c:pt idx="31">
                  <c:v>-11.860000000000014</c:v>
                </c:pt>
                <c:pt idx="32">
                  <c:v>20.376000000000005</c:v>
                </c:pt>
                <c:pt idx="33">
                  <c:v>10.576999999999998</c:v>
                </c:pt>
                <c:pt idx="34">
                  <c:v>14.469999999999999</c:v>
                </c:pt>
                <c:pt idx="35">
                  <c:v>-18.435000000000002</c:v>
                </c:pt>
                <c:pt idx="36">
                  <c:v>-26.861999999999995</c:v>
                </c:pt>
                <c:pt idx="37">
                  <c:v>-12.689999999999998</c:v>
                </c:pt>
                <c:pt idx="38">
                  <c:v>-20.639999999999986</c:v>
                </c:pt>
                <c:pt idx="39">
                  <c:v>26.231999999999999</c:v>
                </c:pt>
                <c:pt idx="40">
                  <c:v>13.615000000000009</c:v>
                </c:pt>
                <c:pt idx="41">
                  <c:v>27.209000000000003</c:v>
                </c:pt>
                <c:pt idx="42">
                  <c:v>24.623999999999995</c:v>
                </c:pt>
                <c:pt idx="43">
                  <c:v>-22.272999999999996</c:v>
                </c:pt>
                <c:pt idx="44">
                  <c:v>-15.312999999999988</c:v>
                </c:pt>
                <c:pt idx="45">
                  <c:v>19.238</c:v>
                </c:pt>
                <c:pt idx="46">
                  <c:v>18.869</c:v>
                </c:pt>
                <c:pt idx="47">
                  <c:v>16.593999999999994</c:v>
                </c:pt>
                <c:pt idx="48">
                  <c:v>24.443999999999988</c:v>
                </c:pt>
                <c:pt idx="49">
                  <c:v>-17.216000000000008</c:v>
                </c:pt>
                <c:pt idx="50">
                  <c:v>-14.036000000000001</c:v>
                </c:pt>
                <c:pt idx="51">
                  <c:v>22.165999999999997</c:v>
                </c:pt>
                <c:pt idx="52">
                  <c:v>18.435000000000002</c:v>
                </c:pt>
                <c:pt idx="53">
                  <c:v>19.747000000000014</c:v>
                </c:pt>
                <c:pt idx="54">
                  <c:v>26.38900000000001</c:v>
                </c:pt>
                <c:pt idx="55">
                  <c:v>-17.980999999999995</c:v>
                </c:pt>
                <c:pt idx="56">
                  <c:v>-25.016999999999996</c:v>
                </c:pt>
                <c:pt idx="57">
                  <c:v>-16.858000000000004</c:v>
                </c:pt>
                <c:pt idx="58">
                  <c:v>5.8120000000000118</c:v>
                </c:pt>
                <c:pt idx="59">
                  <c:v>13.00800000000001</c:v>
                </c:pt>
                <c:pt idx="60">
                  <c:v>-17.402999999999992</c:v>
                </c:pt>
                <c:pt idx="61">
                  <c:v>-14.675999999999988</c:v>
                </c:pt>
                <c:pt idx="62">
                  <c:v>-15.312999999999988</c:v>
                </c:pt>
                <c:pt idx="63">
                  <c:v>19.653999999999996</c:v>
                </c:pt>
                <c:pt idx="64">
                  <c:v>15.77000000000001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'White ibis'!$B$73:$B$95</c:f>
              <c:numCache>
                <c:formatCode>General</c:formatCode>
                <c:ptCount val="23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0.15</c:v>
                </c:pt>
                <c:pt idx="9">
                  <c:v>0.16666666666666666</c:v>
                </c:pt>
                <c:pt idx="10">
                  <c:v>0.18333333333333332</c:v>
                </c:pt>
                <c:pt idx="11">
                  <c:v>0.2</c:v>
                </c:pt>
                <c:pt idx="12">
                  <c:v>0.21666666666666667</c:v>
                </c:pt>
                <c:pt idx="13">
                  <c:v>0.23333333333333334</c:v>
                </c:pt>
                <c:pt idx="14">
                  <c:v>0.25</c:v>
                </c:pt>
                <c:pt idx="15">
                  <c:v>0.26666666666666666</c:v>
                </c:pt>
                <c:pt idx="16">
                  <c:v>0.28333333333333333</c:v>
                </c:pt>
                <c:pt idx="17">
                  <c:v>0.3</c:v>
                </c:pt>
                <c:pt idx="18">
                  <c:v>0.31666666666666665</c:v>
                </c:pt>
                <c:pt idx="19">
                  <c:v>0.33333333333333331</c:v>
                </c:pt>
                <c:pt idx="20">
                  <c:v>0.35</c:v>
                </c:pt>
                <c:pt idx="21">
                  <c:v>0.36666666666666664</c:v>
                </c:pt>
                <c:pt idx="22">
                  <c:v>0.3833333333333333</c:v>
                </c:pt>
              </c:numCache>
            </c:numRef>
          </c:xVal>
          <c:yVal>
            <c:numRef>
              <c:f>'White ibis'!$D$73:$D$95</c:f>
              <c:numCache>
                <c:formatCode>General</c:formatCode>
                <c:ptCount val="23"/>
                <c:pt idx="0">
                  <c:v>11.216000000000008</c:v>
                </c:pt>
                <c:pt idx="1">
                  <c:v>-4.0860000000000127</c:v>
                </c:pt>
                <c:pt idx="2">
                  <c:v>15.47399999999999</c:v>
                </c:pt>
                <c:pt idx="3">
                  <c:v>12.058999999999997</c:v>
                </c:pt>
                <c:pt idx="4">
                  <c:v>-13.949000000000012</c:v>
                </c:pt>
                <c:pt idx="5">
                  <c:v>19.23599999999999</c:v>
                </c:pt>
                <c:pt idx="6">
                  <c:v>-25.866000000000014</c:v>
                </c:pt>
                <c:pt idx="7">
                  <c:v>-17.723000000000013</c:v>
                </c:pt>
                <c:pt idx="8">
                  <c:v>21.695999999999998</c:v>
                </c:pt>
                <c:pt idx="9">
                  <c:v>-19.875</c:v>
                </c:pt>
                <c:pt idx="10">
                  <c:v>-23.334000000000003</c:v>
                </c:pt>
                <c:pt idx="11">
                  <c:v>20.062000000000012</c:v>
                </c:pt>
                <c:pt idx="12">
                  <c:v>-27.36099999999999</c:v>
                </c:pt>
                <c:pt idx="13">
                  <c:v>8.8460000000000036</c:v>
                </c:pt>
                <c:pt idx="14">
                  <c:v>13.503999999999991</c:v>
                </c:pt>
                <c:pt idx="15">
                  <c:v>-13.133999999999986</c:v>
                </c:pt>
                <c:pt idx="16">
                  <c:v>-9.813999999999993</c:v>
                </c:pt>
                <c:pt idx="17">
                  <c:v>12.920999999999992</c:v>
                </c:pt>
                <c:pt idx="18">
                  <c:v>20.632000000000005</c:v>
                </c:pt>
                <c:pt idx="19">
                  <c:v>-14.542000000000002</c:v>
                </c:pt>
                <c:pt idx="20">
                  <c:v>11.110000000000014</c:v>
                </c:pt>
                <c:pt idx="21">
                  <c:v>-16.313999999999993</c:v>
                </c:pt>
                <c:pt idx="22">
                  <c:v>-8.8710000000000093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'White ibis'!$B$100:$B$215</c:f>
              <c:numCache>
                <c:formatCode>General</c:formatCode>
                <c:ptCount val="116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  <c:pt idx="44">
                  <c:v>2.9666666666666668</c:v>
                </c:pt>
                <c:pt idx="45">
                  <c:v>3.0333333333333332</c:v>
                </c:pt>
                <c:pt idx="46">
                  <c:v>3.1</c:v>
                </c:pt>
                <c:pt idx="47">
                  <c:v>3.1666666666666665</c:v>
                </c:pt>
                <c:pt idx="48">
                  <c:v>3.2333333333333334</c:v>
                </c:pt>
                <c:pt idx="49">
                  <c:v>3.3</c:v>
                </c:pt>
                <c:pt idx="50">
                  <c:v>3.3666666666666667</c:v>
                </c:pt>
                <c:pt idx="51">
                  <c:v>3.4333333333333331</c:v>
                </c:pt>
                <c:pt idx="52">
                  <c:v>3.5</c:v>
                </c:pt>
                <c:pt idx="53">
                  <c:v>3.5666666666666664</c:v>
                </c:pt>
                <c:pt idx="54">
                  <c:v>3.6333333333333333</c:v>
                </c:pt>
                <c:pt idx="55">
                  <c:v>3.6999999999999997</c:v>
                </c:pt>
                <c:pt idx="56">
                  <c:v>3.7666666666666666</c:v>
                </c:pt>
                <c:pt idx="57">
                  <c:v>3.8333333333333335</c:v>
                </c:pt>
                <c:pt idx="58">
                  <c:v>3.9</c:v>
                </c:pt>
                <c:pt idx="59">
                  <c:v>3.9666666666666668</c:v>
                </c:pt>
                <c:pt idx="60">
                  <c:v>4.0333333333333332</c:v>
                </c:pt>
                <c:pt idx="61">
                  <c:v>4.0999999999999996</c:v>
                </c:pt>
                <c:pt idx="62">
                  <c:v>4.166666666666667</c:v>
                </c:pt>
                <c:pt idx="63">
                  <c:v>4.2333333333333334</c:v>
                </c:pt>
                <c:pt idx="64">
                  <c:v>4.3</c:v>
                </c:pt>
                <c:pt idx="65">
                  <c:v>4.3666666666666663</c:v>
                </c:pt>
                <c:pt idx="66">
                  <c:v>4.4333333333333336</c:v>
                </c:pt>
                <c:pt idx="67">
                  <c:v>4.5</c:v>
                </c:pt>
                <c:pt idx="68">
                  <c:v>4.5666666666666664</c:v>
                </c:pt>
                <c:pt idx="69">
                  <c:v>4.6333333333333329</c:v>
                </c:pt>
                <c:pt idx="70">
                  <c:v>4.7</c:v>
                </c:pt>
                <c:pt idx="71">
                  <c:v>4.7666666666666666</c:v>
                </c:pt>
                <c:pt idx="72">
                  <c:v>4.833333333333333</c:v>
                </c:pt>
                <c:pt idx="73">
                  <c:v>4.9000000000000004</c:v>
                </c:pt>
                <c:pt idx="74">
                  <c:v>4.9666666666666668</c:v>
                </c:pt>
                <c:pt idx="75">
                  <c:v>5.0333333333333332</c:v>
                </c:pt>
                <c:pt idx="76">
                  <c:v>5.0999999999999996</c:v>
                </c:pt>
                <c:pt idx="77">
                  <c:v>5.166666666666667</c:v>
                </c:pt>
                <c:pt idx="78">
                  <c:v>5.2333333333333334</c:v>
                </c:pt>
                <c:pt idx="79">
                  <c:v>5.3</c:v>
                </c:pt>
                <c:pt idx="80">
                  <c:v>5.3666666666666663</c:v>
                </c:pt>
                <c:pt idx="81">
                  <c:v>5.4333333333333336</c:v>
                </c:pt>
                <c:pt idx="82">
                  <c:v>5.5</c:v>
                </c:pt>
                <c:pt idx="83">
                  <c:v>5.5666666666666664</c:v>
                </c:pt>
                <c:pt idx="84">
                  <c:v>5.6333333333333329</c:v>
                </c:pt>
                <c:pt idx="85">
                  <c:v>5.7</c:v>
                </c:pt>
                <c:pt idx="86">
                  <c:v>5.7666666666666666</c:v>
                </c:pt>
                <c:pt idx="87">
                  <c:v>5.833333333333333</c:v>
                </c:pt>
                <c:pt idx="88">
                  <c:v>5.9</c:v>
                </c:pt>
                <c:pt idx="89">
                  <c:v>5.9666666666666668</c:v>
                </c:pt>
                <c:pt idx="90">
                  <c:v>6.0333333333333332</c:v>
                </c:pt>
                <c:pt idx="91">
                  <c:v>6.1</c:v>
                </c:pt>
                <c:pt idx="92">
                  <c:v>6.166666666666667</c:v>
                </c:pt>
                <c:pt idx="93">
                  <c:v>6.2333333333333334</c:v>
                </c:pt>
                <c:pt idx="94">
                  <c:v>6.3</c:v>
                </c:pt>
                <c:pt idx="95">
                  <c:v>6.3666666666666663</c:v>
                </c:pt>
                <c:pt idx="96">
                  <c:v>6.4333333333333336</c:v>
                </c:pt>
                <c:pt idx="97">
                  <c:v>6.5</c:v>
                </c:pt>
                <c:pt idx="98">
                  <c:v>6.5666666666666664</c:v>
                </c:pt>
                <c:pt idx="99">
                  <c:v>6.6333333333333329</c:v>
                </c:pt>
                <c:pt idx="100">
                  <c:v>6.7</c:v>
                </c:pt>
                <c:pt idx="101">
                  <c:v>6.7666666666666666</c:v>
                </c:pt>
                <c:pt idx="102">
                  <c:v>6.833333333333333</c:v>
                </c:pt>
                <c:pt idx="103">
                  <c:v>6.8999999999999995</c:v>
                </c:pt>
                <c:pt idx="104">
                  <c:v>6.9666666666666668</c:v>
                </c:pt>
                <c:pt idx="105">
                  <c:v>7.0333333333333332</c:v>
                </c:pt>
                <c:pt idx="106">
                  <c:v>7.1</c:v>
                </c:pt>
                <c:pt idx="107">
                  <c:v>7.166666666666667</c:v>
                </c:pt>
                <c:pt idx="108">
                  <c:v>7.2333333333333334</c:v>
                </c:pt>
                <c:pt idx="109">
                  <c:v>7.3</c:v>
                </c:pt>
                <c:pt idx="110">
                  <c:v>7.3666666666666663</c:v>
                </c:pt>
                <c:pt idx="111">
                  <c:v>7.4333333333333336</c:v>
                </c:pt>
                <c:pt idx="112">
                  <c:v>7.5</c:v>
                </c:pt>
                <c:pt idx="113">
                  <c:v>7.5666666666666664</c:v>
                </c:pt>
                <c:pt idx="114">
                  <c:v>7.6333333333333329</c:v>
                </c:pt>
                <c:pt idx="115">
                  <c:v>7.7</c:v>
                </c:pt>
              </c:numCache>
            </c:numRef>
          </c:xVal>
          <c:yVal>
            <c:numRef>
              <c:f>'White ibis'!$D$100:$D$215</c:f>
              <c:numCache>
                <c:formatCode>General</c:formatCode>
                <c:ptCount val="116"/>
                <c:pt idx="0">
                  <c:v>15.842999999999989</c:v>
                </c:pt>
                <c:pt idx="1">
                  <c:v>18.823000000000008</c:v>
                </c:pt>
                <c:pt idx="2">
                  <c:v>20.39500000000001</c:v>
                </c:pt>
                <c:pt idx="3">
                  <c:v>23.512</c:v>
                </c:pt>
                <c:pt idx="4">
                  <c:v>14.469999999999999</c:v>
                </c:pt>
                <c:pt idx="5">
                  <c:v>17.402999999999992</c:v>
                </c:pt>
                <c:pt idx="6">
                  <c:v>15.343999999999994</c:v>
                </c:pt>
                <c:pt idx="7">
                  <c:v>23.77000000000001</c:v>
                </c:pt>
                <c:pt idx="8">
                  <c:v>24.417000000000002</c:v>
                </c:pt>
                <c:pt idx="9">
                  <c:v>25.293000000000006</c:v>
                </c:pt>
                <c:pt idx="10">
                  <c:v>4.5509999999999877</c:v>
                </c:pt>
                <c:pt idx="11">
                  <c:v>13.139999999999986</c:v>
                </c:pt>
                <c:pt idx="12">
                  <c:v>17.650000000000006</c:v>
                </c:pt>
                <c:pt idx="13">
                  <c:v>-9.171999999999997</c:v>
                </c:pt>
                <c:pt idx="14">
                  <c:v>-13.00800000000001</c:v>
                </c:pt>
                <c:pt idx="15">
                  <c:v>-11.592000000000013</c:v>
                </c:pt>
                <c:pt idx="16">
                  <c:v>-13.294999999999987</c:v>
                </c:pt>
                <c:pt idx="17">
                  <c:v>-21.038000000000011</c:v>
                </c:pt>
                <c:pt idx="18">
                  <c:v>-26.75</c:v>
                </c:pt>
                <c:pt idx="19">
                  <c:v>-18.23599999999999</c:v>
                </c:pt>
                <c:pt idx="20">
                  <c:v>-14.036000000000001</c:v>
                </c:pt>
                <c:pt idx="21">
                  <c:v>-21.800999999999988</c:v>
                </c:pt>
                <c:pt idx="22">
                  <c:v>-23.199000000000012</c:v>
                </c:pt>
                <c:pt idx="23">
                  <c:v>-17.354000000000013</c:v>
                </c:pt>
                <c:pt idx="24">
                  <c:v>-21.501000000000005</c:v>
                </c:pt>
                <c:pt idx="25">
                  <c:v>-23.199000000000012</c:v>
                </c:pt>
                <c:pt idx="26">
                  <c:v>-19.312000000000012</c:v>
                </c:pt>
                <c:pt idx="27">
                  <c:v>-0.81800000000001205</c:v>
                </c:pt>
                <c:pt idx="28">
                  <c:v>7.2400000000000091</c:v>
                </c:pt>
                <c:pt idx="29">
                  <c:v>10.305000000000007</c:v>
                </c:pt>
                <c:pt idx="30">
                  <c:v>16.84899999999999</c:v>
                </c:pt>
                <c:pt idx="31">
                  <c:v>17.494</c:v>
                </c:pt>
                <c:pt idx="32">
                  <c:v>23.286000000000001</c:v>
                </c:pt>
                <c:pt idx="33">
                  <c:v>21.800999999999988</c:v>
                </c:pt>
                <c:pt idx="34">
                  <c:v>16.449000000000012</c:v>
                </c:pt>
                <c:pt idx="35">
                  <c:v>13.502999999999986</c:v>
                </c:pt>
                <c:pt idx="36">
                  <c:v>13.742999999999995</c:v>
                </c:pt>
                <c:pt idx="37">
                  <c:v>12.194999999999993</c:v>
                </c:pt>
                <c:pt idx="38">
                  <c:v>8.7280000000000086</c:v>
                </c:pt>
                <c:pt idx="39">
                  <c:v>11.951999999999998</c:v>
                </c:pt>
                <c:pt idx="40">
                  <c:v>5.7709999999999866</c:v>
                </c:pt>
                <c:pt idx="41">
                  <c:v>10.620000000000005</c:v>
                </c:pt>
                <c:pt idx="42">
                  <c:v>-11.534999999999997</c:v>
                </c:pt>
                <c:pt idx="43">
                  <c:v>-15.361999999999995</c:v>
                </c:pt>
                <c:pt idx="44">
                  <c:v>-18.788999999999987</c:v>
                </c:pt>
                <c:pt idx="45">
                  <c:v>-22.290999999999997</c:v>
                </c:pt>
                <c:pt idx="46">
                  <c:v>-15.641999999999996</c:v>
                </c:pt>
                <c:pt idx="47">
                  <c:v>-25.920999999999992</c:v>
                </c:pt>
                <c:pt idx="48">
                  <c:v>-26.564999999999998</c:v>
                </c:pt>
                <c:pt idx="49">
                  <c:v>-26.811000000000007</c:v>
                </c:pt>
                <c:pt idx="50">
                  <c:v>-28.072000000000003</c:v>
                </c:pt>
                <c:pt idx="51">
                  <c:v>-19.878999999999991</c:v>
                </c:pt>
                <c:pt idx="52">
                  <c:v>-27.597000000000008</c:v>
                </c:pt>
                <c:pt idx="53">
                  <c:v>-16.091000000000008</c:v>
                </c:pt>
                <c:pt idx="54">
                  <c:v>-14.675999999999988</c:v>
                </c:pt>
                <c:pt idx="55">
                  <c:v>-13.022999999999996</c:v>
                </c:pt>
                <c:pt idx="56">
                  <c:v>8.86099999999999</c:v>
                </c:pt>
                <c:pt idx="57">
                  <c:v>22.977000000000004</c:v>
                </c:pt>
                <c:pt idx="58">
                  <c:v>10.192000000000007</c:v>
                </c:pt>
                <c:pt idx="59">
                  <c:v>21.800999999999988</c:v>
                </c:pt>
                <c:pt idx="60">
                  <c:v>19.506</c:v>
                </c:pt>
                <c:pt idx="61">
                  <c:v>15.681999999999988</c:v>
                </c:pt>
                <c:pt idx="62">
                  <c:v>13.799000000000007</c:v>
                </c:pt>
                <c:pt idx="63">
                  <c:v>16.76400000000001</c:v>
                </c:pt>
                <c:pt idx="64">
                  <c:v>16.782999999999987</c:v>
                </c:pt>
                <c:pt idx="65">
                  <c:v>13.836000000000013</c:v>
                </c:pt>
                <c:pt idx="66">
                  <c:v>17.400000000000006</c:v>
                </c:pt>
                <c:pt idx="67">
                  <c:v>8.6119999999999948</c:v>
                </c:pt>
                <c:pt idx="68">
                  <c:v>14.300000000000011</c:v>
                </c:pt>
                <c:pt idx="69">
                  <c:v>16.429000000000002</c:v>
                </c:pt>
                <c:pt idx="70">
                  <c:v>8.6529999999999916</c:v>
                </c:pt>
                <c:pt idx="71">
                  <c:v>11.461999999999989</c:v>
                </c:pt>
                <c:pt idx="72">
                  <c:v>-11.914999999999992</c:v>
                </c:pt>
                <c:pt idx="73">
                  <c:v>-19.074999999999989</c:v>
                </c:pt>
                <c:pt idx="74">
                  <c:v>-18.957999999999998</c:v>
                </c:pt>
                <c:pt idx="75">
                  <c:v>-15.421999999999997</c:v>
                </c:pt>
                <c:pt idx="76">
                  <c:v>-17.049000000000007</c:v>
                </c:pt>
                <c:pt idx="77">
                  <c:v>-22.379999999999995</c:v>
                </c:pt>
                <c:pt idx="78">
                  <c:v>-10.938999999999993</c:v>
                </c:pt>
                <c:pt idx="79">
                  <c:v>-15.254999999999995</c:v>
                </c:pt>
                <c:pt idx="80">
                  <c:v>-7.0980000000000132</c:v>
                </c:pt>
                <c:pt idx="81">
                  <c:v>-20.794000000000011</c:v>
                </c:pt>
                <c:pt idx="82">
                  <c:v>-20.170999999999992</c:v>
                </c:pt>
                <c:pt idx="83">
                  <c:v>-27.407999999999987</c:v>
                </c:pt>
                <c:pt idx="84">
                  <c:v>-19.068999999999988</c:v>
                </c:pt>
                <c:pt idx="85">
                  <c:v>-19.350999999999999</c:v>
                </c:pt>
                <c:pt idx="86">
                  <c:v>-4.76400000000001</c:v>
                </c:pt>
                <c:pt idx="87">
                  <c:v>3.1800000000000068</c:v>
                </c:pt>
                <c:pt idx="88">
                  <c:v>6.8120000000000118</c:v>
                </c:pt>
                <c:pt idx="89">
                  <c:v>9.6639999999999873</c:v>
                </c:pt>
                <c:pt idx="90">
                  <c:v>27.569999999999993</c:v>
                </c:pt>
                <c:pt idx="91">
                  <c:v>18.045999999999992</c:v>
                </c:pt>
                <c:pt idx="92">
                  <c:v>19.252999999999986</c:v>
                </c:pt>
                <c:pt idx="93">
                  <c:v>9.4449999999999932</c:v>
                </c:pt>
                <c:pt idx="94">
                  <c:v>19.086000000000013</c:v>
                </c:pt>
                <c:pt idx="95">
                  <c:v>14.889999999999986</c:v>
                </c:pt>
                <c:pt idx="96">
                  <c:v>14.036000000000001</c:v>
                </c:pt>
                <c:pt idx="97">
                  <c:v>13.955000000000013</c:v>
                </c:pt>
                <c:pt idx="98">
                  <c:v>6.804000000000002</c:v>
                </c:pt>
                <c:pt idx="99">
                  <c:v>3.9650000000000034</c:v>
                </c:pt>
                <c:pt idx="100">
                  <c:v>-13.141999999999996</c:v>
                </c:pt>
                <c:pt idx="101">
                  <c:v>-19.439999999999998</c:v>
                </c:pt>
                <c:pt idx="102">
                  <c:v>-9.3530000000000086</c:v>
                </c:pt>
                <c:pt idx="103">
                  <c:v>-20.518000000000001</c:v>
                </c:pt>
                <c:pt idx="104">
                  <c:v>-28.72</c:v>
                </c:pt>
                <c:pt idx="105">
                  <c:v>-23.838999999999999</c:v>
                </c:pt>
                <c:pt idx="106">
                  <c:v>-7.695999999999998</c:v>
                </c:pt>
                <c:pt idx="107">
                  <c:v>-18.97</c:v>
                </c:pt>
                <c:pt idx="108">
                  <c:v>-13.86099999999999</c:v>
                </c:pt>
                <c:pt idx="109">
                  <c:v>-18.800000000000011</c:v>
                </c:pt>
                <c:pt idx="110">
                  <c:v>-20.282999999999987</c:v>
                </c:pt>
                <c:pt idx="111">
                  <c:v>-25.931000000000012</c:v>
                </c:pt>
                <c:pt idx="112">
                  <c:v>-26.564999999999998</c:v>
                </c:pt>
                <c:pt idx="113">
                  <c:v>-16.326999999999998</c:v>
                </c:pt>
                <c:pt idx="114">
                  <c:v>-9.688999999999993</c:v>
                </c:pt>
                <c:pt idx="115">
                  <c:v>-12.474999999999994</c:v>
                </c:pt>
              </c:numCache>
            </c:numRef>
          </c:yVal>
          <c:smooth val="1"/>
        </c:ser>
        <c:axId val="176377216"/>
        <c:axId val="176395392"/>
      </c:scatterChart>
      <c:valAx>
        <c:axId val="176377216"/>
        <c:scaling>
          <c:orientation val="minMax"/>
        </c:scaling>
        <c:axPos val="b"/>
        <c:numFmt formatCode="General" sourceLinked="1"/>
        <c:tickLblPos val="nextTo"/>
        <c:crossAx val="176395392"/>
        <c:crosses val="autoZero"/>
        <c:crossBetween val="midCat"/>
      </c:valAx>
      <c:valAx>
        <c:axId val="176395392"/>
        <c:scaling>
          <c:orientation val="minMax"/>
        </c:scaling>
        <c:axPos val="l"/>
        <c:numFmt formatCode="General" sourceLinked="1"/>
        <c:tickLblPos val="nextTo"/>
        <c:crossAx val="176377216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'Widow Skimmer'!$B$4:$B$24</c:f>
              <c:numCache>
                <c:formatCode>General</c:formatCode>
                <c:ptCount val="21"/>
                <c:pt idx="0">
                  <c:v>1.6666666666666666E-2</c:v>
                </c:pt>
                <c:pt idx="1">
                  <c:v>0.05</c:v>
                </c:pt>
                <c:pt idx="2">
                  <c:v>8.3333333333333329E-2</c:v>
                </c:pt>
                <c:pt idx="3">
                  <c:v>0.11666666666666667</c:v>
                </c:pt>
                <c:pt idx="4">
                  <c:v>0.15</c:v>
                </c:pt>
                <c:pt idx="5">
                  <c:v>0.18333333333333332</c:v>
                </c:pt>
                <c:pt idx="6">
                  <c:v>0.21666666666666667</c:v>
                </c:pt>
                <c:pt idx="7">
                  <c:v>0.25</c:v>
                </c:pt>
                <c:pt idx="8">
                  <c:v>0.28333333333333333</c:v>
                </c:pt>
                <c:pt idx="9">
                  <c:v>0.31666666666666665</c:v>
                </c:pt>
                <c:pt idx="10">
                  <c:v>0.35</c:v>
                </c:pt>
                <c:pt idx="11">
                  <c:v>0.3833333333333333</c:v>
                </c:pt>
                <c:pt idx="12">
                  <c:v>0.41666666666666669</c:v>
                </c:pt>
                <c:pt idx="13">
                  <c:v>0.45</c:v>
                </c:pt>
                <c:pt idx="14">
                  <c:v>0.48333333333333334</c:v>
                </c:pt>
                <c:pt idx="15">
                  <c:v>0.51666666666666661</c:v>
                </c:pt>
                <c:pt idx="16">
                  <c:v>0.58333333333333337</c:v>
                </c:pt>
                <c:pt idx="17">
                  <c:v>0.6166666666666667</c:v>
                </c:pt>
                <c:pt idx="18">
                  <c:v>0.65</c:v>
                </c:pt>
                <c:pt idx="19">
                  <c:v>0.68333333333333335</c:v>
                </c:pt>
                <c:pt idx="20">
                  <c:v>0.85</c:v>
                </c:pt>
              </c:numCache>
            </c:numRef>
          </c:xVal>
          <c:yVal>
            <c:numRef>
              <c:f>'Widow Skimmer'!$D$4:$D$24</c:f>
              <c:numCache>
                <c:formatCode>General</c:formatCode>
                <c:ptCount val="21"/>
                <c:pt idx="0">
                  <c:v>7.3859999999999957</c:v>
                </c:pt>
                <c:pt idx="1">
                  <c:v>10.656000000000006</c:v>
                </c:pt>
                <c:pt idx="2">
                  <c:v>17.623999999999995</c:v>
                </c:pt>
                <c:pt idx="3">
                  <c:v>-13.841000000000008</c:v>
                </c:pt>
                <c:pt idx="4">
                  <c:v>-8.2330000000000041</c:v>
                </c:pt>
                <c:pt idx="5">
                  <c:v>10.574000000000012</c:v>
                </c:pt>
                <c:pt idx="6">
                  <c:v>16.679000000000002</c:v>
                </c:pt>
                <c:pt idx="7">
                  <c:v>19.032000000000011</c:v>
                </c:pt>
                <c:pt idx="8">
                  <c:v>-7.6069999999999993</c:v>
                </c:pt>
                <c:pt idx="9">
                  <c:v>-16.484000000000009</c:v>
                </c:pt>
                <c:pt idx="10">
                  <c:v>-11.115000000000009</c:v>
                </c:pt>
                <c:pt idx="11">
                  <c:v>-6.3400000000000034</c:v>
                </c:pt>
                <c:pt idx="12">
                  <c:v>11.325999999999993</c:v>
                </c:pt>
                <c:pt idx="13">
                  <c:v>5.0420000000000016</c:v>
                </c:pt>
                <c:pt idx="14">
                  <c:v>7.6550000000000011</c:v>
                </c:pt>
                <c:pt idx="15">
                  <c:v>-7.4310000000000116</c:v>
                </c:pt>
                <c:pt idx="16">
                  <c:v>-9.4619999999999891</c:v>
                </c:pt>
                <c:pt idx="17">
                  <c:v>-11.330999999999989</c:v>
                </c:pt>
                <c:pt idx="18">
                  <c:v>5.6459999999999866</c:v>
                </c:pt>
                <c:pt idx="19">
                  <c:v>10.407999999999987</c:v>
                </c:pt>
                <c:pt idx="20">
                  <c:v>-16.11699999999999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'Widow Skimmer'!$B$29:$B$51</c:f>
              <c:numCache>
                <c:formatCode>General</c:formatCode>
                <c:ptCount val="23"/>
                <c:pt idx="0">
                  <c:v>1.6666666666666666E-2</c:v>
                </c:pt>
                <c:pt idx="1">
                  <c:v>3.3333333333333333E-2</c:v>
                </c:pt>
                <c:pt idx="2">
                  <c:v>0.05</c:v>
                </c:pt>
                <c:pt idx="3">
                  <c:v>6.6666666666666666E-2</c:v>
                </c:pt>
                <c:pt idx="4">
                  <c:v>8.3333333333333329E-2</c:v>
                </c:pt>
                <c:pt idx="5">
                  <c:v>0.1</c:v>
                </c:pt>
                <c:pt idx="6">
                  <c:v>0.11666666666666667</c:v>
                </c:pt>
                <c:pt idx="7">
                  <c:v>0.13333333333333333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0.21666666666666667</c:v>
                </c:pt>
                <c:pt idx="11">
                  <c:v>0.23333333333333334</c:v>
                </c:pt>
                <c:pt idx="12">
                  <c:v>0.25</c:v>
                </c:pt>
                <c:pt idx="13">
                  <c:v>0.26666666666666666</c:v>
                </c:pt>
                <c:pt idx="14">
                  <c:v>0.28333333333333333</c:v>
                </c:pt>
                <c:pt idx="15">
                  <c:v>0.3</c:v>
                </c:pt>
                <c:pt idx="16">
                  <c:v>0.31666666666666665</c:v>
                </c:pt>
                <c:pt idx="17">
                  <c:v>0.35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0.48333333333333334</c:v>
                </c:pt>
                <c:pt idx="21">
                  <c:v>0.51666666666666661</c:v>
                </c:pt>
                <c:pt idx="22">
                  <c:v>0.53333333333333333</c:v>
                </c:pt>
              </c:numCache>
            </c:numRef>
          </c:xVal>
          <c:yVal>
            <c:numRef>
              <c:f>'Widow Skimmer'!$D$29:$D$51</c:f>
              <c:numCache>
                <c:formatCode>General</c:formatCode>
                <c:ptCount val="23"/>
                <c:pt idx="0">
                  <c:v>8.0459999999999923</c:v>
                </c:pt>
                <c:pt idx="1">
                  <c:v>6.0420000000000016</c:v>
                </c:pt>
                <c:pt idx="2">
                  <c:v>6.0420000000000016</c:v>
                </c:pt>
                <c:pt idx="3">
                  <c:v>18.733000000000004</c:v>
                </c:pt>
                <c:pt idx="4">
                  <c:v>20.709000000000003</c:v>
                </c:pt>
                <c:pt idx="5">
                  <c:v>21.700999999999993</c:v>
                </c:pt>
                <c:pt idx="6">
                  <c:v>11.310000000000002</c:v>
                </c:pt>
                <c:pt idx="7">
                  <c:v>6.9110000000000014</c:v>
                </c:pt>
                <c:pt idx="8">
                  <c:v>-19.99199999999999</c:v>
                </c:pt>
                <c:pt idx="9">
                  <c:v>-12.474999999999994</c:v>
                </c:pt>
                <c:pt idx="10">
                  <c:v>-18.837999999999994</c:v>
                </c:pt>
                <c:pt idx="11">
                  <c:v>-9.2649999999999864</c:v>
                </c:pt>
                <c:pt idx="12">
                  <c:v>15.931000000000012</c:v>
                </c:pt>
                <c:pt idx="13">
                  <c:v>3.9650000000000034</c:v>
                </c:pt>
                <c:pt idx="14">
                  <c:v>6.5670000000000073</c:v>
                </c:pt>
                <c:pt idx="15">
                  <c:v>12.312999999999988</c:v>
                </c:pt>
                <c:pt idx="16">
                  <c:v>-16.722000000000008</c:v>
                </c:pt>
                <c:pt idx="17">
                  <c:v>-17.650000000000006</c:v>
                </c:pt>
                <c:pt idx="18">
                  <c:v>-18.919999999999987</c:v>
                </c:pt>
                <c:pt idx="19">
                  <c:v>-16.699000000000012</c:v>
                </c:pt>
                <c:pt idx="20">
                  <c:v>8.1299999999999955</c:v>
                </c:pt>
                <c:pt idx="21">
                  <c:v>6.710000000000008</c:v>
                </c:pt>
                <c:pt idx="22">
                  <c:v>11.437999999999988</c:v>
                </c:pt>
              </c:numCache>
            </c:numRef>
          </c:yVal>
          <c:smooth val="1"/>
        </c:ser>
        <c:axId val="176498560"/>
        <c:axId val="176500096"/>
      </c:scatterChart>
      <c:valAx>
        <c:axId val="176498560"/>
        <c:scaling>
          <c:orientation val="minMax"/>
        </c:scaling>
        <c:axPos val="b"/>
        <c:numFmt formatCode="General" sourceLinked="1"/>
        <c:tickLblPos val="nextTo"/>
        <c:crossAx val="176500096"/>
        <c:crosses val="autoZero"/>
        <c:crossBetween val="midCat"/>
      </c:valAx>
      <c:valAx>
        <c:axId val="176500096"/>
        <c:scaling>
          <c:orientation val="minMax"/>
        </c:scaling>
        <c:axPos val="l"/>
        <c:numFmt formatCode="General" sourceLinked="1"/>
        <c:tickLblPos val="nextTo"/>
        <c:crossAx val="17649856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'Barn Owl'!$B$4:$B$48</c:f>
              <c:numCache>
                <c:formatCode>General</c:formatCode>
                <c:ptCount val="4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1.4000000000000001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1.6400000000000001</c:v>
                </c:pt>
                <c:pt idx="41">
                  <c:v>1.68</c:v>
                </c:pt>
                <c:pt idx="42">
                  <c:v>1.72</c:v>
                </c:pt>
                <c:pt idx="43">
                  <c:v>1.76</c:v>
                </c:pt>
                <c:pt idx="44">
                  <c:v>1.8</c:v>
                </c:pt>
              </c:numCache>
            </c:numRef>
          </c:xVal>
          <c:yVal>
            <c:numRef>
              <c:f>'Barn Owl'!$D$4:$D$48</c:f>
              <c:numCache>
                <c:formatCode>General</c:formatCode>
                <c:ptCount val="45"/>
                <c:pt idx="0">
                  <c:v>8.2560000000000002</c:v>
                </c:pt>
                <c:pt idx="1">
                  <c:v>10.141999999999996</c:v>
                </c:pt>
                <c:pt idx="2">
                  <c:v>10.141999999999996</c:v>
                </c:pt>
                <c:pt idx="3">
                  <c:v>17.948000000000008</c:v>
                </c:pt>
                <c:pt idx="4">
                  <c:v>23.199000000000012</c:v>
                </c:pt>
                <c:pt idx="5">
                  <c:v>-16.119</c:v>
                </c:pt>
                <c:pt idx="6">
                  <c:v>-20.556000000000012</c:v>
                </c:pt>
                <c:pt idx="7">
                  <c:v>-18.24799999999999</c:v>
                </c:pt>
                <c:pt idx="8">
                  <c:v>16.75</c:v>
                </c:pt>
                <c:pt idx="9">
                  <c:v>12.187000000000012</c:v>
                </c:pt>
                <c:pt idx="10">
                  <c:v>21.11099999999999</c:v>
                </c:pt>
                <c:pt idx="11">
                  <c:v>5.9060000000000059</c:v>
                </c:pt>
                <c:pt idx="12">
                  <c:v>10.305000000000007</c:v>
                </c:pt>
                <c:pt idx="13">
                  <c:v>3.4919999999999902</c:v>
                </c:pt>
                <c:pt idx="14">
                  <c:v>-7.125</c:v>
                </c:pt>
                <c:pt idx="15">
                  <c:v>5.38900000000001</c:v>
                </c:pt>
                <c:pt idx="16">
                  <c:v>16.84899999999999</c:v>
                </c:pt>
                <c:pt idx="17">
                  <c:v>12.324000000000012</c:v>
                </c:pt>
                <c:pt idx="18">
                  <c:v>21.209000000000003</c:v>
                </c:pt>
                <c:pt idx="19">
                  <c:v>15.092000000000013</c:v>
                </c:pt>
                <c:pt idx="20">
                  <c:v>-15.724999999999994</c:v>
                </c:pt>
                <c:pt idx="21">
                  <c:v>-15.840000000000003</c:v>
                </c:pt>
                <c:pt idx="22">
                  <c:v>6.3789999999999907</c:v>
                </c:pt>
                <c:pt idx="23">
                  <c:v>11.143000000000001</c:v>
                </c:pt>
                <c:pt idx="24">
                  <c:v>11.158999999999992</c:v>
                </c:pt>
                <c:pt idx="25">
                  <c:v>18.581999999999994</c:v>
                </c:pt>
                <c:pt idx="26">
                  <c:v>14.183999999999997</c:v>
                </c:pt>
                <c:pt idx="27">
                  <c:v>19.49199999999999</c:v>
                </c:pt>
                <c:pt idx="28">
                  <c:v>-15.985000000000014</c:v>
                </c:pt>
                <c:pt idx="29">
                  <c:v>-10.739000000000004</c:v>
                </c:pt>
                <c:pt idx="30">
                  <c:v>10.028999999999996</c:v>
                </c:pt>
                <c:pt idx="31">
                  <c:v>17.382000000000005</c:v>
                </c:pt>
                <c:pt idx="32">
                  <c:v>17.382000000000005</c:v>
                </c:pt>
                <c:pt idx="33">
                  <c:v>19.337999999999994</c:v>
                </c:pt>
                <c:pt idx="34">
                  <c:v>13.584000000000003</c:v>
                </c:pt>
                <c:pt idx="35">
                  <c:v>-13.801999999999992</c:v>
                </c:pt>
                <c:pt idx="36">
                  <c:v>-7.1810000000000116</c:v>
                </c:pt>
                <c:pt idx="37">
                  <c:v>5.75</c:v>
                </c:pt>
                <c:pt idx="38">
                  <c:v>22.417000000000002</c:v>
                </c:pt>
                <c:pt idx="39">
                  <c:v>10.951999999999998</c:v>
                </c:pt>
                <c:pt idx="40">
                  <c:v>15.813999999999993</c:v>
                </c:pt>
                <c:pt idx="41">
                  <c:v>9.4840000000000089</c:v>
                </c:pt>
                <c:pt idx="42">
                  <c:v>9.4840000000000089</c:v>
                </c:pt>
                <c:pt idx="43">
                  <c:v>11.436000000000007</c:v>
                </c:pt>
                <c:pt idx="44">
                  <c:v>-6.9170000000000016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'Barn Owl'!$B$53:$B$98</c:f>
              <c:numCache>
                <c:formatCode>General</c:formatCode>
                <c:ptCount val="4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0.44</c:v>
                </c:pt>
                <c:pt idx="5">
                  <c:v>0.52</c:v>
                </c:pt>
                <c:pt idx="6">
                  <c:v>0.6</c:v>
                </c:pt>
                <c:pt idx="7">
                  <c:v>0.68</c:v>
                </c:pt>
                <c:pt idx="8">
                  <c:v>0.76</c:v>
                </c:pt>
                <c:pt idx="9">
                  <c:v>0.84</c:v>
                </c:pt>
                <c:pt idx="10">
                  <c:v>0.92</c:v>
                </c:pt>
                <c:pt idx="11">
                  <c:v>1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1.24</c:v>
                </c:pt>
                <c:pt idx="15">
                  <c:v>1.32</c:v>
                </c:pt>
                <c:pt idx="16">
                  <c:v>1.4000000000000001</c:v>
                </c:pt>
                <c:pt idx="17">
                  <c:v>1.48</c:v>
                </c:pt>
                <c:pt idx="18">
                  <c:v>1.56</c:v>
                </c:pt>
                <c:pt idx="19">
                  <c:v>1.6400000000000001</c:v>
                </c:pt>
                <c:pt idx="20">
                  <c:v>1.72</c:v>
                </c:pt>
                <c:pt idx="21">
                  <c:v>1.8</c:v>
                </c:pt>
                <c:pt idx="22">
                  <c:v>1.8800000000000001</c:v>
                </c:pt>
                <c:pt idx="23">
                  <c:v>1.96</c:v>
                </c:pt>
                <c:pt idx="24">
                  <c:v>2.04</c:v>
                </c:pt>
                <c:pt idx="25">
                  <c:v>2.12</c:v>
                </c:pt>
                <c:pt idx="26">
                  <c:v>2.2000000000000002</c:v>
                </c:pt>
                <c:pt idx="27">
                  <c:v>2.2800000000000002</c:v>
                </c:pt>
                <c:pt idx="28">
                  <c:v>2.36</c:v>
                </c:pt>
                <c:pt idx="29">
                  <c:v>2.44</c:v>
                </c:pt>
                <c:pt idx="30">
                  <c:v>2.52</c:v>
                </c:pt>
                <c:pt idx="31">
                  <c:v>2.6</c:v>
                </c:pt>
                <c:pt idx="32">
                  <c:v>2.68</c:v>
                </c:pt>
                <c:pt idx="33">
                  <c:v>2.7600000000000002</c:v>
                </c:pt>
                <c:pt idx="34">
                  <c:v>2.84</c:v>
                </c:pt>
                <c:pt idx="35">
                  <c:v>2.92</c:v>
                </c:pt>
                <c:pt idx="36">
                  <c:v>3.08</c:v>
                </c:pt>
                <c:pt idx="37">
                  <c:v>3.16</c:v>
                </c:pt>
                <c:pt idx="38">
                  <c:v>3.24</c:v>
                </c:pt>
                <c:pt idx="39">
                  <c:v>3.3200000000000003</c:v>
                </c:pt>
                <c:pt idx="40">
                  <c:v>3.4</c:v>
                </c:pt>
                <c:pt idx="41">
                  <c:v>3.48</c:v>
                </c:pt>
                <c:pt idx="42">
                  <c:v>3.56</c:v>
                </c:pt>
                <c:pt idx="43">
                  <c:v>3.64</c:v>
                </c:pt>
                <c:pt idx="44">
                  <c:v>3.72</c:v>
                </c:pt>
                <c:pt idx="45">
                  <c:v>3.88</c:v>
                </c:pt>
              </c:numCache>
            </c:numRef>
          </c:xVal>
          <c:yVal>
            <c:numRef>
              <c:f>'Barn Owl'!$D$53:$D$98</c:f>
              <c:numCache>
                <c:formatCode>General</c:formatCode>
                <c:ptCount val="46"/>
                <c:pt idx="0">
                  <c:v>3.1800000000000068</c:v>
                </c:pt>
                <c:pt idx="1">
                  <c:v>4.8990000000000009</c:v>
                </c:pt>
                <c:pt idx="2">
                  <c:v>13.455999999999989</c:v>
                </c:pt>
                <c:pt idx="3">
                  <c:v>14.614000000000004</c:v>
                </c:pt>
                <c:pt idx="4">
                  <c:v>17.389999999999986</c:v>
                </c:pt>
                <c:pt idx="5">
                  <c:v>-6.0349999999999966</c:v>
                </c:pt>
                <c:pt idx="6">
                  <c:v>-14.376000000000005</c:v>
                </c:pt>
                <c:pt idx="7">
                  <c:v>-16.486999999999995</c:v>
                </c:pt>
                <c:pt idx="8">
                  <c:v>5.3870000000000005</c:v>
                </c:pt>
                <c:pt idx="9">
                  <c:v>10.818000000000012</c:v>
                </c:pt>
                <c:pt idx="10">
                  <c:v>17.463999999999999</c:v>
                </c:pt>
                <c:pt idx="11">
                  <c:v>20.356999999999999</c:v>
                </c:pt>
                <c:pt idx="12">
                  <c:v>9.8739999999999952</c:v>
                </c:pt>
                <c:pt idx="13">
                  <c:v>5.2529999999999859</c:v>
                </c:pt>
                <c:pt idx="14">
                  <c:v>-1.507000000000005</c:v>
                </c:pt>
                <c:pt idx="15">
                  <c:v>-8.0889999999999986</c:v>
                </c:pt>
                <c:pt idx="16">
                  <c:v>-13.111999999999995</c:v>
                </c:pt>
                <c:pt idx="17">
                  <c:v>-11.325999999999993</c:v>
                </c:pt>
                <c:pt idx="18">
                  <c:v>17.75800000000001</c:v>
                </c:pt>
                <c:pt idx="19">
                  <c:v>11.564999999999998</c:v>
                </c:pt>
                <c:pt idx="20">
                  <c:v>19.983000000000004</c:v>
                </c:pt>
                <c:pt idx="21">
                  <c:v>25.560000000000002</c:v>
                </c:pt>
                <c:pt idx="22">
                  <c:v>7.5680000000000121</c:v>
                </c:pt>
                <c:pt idx="23">
                  <c:v>-4.2580000000000098</c:v>
                </c:pt>
                <c:pt idx="24">
                  <c:v>-11.820999999999998</c:v>
                </c:pt>
                <c:pt idx="25">
                  <c:v>-4.4190000000000111</c:v>
                </c:pt>
                <c:pt idx="26">
                  <c:v>9.01400000000001</c:v>
                </c:pt>
                <c:pt idx="27">
                  <c:v>26.323000000000008</c:v>
                </c:pt>
                <c:pt idx="28">
                  <c:v>19.242999999999995</c:v>
                </c:pt>
                <c:pt idx="29">
                  <c:v>21.717999999999989</c:v>
                </c:pt>
                <c:pt idx="30">
                  <c:v>8.7069999999999936</c:v>
                </c:pt>
                <c:pt idx="31">
                  <c:v>8.0020000000000095</c:v>
                </c:pt>
                <c:pt idx="32">
                  <c:v>-17.13300000000001</c:v>
                </c:pt>
                <c:pt idx="33">
                  <c:v>-10.712999999999994</c:v>
                </c:pt>
                <c:pt idx="34">
                  <c:v>-8.8940000000000055</c:v>
                </c:pt>
                <c:pt idx="35">
                  <c:v>15.689999999999998</c:v>
                </c:pt>
                <c:pt idx="36">
                  <c:v>18.661000000000001</c:v>
                </c:pt>
                <c:pt idx="37">
                  <c:v>24.25800000000001</c:v>
                </c:pt>
                <c:pt idx="38">
                  <c:v>17.354000000000013</c:v>
                </c:pt>
                <c:pt idx="39">
                  <c:v>-17.925999999999988</c:v>
                </c:pt>
                <c:pt idx="40">
                  <c:v>-17.415999999999997</c:v>
                </c:pt>
                <c:pt idx="41">
                  <c:v>-9.5250000000000057</c:v>
                </c:pt>
                <c:pt idx="42">
                  <c:v>11.128999999999991</c:v>
                </c:pt>
                <c:pt idx="43">
                  <c:v>14.784999999999997</c:v>
                </c:pt>
                <c:pt idx="44">
                  <c:v>14.554000000000002</c:v>
                </c:pt>
                <c:pt idx="45">
                  <c:v>11.289999999999992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'Barn Owl'!$B$103:$B$134</c:f>
              <c:numCache>
                <c:formatCode>General</c:formatCode>
                <c:ptCount val="32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0.2</c:v>
                </c:pt>
                <c:pt idx="5">
                  <c:v>0.23333333333333334</c:v>
                </c:pt>
                <c:pt idx="6">
                  <c:v>0.26666666666666666</c:v>
                </c:pt>
                <c:pt idx="7">
                  <c:v>0.3</c:v>
                </c:pt>
                <c:pt idx="8">
                  <c:v>0.33333333333333331</c:v>
                </c:pt>
                <c:pt idx="9">
                  <c:v>0.36666666666666664</c:v>
                </c:pt>
                <c:pt idx="10">
                  <c:v>0.43333333333333335</c:v>
                </c:pt>
                <c:pt idx="11">
                  <c:v>0.46666666666666667</c:v>
                </c:pt>
                <c:pt idx="12">
                  <c:v>0.5</c:v>
                </c:pt>
                <c:pt idx="13">
                  <c:v>0.53333333333333333</c:v>
                </c:pt>
                <c:pt idx="14">
                  <c:v>0.56666666666666665</c:v>
                </c:pt>
                <c:pt idx="15">
                  <c:v>0.6</c:v>
                </c:pt>
                <c:pt idx="16">
                  <c:v>0.6333333333333333</c:v>
                </c:pt>
                <c:pt idx="17">
                  <c:v>0.66666666666666663</c:v>
                </c:pt>
                <c:pt idx="18">
                  <c:v>0.7</c:v>
                </c:pt>
                <c:pt idx="19">
                  <c:v>0.73333333333333328</c:v>
                </c:pt>
                <c:pt idx="20">
                  <c:v>0.76666666666666661</c:v>
                </c:pt>
                <c:pt idx="21">
                  <c:v>0.83333333333333337</c:v>
                </c:pt>
                <c:pt idx="22">
                  <c:v>0.8666666666666667</c:v>
                </c:pt>
                <c:pt idx="23">
                  <c:v>0.9</c:v>
                </c:pt>
                <c:pt idx="24">
                  <c:v>0.93333333333333335</c:v>
                </c:pt>
                <c:pt idx="25">
                  <c:v>0.96666666666666667</c:v>
                </c:pt>
                <c:pt idx="26">
                  <c:v>1</c:v>
                </c:pt>
                <c:pt idx="27">
                  <c:v>1.0666666666666667</c:v>
                </c:pt>
                <c:pt idx="28">
                  <c:v>1.1000000000000001</c:v>
                </c:pt>
                <c:pt idx="29">
                  <c:v>1.1333333333333333</c:v>
                </c:pt>
                <c:pt idx="30">
                  <c:v>1.1666666666666667</c:v>
                </c:pt>
                <c:pt idx="31">
                  <c:v>1.2</c:v>
                </c:pt>
              </c:numCache>
            </c:numRef>
          </c:xVal>
          <c:yVal>
            <c:numRef>
              <c:f>'Barn Owl'!$D$103:$D$134</c:f>
              <c:numCache>
                <c:formatCode>General</c:formatCode>
                <c:ptCount val="32"/>
                <c:pt idx="0">
                  <c:v>6.3400000000000034</c:v>
                </c:pt>
                <c:pt idx="1">
                  <c:v>13.605999999999995</c:v>
                </c:pt>
                <c:pt idx="2">
                  <c:v>12.094999999999999</c:v>
                </c:pt>
                <c:pt idx="3">
                  <c:v>-14.931000000000012</c:v>
                </c:pt>
                <c:pt idx="4">
                  <c:v>-6.3400000000000034</c:v>
                </c:pt>
                <c:pt idx="5">
                  <c:v>11.203000000000003</c:v>
                </c:pt>
                <c:pt idx="6">
                  <c:v>10.855999999999995</c:v>
                </c:pt>
                <c:pt idx="7">
                  <c:v>12.563999999999993</c:v>
                </c:pt>
                <c:pt idx="8">
                  <c:v>6.0960000000000036</c:v>
                </c:pt>
                <c:pt idx="9">
                  <c:v>19.653999999999996</c:v>
                </c:pt>
                <c:pt idx="10">
                  <c:v>-10.305000000000007</c:v>
                </c:pt>
                <c:pt idx="11">
                  <c:v>-14.580999999999989</c:v>
                </c:pt>
                <c:pt idx="12">
                  <c:v>24.305000000000007</c:v>
                </c:pt>
                <c:pt idx="13">
                  <c:v>19.777999999999992</c:v>
                </c:pt>
                <c:pt idx="14">
                  <c:v>18.435000000000002</c:v>
                </c:pt>
                <c:pt idx="15">
                  <c:v>10.200999999999993</c:v>
                </c:pt>
                <c:pt idx="16">
                  <c:v>-21.161000000000001</c:v>
                </c:pt>
                <c:pt idx="17">
                  <c:v>-15.086000000000013</c:v>
                </c:pt>
                <c:pt idx="18">
                  <c:v>11.77600000000001</c:v>
                </c:pt>
                <c:pt idx="19">
                  <c:v>13.991000000000014</c:v>
                </c:pt>
                <c:pt idx="20">
                  <c:v>15.22999999999999</c:v>
                </c:pt>
                <c:pt idx="21">
                  <c:v>1.8480000000000132</c:v>
                </c:pt>
                <c:pt idx="22">
                  <c:v>-16.717999999999989</c:v>
                </c:pt>
                <c:pt idx="23">
                  <c:v>-32.578000000000003</c:v>
                </c:pt>
                <c:pt idx="24">
                  <c:v>-25.664999999999992</c:v>
                </c:pt>
                <c:pt idx="25">
                  <c:v>-6.304000000000002</c:v>
                </c:pt>
                <c:pt idx="26">
                  <c:v>4.8549999999999898</c:v>
                </c:pt>
                <c:pt idx="27">
                  <c:v>15.524000000000001</c:v>
                </c:pt>
                <c:pt idx="28">
                  <c:v>8.1299999999999955</c:v>
                </c:pt>
                <c:pt idx="29">
                  <c:v>14.675999999999988</c:v>
                </c:pt>
                <c:pt idx="30">
                  <c:v>-8.2069999999999936</c:v>
                </c:pt>
                <c:pt idx="31">
                  <c:v>-8.6659999999999968</c:v>
                </c:pt>
              </c:numCache>
            </c:numRef>
          </c:yVal>
          <c:smooth val="1"/>
        </c:ser>
        <c:axId val="97065216"/>
        <c:axId val="97079296"/>
      </c:scatterChart>
      <c:valAx>
        <c:axId val="97065216"/>
        <c:scaling>
          <c:orientation val="minMax"/>
        </c:scaling>
        <c:axPos val="b"/>
        <c:numFmt formatCode="General" sourceLinked="1"/>
        <c:tickLblPos val="nextTo"/>
        <c:crossAx val="97079296"/>
        <c:crosses val="autoZero"/>
        <c:crossBetween val="midCat"/>
      </c:valAx>
      <c:valAx>
        <c:axId val="97079296"/>
        <c:scaling>
          <c:orientation val="minMax"/>
        </c:scaling>
        <c:axPos val="l"/>
        <c:numFmt formatCode="General" sourceLinked="1"/>
        <c:tickLblPos val="nextTo"/>
        <c:crossAx val="97065216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Yellowjacket!$B$4:$B$27</c:f>
              <c:numCache>
                <c:formatCode>General</c:formatCode>
                <c:ptCount val="24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0.4</c:v>
                </c:pt>
                <c:pt idx="11">
                  <c:v>0.43333333333333335</c:v>
                </c:pt>
                <c:pt idx="12">
                  <c:v>0.46666666666666667</c:v>
                </c:pt>
                <c:pt idx="13">
                  <c:v>0.53333333333333333</c:v>
                </c:pt>
                <c:pt idx="14">
                  <c:v>0.56666666666666665</c:v>
                </c:pt>
                <c:pt idx="15">
                  <c:v>0.6</c:v>
                </c:pt>
                <c:pt idx="16">
                  <c:v>0.6333333333333333</c:v>
                </c:pt>
                <c:pt idx="17">
                  <c:v>0.7</c:v>
                </c:pt>
                <c:pt idx="18">
                  <c:v>0.73333333333333328</c:v>
                </c:pt>
                <c:pt idx="19">
                  <c:v>0.76666666666666661</c:v>
                </c:pt>
                <c:pt idx="20">
                  <c:v>0.8</c:v>
                </c:pt>
                <c:pt idx="21">
                  <c:v>0.83333333333333337</c:v>
                </c:pt>
                <c:pt idx="22">
                  <c:v>0.9</c:v>
                </c:pt>
                <c:pt idx="23">
                  <c:v>0.93333333333333335</c:v>
                </c:pt>
              </c:numCache>
            </c:numRef>
          </c:xVal>
          <c:yVal>
            <c:numRef>
              <c:f>Yellowjacket!$D$4:$D$27</c:f>
              <c:numCache>
                <c:formatCode>General</c:formatCode>
                <c:ptCount val="24"/>
                <c:pt idx="0">
                  <c:v>-13.173000000000002</c:v>
                </c:pt>
                <c:pt idx="1">
                  <c:v>-14.036000000000001</c:v>
                </c:pt>
                <c:pt idx="2">
                  <c:v>-17.728000000000009</c:v>
                </c:pt>
                <c:pt idx="3">
                  <c:v>18.676999999999992</c:v>
                </c:pt>
                <c:pt idx="4">
                  <c:v>12.358000000000004</c:v>
                </c:pt>
                <c:pt idx="5">
                  <c:v>-18.980999999999995</c:v>
                </c:pt>
                <c:pt idx="6">
                  <c:v>-11.524000000000001</c:v>
                </c:pt>
                <c:pt idx="7">
                  <c:v>21.425000000000011</c:v>
                </c:pt>
                <c:pt idx="8">
                  <c:v>12.094999999999999</c:v>
                </c:pt>
                <c:pt idx="9">
                  <c:v>-9.5080000000000098</c:v>
                </c:pt>
                <c:pt idx="10">
                  <c:v>-18.768000000000001</c:v>
                </c:pt>
                <c:pt idx="11">
                  <c:v>4.76400000000001</c:v>
                </c:pt>
                <c:pt idx="12">
                  <c:v>11.820999999999998</c:v>
                </c:pt>
                <c:pt idx="13">
                  <c:v>-8.3259999999999934</c:v>
                </c:pt>
                <c:pt idx="14">
                  <c:v>6.1930000000000121</c:v>
                </c:pt>
                <c:pt idx="15">
                  <c:v>-16.763000000000005</c:v>
                </c:pt>
                <c:pt idx="16">
                  <c:v>-19.439999999999998</c:v>
                </c:pt>
                <c:pt idx="17">
                  <c:v>18.221000000000004</c:v>
                </c:pt>
                <c:pt idx="18">
                  <c:v>10.00800000000001</c:v>
                </c:pt>
                <c:pt idx="19">
                  <c:v>-12.188999999999993</c:v>
                </c:pt>
                <c:pt idx="20">
                  <c:v>-9.0089999999999861</c:v>
                </c:pt>
                <c:pt idx="21">
                  <c:v>-10.491000000000014</c:v>
                </c:pt>
                <c:pt idx="22">
                  <c:v>12.343999999999994</c:v>
                </c:pt>
                <c:pt idx="23">
                  <c:v>-23.069999999999993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Yellowjacket!$B$32:$B$46</c:f>
              <c:numCache>
                <c:formatCode>General</c:formatCode>
                <c:ptCount val="1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</c:numCache>
            </c:numRef>
          </c:xVal>
          <c:yVal>
            <c:numRef>
              <c:f>Yellowjacket!$D$32:$D$46</c:f>
              <c:numCache>
                <c:formatCode>General</c:formatCode>
                <c:ptCount val="15"/>
                <c:pt idx="0">
                  <c:v>-15.274000000000001</c:v>
                </c:pt>
                <c:pt idx="1">
                  <c:v>-18.925000000000011</c:v>
                </c:pt>
                <c:pt idx="2">
                  <c:v>-9.4749999999999943</c:v>
                </c:pt>
                <c:pt idx="3">
                  <c:v>8.4970000000000141</c:v>
                </c:pt>
                <c:pt idx="4">
                  <c:v>4.9190000000000111</c:v>
                </c:pt>
                <c:pt idx="5">
                  <c:v>11.716000000000008</c:v>
                </c:pt>
                <c:pt idx="6">
                  <c:v>10.378999999999991</c:v>
                </c:pt>
                <c:pt idx="7">
                  <c:v>-7.5370000000000061</c:v>
                </c:pt>
                <c:pt idx="8">
                  <c:v>-6.7520000000000095</c:v>
                </c:pt>
                <c:pt idx="9">
                  <c:v>-13.294000000000011</c:v>
                </c:pt>
                <c:pt idx="10">
                  <c:v>-12.674000000000007</c:v>
                </c:pt>
                <c:pt idx="11">
                  <c:v>9.8899999999999864</c:v>
                </c:pt>
                <c:pt idx="12">
                  <c:v>4.3240000000000123</c:v>
                </c:pt>
                <c:pt idx="13">
                  <c:v>11.633999999999986</c:v>
                </c:pt>
                <c:pt idx="14">
                  <c:v>11.534999999999997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Yellowjacket!$B$51:$B$89</c:f>
              <c:numCache>
                <c:formatCode>General</c:formatCode>
                <c:ptCount val="3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0.83333333333333337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1.0333333333333332</c:v>
                </c:pt>
                <c:pt idx="14">
                  <c:v>1.1000000000000001</c:v>
                </c:pt>
                <c:pt idx="15">
                  <c:v>1.1666666666666667</c:v>
                </c:pt>
                <c:pt idx="16">
                  <c:v>1.2333333333333334</c:v>
                </c:pt>
                <c:pt idx="17">
                  <c:v>1.3</c:v>
                </c:pt>
                <c:pt idx="18">
                  <c:v>1.3666666666666667</c:v>
                </c:pt>
                <c:pt idx="19">
                  <c:v>1.4333333333333333</c:v>
                </c:pt>
                <c:pt idx="20">
                  <c:v>1.5</c:v>
                </c:pt>
                <c:pt idx="21">
                  <c:v>1.5666666666666667</c:v>
                </c:pt>
                <c:pt idx="22">
                  <c:v>1.6333333333333333</c:v>
                </c:pt>
                <c:pt idx="23">
                  <c:v>1.7</c:v>
                </c:pt>
                <c:pt idx="24">
                  <c:v>1.7666666666666666</c:v>
                </c:pt>
                <c:pt idx="25">
                  <c:v>1.9</c:v>
                </c:pt>
                <c:pt idx="26">
                  <c:v>1.9666666666666666</c:v>
                </c:pt>
                <c:pt idx="27">
                  <c:v>2.0333333333333332</c:v>
                </c:pt>
                <c:pt idx="28">
                  <c:v>2.1</c:v>
                </c:pt>
                <c:pt idx="29">
                  <c:v>2.1666666666666665</c:v>
                </c:pt>
                <c:pt idx="30">
                  <c:v>2.2333333333333334</c:v>
                </c:pt>
                <c:pt idx="31">
                  <c:v>2.2999999999999998</c:v>
                </c:pt>
                <c:pt idx="32">
                  <c:v>2.4333333333333331</c:v>
                </c:pt>
                <c:pt idx="33">
                  <c:v>2.5</c:v>
                </c:pt>
                <c:pt idx="34">
                  <c:v>2.6333333333333333</c:v>
                </c:pt>
                <c:pt idx="35">
                  <c:v>2.7</c:v>
                </c:pt>
                <c:pt idx="36">
                  <c:v>2.7666666666666666</c:v>
                </c:pt>
                <c:pt idx="37">
                  <c:v>2.8333333333333335</c:v>
                </c:pt>
                <c:pt idx="38">
                  <c:v>2.9</c:v>
                </c:pt>
              </c:numCache>
            </c:numRef>
          </c:xVal>
          <c:yVal>
            <c:numRef>
              <c:f>Yellowjacket!$D$51:$D$89</c:f>
              <c:numCache>
                <c:formatCode>General</c:formatCode>
                <c:ptCount val="39"/>
                <c:pt idx="0">
                  <c:v>10.326999999999998</c:v>
                </c:pt>
                <c:pt idx="1">
                  <c:v>9.046999999999997</c:v>
                </c:pt>
                <c:pt idx="2">
                  <c:v>-3.1769999999999925</c:v>
                </c:pt>
                <c:pt idx="3">
                  <c:v>-6.9060000000000059</c:v>
                </c:pt>
                <c:pt idx="4">
                  <c:v>-12.293000000000006</c:v>
                </c:pt>
                <c:pt idx="5">
                  <c:v>11.711000000000013</c:v>
                </c:pt>
                <c:pt idx="6">
                  <c:v>12.657999999999987</c:v>
                </c:pt>
                <c:pt idx="7">
                  <c:v>8.1589999999999918</c:v>
                </c:pt>
                <c:pt idx="8">
                  <c:v>-8.3710000000000093</c:v>
                </c:pt>
                <c:pt idx="9">
                  <c:v>-5.7270000000000039</c:v>
                </c:pt>
                <c:pt idx="10">
                  <c:v>-6.0699999999999932</c:v>
                </c:pt>
                <c:pt idx="11">
                  <c:v>21.800999999999988</c:v>
                </c:pt>
                <c:pt idx="12">
                  <c:v>11.310000000000002</c:v>
                </c:pt>
                <c:pt idx="13">
                  <c:v>14.389999999999986</c:v>
                </c:pt>
                <c:pt idx="14">
                  <c:v>13.491000000000014</c:v>
                </c:pt>
                <c:pt idx="15">
                  <c:v>11.675999999999988</c:v>
                </c:pt>
                <c:pt idx="16">
                  <c:v>-2.467000000000013</c:v>
                </c:pt>
                <c:pt idx="17">
                  <c:v>-9.5269999999999868</c:v>
                </c:pt>
                <c:pt idx="18">
                  <c:v>-13.669000000000011</c:v>
                </c:pt>
                <c:pt idx="19">
                  <c:v>9.2160000000000082</c:v>
                </c:pt>
                <c:pt idx="20">
                  <c:v>22.507000000000005</c:v>
                </c:pt>
                <c:pt idx="21">
                  <c:v>10.951999999999998</c:v>
                </c:pt>
                <c:pt idx="22">
                  <c:v>11.768000000000001</c:v>
                </c:pt>
                <c:pt idx="23">
                  <c:v>-5.4979999999999905</c:v>
                </c:pt>
                <c:pt idx="24">
                  <c:v>-6.6430000000000007</c:v>
                </c:pt>
                <c:pt idx="25">
                  <c:v>-14.545999999999992</c:v>
                </c:pt>
                <c:pt idx="26">
                  <c:v>19.429000000000002</c:v>
                </c:pt>
                <c:pt idx="27">
                  <c:v>17.181999999999988</c:v>
                </c:pt>
                <c:pt idx="28">
                  <c:v>8.0360000000000014</c:v>
                </c:pt>
                <c:pt idx="29">
                  <c:v>15.306000000000012</c:v>
                </c:pt>
                <c:pt idx="30">
                  <c:v>-3.1440000000000055</c:v>
                </c:pt>
                <c:pt idx="31">
                  <c:v>-12.49799999999999</c:v>
                </c:pt>
                <c:pt idx="32">
                  <c:v>16.364000000000004</c:v>
                </c:pt>
                <c:pt idx="33">
                  <c:v>24.673000000000002</c:v>
                </c:pt>
                <c:pt idx="34">
                  <c:v>18.244</c:v>
                </c:pt>
                <c:pt idx="35">
                  <c:v>11.490000000000009</c:v>
                </c:pt>
                <c:pt idx="36">
                  <c:v>-5.6220000000000141</c:v>
                </c:pt>
                <c:pt idx="37">
                  <c:v>-8.4199999999999875</c:v>
                </c:pt>
                <c:pt idx="38">
                  <c:v>-9.6659999999999968</c:v>
                </c:pt>
              </c:numCache>
            </c:numRef>
          </c:yVal>
          <c:smooth val="1"/>
        </c:ser>
        <c:axId val="169954688"/>
        <c:axId val="169956480"/>
      </c:scatterChart>
      <c:valAx>
        <c:axId val="169954688"/>
        <c:scaling>
          <c:orientation val="minMax"/>
        </c:scaling>
        <c:axPos val="b"/>
        <c:numFmt formatCode="General" sourceLinked="1"/>
        <c:tickLblPos val="nextTo"/>
        <c:crossAx val="169956480"/>
        <c:crosses val="autoZero"/>
        <c:crossBetween val="midCat"/>
      </c:valAx>
      <c:valAx>
        <c:axId val="169956480"/>
        <c:scaling>
          <c:orientation val="minMax"/>
        </c:scaling>
        <c:axPos val="l"/>
        <c:numFmt formatCode="General" sourceLinked="1"/>
        <c:tickLblPos val="nextTo"/>
        <c:crossAx val="169954688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Fish 1</c:v>
          </c:tx>
          <c:xVal>
            <c:numRef>
              <c:f>'Yellowtail Amberjack'!$B$4:$B$41</c:f>
              <c:numCache>
                <c:formatCode>General</c:formatCode>
                <c:ptCount val="38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0.3</c:v>
                </c:pt>
                <c:pt idx="4">
                  <c:v>0.36666666666666664</c:v>
                </c:pt>
                <c:pt idx="5">
                  <c:v>0.43333333333333335</c:v>
                </c:pt>
                <c:pt idx="6">
                  <c:v>0.5</c:v>
                </c:pt>
                <c:pt idx="7">
                  <c:v>0.56666666666666665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0.83333333333333337</c:v>
                </c:pt>
                <c:pt idx="12">
                  <c:v>0.9</c:v>
                </c:pt>
                <c:pt idx="13">
                  <c:v>0.96666666666666667</c:v>
                </c:pt>
                <c:pt idx="14">
                  <c:v>1.0333333333333332</c:v>
                </c:pt>
                <c:pt idx="15">
                  <c:v>1.1000000000000001</c:v>
                </c:pt>
                <c:pt idx="16">
                  <c:v>1.1666666666666667</c:v>
                </c:pt>
                <c:pt idx="17">
                  <c:v>1.2333333333333334</c:v>
                </c:pt>
                <c:pt idx="18">
                  <c:v>1.3</c:v>
                </c:pt>
                <c:pt idx="19">
                  <c:v>1.3666666666666667</c:v>
                </c:pt>
                <c:pt idx="20">
                  <c:v>1.4333333333333333</c:v>
                </c:pt>
                <c:pt idx="21">
                  <c:v>1.5</c:v>
                </c:pt>
                <c:pt idx="22">
                  <c:v>1.5666666666666667</c:v>
                </c:pt>
                <c:pt idx="23">
                  <c:v>1.6333333333333333</c:v>
                </c:pt>
                <c:pt idx="24">
                  <c:v>1.7</c:v>
                </c:pt>
                <c:pt idx="25">
                  <c:v>1.7666666666666666</c:v>
                </c:pt>
                <c:pt idx="26">
                  <c:v>1.8333333333333333</c:v>
                </c:pt>
                <c:pt idx="27">
                  <c:v>1.9</c:v>
                </c:pt>
                <c:pt idx="28">
                  <c:v>1.9666666666666666</c:v>
                </c:pt>
                <c:pt idx="29">
                  <c:v>2.0333333333333332</c:v>
                </c:pt>
                <c:pt idx="30">
                  <c:v>2.1</c:v>
                </c:pt>
                <c:pt idx="31">
                  <c:v>2.1666666666666665</c:v>
                </c:pt>
                <c:pt idx="32">
                  <c:v>2.2333333333333334</c:v>
                </c:pt>
                <c:pt idx="33">
                  <c:v>2.2999999999999998</c:v>
                </c:pt>
                <c:pt idx="34">
                  <c:v>2.3666666666666667</c:v>
                </c:pt>
                <c:pt idx="35">
                  <c:v>2.4333333333333331</c:v>
                </c:pt>
                <c:pt idx="36">
                  <c:v>2.5</c:v>
                </c:pt>
                <c:pt idx="37">
                  <c:v>2.5666666666666664</c:v>
                </c:pt>
              </c:numCache>
            </c:numRef>
          </c:xVal>
          <c:yVal>
            <c:numRef>
              <c:f>'Yellowtail Amberjack'!$D$4:$D$41</c:f>
              <c:numCache>
                <c:formatCode>General</c:formatCode>
                <c:ptCount val="38"/>
                <c:pt idx="0">
                  <c:v>10.869</c:v>
                </c:pt>
                <c:pt idx="1">
                  <c:v>7.0089999999999861</c:v>
                </c:pt>
                <c:pt idx="2">
                  <c:v>-1.9250000000000114</c:v>
                </c:pt>
                <c:pt idx="3">
                  <c:v>-14.701999999999998</c:v>
                </c:pt>
                <c:pt idx="4">
                  <c:v>-11.177999999999997</c:v>
                </c:pt>
                <c:pt idx="5">
                  <c:v>-17.317000000000007</c:v>
                </c:pt>
                <c:pt idx="6">
                  <c:v>-9.8340000000000032</c:v>
                </c:pt>
                <c:pt idx="7">
                  <c:v>5.4339999999999975</c:v>
                </c:pt>
                <c:pt idx="8">
                  <c:v>11.646999999999991</c:v>
                </c:pt>
                <c:pt idx="9">
                  <c:v>15.348000000000013</c:v>
                </c:pt>
                <c:pt idx="10">
                  <c:v>20.139999999999986</c:v>
                </c:pt>
                <c:pt idx="11">
                  <c:v>21.659999999999997</c:v>
                </c:pt>
                <c:pt idx="12">
                  <c:v>16.449999999999989</c:v>
                </c:pt>
                <c:pt idx="13">
                  <c:v>11.800000000000011</c:v>
                </c:pt>
                <c:pt idx="14">
                  <c:v>-3.3760000000000048</c:v>
                </c:pt>
                <c:pt idx="15">
                  <c:v>-6.3720000000000141</c:v>
                </c:pt>
                <c:pt idx="16">
                  <c:v>-12.580000000000013</c:v>
                </c:pt>
                <c:pt idx="17">
                  <c:v>-15.253999999999991</c:v>
                </c:pt>
                <c:pt idx="18">
                  <c:v>-20.622000000000014</c:v>
                </c:pt>
                <c:pt idx="19">
                  <c:v>-11.793000000000006</c:v>
                </c:pt>
                <c:pt idx="20">
                  <c:v>-2.9070000000000107</c:v>
                </c:pt>
                <c:pt idx="21">
                  <c:v>5.5689999999999884</c:v>
                </c:pt>
                <c:pt idx="22">
                  <c:v>13.540999999999997</c:v>
                </c:pt>
                <c:pt idx="23">
                  <c:v>18.965000000000003</c:v>
                </c:pt>
                <c:pt idx="24">
                  <c:v>22.092999999999989</c:v>
                </c:pt>
                <c:pt idx="25">
                  <c:v>18.751000000000005</c:v>
                </c:pt>
                <c:pt idx="26">
                  <c:v>11.782000000000011</c:v>
                </c:pt>
                <c:pt idx="27">
                  <c:v>9.9840000000000089</c:v>
                </c:pt>
                <c:pt idx="28">
                  <c:v>4.8019999999999925</c:v>
                </c:pt>
                <c:pt idx="29">
                  <c:v>-7.0339999999999918</c:v>
                </c:pt>
                <c:pt idx="30">
                  <c:v>-10.342999999999989</c:v>
                </c:pt>
                <c:pt idx="31">
                  <c:v>-18.370000000000005</c:v>
                </c:pt>
                <c:pt idx="32">
                  <c:v>-14.486999999999995</c:v>
                </c:pt>
                <c:pt idx="33">
                  <c:v>-7.7849999999999966</c:v>
                </c:pt>
                <c:pt idx="34">
                  <c:v>6.7379999999999995</c:v>
                </c:pt>
                <c:pt idx="35">
                  <c:v>18.75</c:v>
                </c:pt>
                <c:pt idx="36">
                  <c:v>24.201999999999998</c:v>
                </c:pt>
                <c:pt idx="37">
                  <c:v>17.722000000000008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'Yellowtail Amberjack'!$B$46:$B$89</c:f>
              <c:numCache>
                <c:formatCode>General</c:formatCode>
                <c:ptCount val="4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2.4333333333333331</c:v>
                </c:pt>
                <c:pt idx="36">
                  <c:v>2.5</c:v>
                </c:pt>
                <c:pt idx="37">
                  <c:v>2.5666666666666664</c:v>
                </c:pt>
                <c:pt idx="38">
                  <c:v>2.6333333333333333</c:v>
                </c:pt>
                <c:pt idx="39">
                  <c:v>2.7</c:v>
                </c:pt>
                <c:pt idx="40">
                  <c:v>2.7666666666666666</c:v>
                </c:pt>
                <c:pt idx="41">
                  <c:v>2.8333333333333335</c:v>
                </c:pt>
                <c:pt idx="42">
                  <c:v>2.9</c:v>
                </c:pt>
                <c:pt idx="43">
                  <c:v>2.9666666666666668</c:v>
                </c:pt>
              </c:numCache>
            </c:numRef>
          </c:xVal>
          <c:yVal>
            <c:numRef>
              <c:f>'Yellowtail Amberjack'!$D$46:$D$89</c:f>
              <c:numCache>
                <c:formatCode>General</c:formatCode>
                <c:ptCount val="44"/>
                <c:pt idx="0">
                  <c:v>9.9130000000000109</c:v>
                </c:pt>
                <c:pt idx="1">
                  <c:v>8.4689999999999941</c:v>
                </c:pt>
                <c:pt idx="2">
                  <c:v>3.4420000000000073</c:v>
                </c:pt>
                <c:pt idx="3">
                  <c:v>9.2239999999999895</c:v>
                </c:pt>
                <c:pt idx="4">
                  <c:v>13.037000000000006</c:v>
                </c:pt>
                <c:pt idx="5">
                  <c:v>16.019000000000005</c:v>
                </c:pt>
                <c:pt idx="6">
                  <c:v>20.501000000000005</c:v>
                </c:pt>
                <c:pt idx="7">
                  <c:v>20.376000000000005</c:v>
                </c:pt>
                <c:pt idx="8">
                  <c:v>18.527999999999992</c:v>
                </c:pt>
                <c:pt idx="9">
                  <c:v>13.586999999999989</c:v>
                </c:pt>
                <c:pt idx="10">
                  <c:v>12.274000000000001</c:v>
                </c:pt>
                <c:pt idx="11">
                  <c:v>6.4099999999999966</c:v>
                </c:pt>
                <c:pt idx="12">
                  <c:v>-1.5289999999999964</c:v>
                </c:pt>
                <c:pt idx="13">
                  <c:v>-6.0989999999999895</c:v>
                </c:pt>
                <c:pt idx="14">
                  <c:v>-7.8480000000000132</c:v>
                </c:pt>
                <c:pt idx="15">
                  <c:v>-9.203000000000003</c:v>
                </c:pt>
                <c:pt idx="16">
                  <c:v>-0.83799999999999386</c:v>
                </c:pt>
                <c:pt idx="17">
                  <c:v>7.8230000000000075</c:v>
                </c:pt>
                <c:pt idx="18">
                  <c:v>12.354000000000013</c:v>
                </c:pt>
                <c:pt idx="19">
                  <c:v>12.371000000000009</c:v>
                </c:pt>
                <c:pt idx="20">
                  <c:v>16.879999999999995</c:v>
                </c:pt>
                <c:pt idx="21">
                  <c:v>14.019000000000005</c:v>
                </c:pt>
                <c:pt idx="22">
                  <c:v>11.677999999999997</c:v>
                </c:pt>
                <c:pt idx="23">
                  <c:v>8.1049999999999898</c:v>
                </c:pt>
                <c:pt idx="24">
                  <c:v>-4.4010000000000105</c:v>
                </c:pt>
                <c:pt idx="25">
                  <c:v>-4.0809999999999889</c:v>
                </c:pt>
                <c:pt idx="26">
                  <c:v>-5.9979999999999905</c:v>
                </c:pt>
                <c:pt idx="27">
                  <c:v>-7.0529999999999973</c:v>
                </c:pt>
                <c:pt idx="28">
                  <c:v>-9.2330000000000041</c:v>
                </c:pt>
                <c:pt idx="29">
                  <c:v>2.0229999999999961</c:v>
                </c:pt>
                <c:pt idx="30">
                  <c:v>8.6680000000000064</c:v>
                </c:pt>
                <c:pt idx="31">
                  <c:v>9.9809999999999945</c:v>
                </c:pt>
                <c:pt idx="32">
                  <c:v>10.176999999999992</c:v>
                </c:pt>
                <c:pt idx="33">
                  <c:v>14.831999999999994</c:v>
                </c:pt>
                <c:pt idx="34">
                  <c:v>12.899000000000001</c:v>
                </c:pt>
                <c:pt idx="35">
                  <c:v>9.1440000000000055</c:v>
                </c:pt>
                <c:pt idx="36">
                  <c:v>9.7779999999999916</c:v>
                </c:pt>
                <c:pt idx="37">
                  <c:v>3.7189999999999941</c:v>
                </c:pt>
                <c:pt idx="38">
                  <c:v>-4.2729999999999961</c:v>
                </c:pt>
                <c:pt idx="39">
                  <c:v>-9.6490000000000009</c:v>
                </c:pt>
                <c:pt idx="40">
                  <c:v>-10.251000000000005</c:v>
                </c:pt>
                <c:pt idx="41">
                  <c:v>-10.174000000000007</c:v>
                </c:pt>
                <c:pt idx="42">
                  <c:v>-2.164999999999992</c:v>
                </c:pt>
                <c:pt idx="43">
                  <c:v>3.2479999999999905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'Yellowtail Amberjack'!$B$96:$B$126</c:f>
              <c:numCache>
                <c:formatCode>General</c:formatCode>
                <c:ptCount val="31"/>
                <c:pt idx="0">
                  <c:v>0.1</c:v>
                </c:pt>
                <c:pt idx="1">
                  <c:v>0.16666666666666666</c:v>
                </c:pt>
                <c:pt idx="2">
                  <c:v>0.23333333333333334</c:v>
                </c:pt>
                <c:pt idx="3">
                  <c:v>0.36666666666666664</c:v>
                </c:pt>
                <c:pt idx="4">
                  <c:v>0.43333333333333335</c:v>
                </c:pt>
                <c:pt idx="5">
                  <c:v>0.5</c:v>
                </c:pt>
                <c:pt idx="6">
                  <c:v>0.56666666666666665</c:v>
                </c:pt>
                <c:pt idx="7">
                  <c:v>0.6333333333333333</c:v>
                </c:pt>
                <c:pt idx="8">
                  <c:v>0.7</c:v>
                </c:pt>
                <c:pt idx="9">
                  <c:v>0.76666666666666661</c:v>
                </c:pt>
                <c:pt idx="10">
                  <c:v>0.83333333333333337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1.0333333333333332</c:v>
                </c:pt>
                <c:pt idx="14">
                  <c:v>1.1000000000000001</c:v>
                </c:pt>
                <c:pt idx="15">
                  <c:v>1.1666666666666667</c:v>
                </c:pt>
                <c:pt idx="16">
                  <c:v>1.2333333333333334</c:v>
                </c:pt>
                <c:pt idx="17">
                  <c:v>1.3666666666666667</c:v>
                </c:pt>
                <c:pt idx="18">
                  <c:v>1.4333333333333333</c:v>
                </c:pt>
                <c:pt idx="19">
                  <c:v>1.5</c:v>
                </c:pt>
                <c:pt idx="20">
                  <c:v>1.5666666666666667</c:v>
                </c:pt>
                <c:pt idx="21">
                  <c:v>1.6333333333333333</c:v>
                </c:pt>
                <c:pt idx="22">
                  <c:v>1.7</c:v>
                </c:pt>
                <c:pt idx="23">
                  <c:v>1.7666666666666666</c:v>
                </c:pt>
                <c:pt idx="24">
                  <c:v>1.8333333333333333</c:v>
                </c:pt>
                <c:pt idx="25">
                  <c:v>1.9</c:v>
                </c:pt>
                <c:pt idx="26">
                  <c:v>1.9666666666666666</c:v>
                </c:pt>
                <c:pt idx="27">
                  <c:v>2.0333333333333332</c:v>
                </c:pt>
                <c:pt idx="28">
                  <c:v>2.1</c:v>
                </c:pt>
                <c:pt idx="29">
                  <c:v>2.2333333333333334</c:v>
                </c:pt>
                <c:pt idx="30">
                  <c:v>2.2999999999999998</c:v>
                </c:pt>
              </c:numCache>
            </c:numRef>
          </c:xVal>
          <c:yVal>
            <c:numRef>
              <c:f>'Yellowtail Amberjack'!$D$96:$D$126</c:f>
              <c:numCache>
                <c:formatCode>General</c:formatCode>
                <c:ptCount val="31"/>
                <c:pt idx="0">
                  <c:v>-20.338999999999999</c:v>
                </c:pt>
                <c:pt idx="1">
                  <c:v>-15.072000000000003</c:v>
                </c:pt>
                <c:pt idx="2">
                  <c:v>6.9939999999999998</c:v>
                </c:pt>
                <c:pt idx="3">
                  <c:v>6.5089999999999861</c:v>
                </c:pt>
                <c:pt idx="4">
                  <c:v>-17.027999999999992</c:v>
                </c:pt>
                <c:pt idx="5">
                  <c:v>-10.647999999999996</c:v>
                </c:pt>
                <c:pt idx="6">
                  <c:v>5.5720000000000027</c:v>
                </c:pt>
                <c:pt idx="7">
                  <c:v>26.328000000000003</c:v>
                </c:pt>
                <c:pt idx="8">
                  <c:v>4.6370000000000005</c:v>
                </c:pt>
                <c:pt idx="9">
                  <c:v>-15.838999999999999</c:v>
                </c:pt>
                <c:pt idx="10">
                  <c:v>-24.342000000000013</c:v>
                </c:pt>
                <c:pt idx="11">
                  <c:v>-16.274000000000001</c:v>
                </c:pt>
                <c:pt idx="12">
                  <c:v>9.1419999999999959</c:v>
                </c:pt>
                <c:pt idx="13">
                  <c:v>14.036000000000001</c:v>
                </c:pt>
                <c:pt idx="14">
                  <c:v>-2.1589999999999918</c:v>
                </c:pt>
                <c:pt idx="15">
                  <c:v>-4.5060000000000002</c:v>
                </c:pt>
                <c:pt idx="16">
                  <c:v>-22.921999999999997</c:v>
                </c:pt>
                <c:pt idx="17">
                  <c:v>7.3470000000000084</c:v>
                </c:pt>
                <c:pt idx="18">
                  <c:v>13.331999999999994</c:v>
                </c:pt>
                <c:pt idx="19">
                  <c:v>8.9019999999999868</c:v>
                </c:pt>
                <c:pt idx="20">
                  <c:v>-7.1069999999999993</c:v>
                </c:pt>
                <c:pt idx="21">
                  <c:v>-9.8069999999999879</c:v>
                </c:pt>
                <c:pt idx="22">
                  <c:v>-17.364000000000004</c:v>
                </c:pt>
                <c:pt idx="23">
                  <c:v>-9.6160000000000139</c:v>
                </c:pt>
                <c:pt idx="24">
                  <c:v>-6.3400000000000034</c:v>
                </c:pt>
                <c:pt idx="25">
                  <c:v>4.6419999999999959</c:v>
                </c:pt>
                <c:pt idx="26">
                  <c:v>7.4350000000000023</c:v>
                </c:pt>
                <c:pt idx="27">
                  <c:v>15.806999999999988</c:v>
                </c:pt>
                <c:pt idx="28">
                  <c:v>10.688999999999993</c:v>
                </c:pt>
                <c:pt idx="29">
                  <c:v>-16.014999999999986</c:v>
                </c:pt>
                <c:pt idx="30">
                  <c:v>-11.758999999999986</c:v>
                </c:pt>
              </c:numCache>
            </c:numRef>
          </c:yVal>
          <c:smooth val="1"/>
        </c:ser>
        <c:axId val="170022784"/>
        <c:axId val="170024320"/>
      </c:scatterChart>
      <c:valAx>
        <c:axId val="170022784"/>
        <c:scaling>
          <c:orientation val="minMax"/>
        </c:scaling>
        <c:axPos val="b"/>
        <c:numFmt formatCode="General" sourceLinked="1"/>
        <c:tickLblPos val="nextTo"/>
        <c:crossAx val="170024320"/>
        <c:crosses val="autoZero"/>
        <c:crossBetween val="midCat"/>
      </c:valAx>
      <c:valAx>
        <c:axId val="170024320"/>
        <c:scaling>
          <c:orientation val="minMax"/>
        </c:scaling>
        <c:axPos val="l"/>
        <c:numFmt formatCode="General" sourceLinked="1"/>
        <c:tickLblPos val="nextTo"/>
        <c:crossAx val="170022784"/>
        <c:crosses val="autoZero"/>
        <c:crossBetween val="midCat"/>
      </c:valAx>
    </c:plotArea>
    <c:plotVisOnly val="1"/>
    <c:dispBlanksAs val="gap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'Max Angle vs Size'!$C$1</c:f>
              <c:strCache>
                <c:ptCount val="1"/>
                <c:pt idx="0">
                  <c:v>Absolute Max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'Max Angle vs Size'!$A$2:$A$66</c:f>
              <c:numCache>
                <c:formatCode>General</c:formatCode>
                <c:ptCount val="65"/>
                <c:pt idx="0">
                  <c:v>0.81</c:v>
                </c:pt>
                <c:pt idx="1">
                  <c:v>4.2500000000000003E-2</c:v>
                </c:pt>
                <c:pt idx="2">
                  <c:v>0.73499999999999999</c:v>
                </c:pt>
                <c:pt idx="3">
                  <c:v>1.7000000000000001E-2</c:v>
                </c:pt>
                <c:pt idx="4">
                  <c:v>0.36</c:v>
                </c:pt>
                <c:pt idx="5">
                  <c:v>0.71099999999999997</c:v>
                </c:pt>
                <c:pt idx="6">
                  <c:v>5.05</c:v>
                </c:pt>
                <c:pt idx="7">
                  <c:v>0.26500000000000001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3.3000000000000002E-2</c:v>
                </c:pt>
                <c:pt idx="12">
                  <c:v>3.15</c:v>
                </c:pt>
                <c:pt idx="13">
                  <c:v>5.0999999999999997E-2</c:v>
                </c:pt>
                <c:pt idx="14">
                  <c:v>2.9000000000000001E-2</c:v>
                </c:pt>
                <c:pt idx="15">
                  <c:v>0.12</c:v>
                </c:pt>
                <c:pt idx="16">
                  <c:v>0.93</c:v>
                </c:pt>
                <c:pt idx="17">
                  <c:v>7.0000000000000001E-3</c:v>
                </c:pt>
                <c:pt idx="18">
                  <c:v>0.14000000000000001</c:v>
                </c:pt>
                <c:pt idx="19">
                  <c:v>2.7</c:v>
                </c:pt>
                <c:pt idx="20">
                  <c:v>1.1399999999999999</c:v>
                </c:pt>
                <c:pt idx="21">
                  <c:v>6.0000000000000001E-3</c:v>
                </c:pt>
                <c:pt idx="22">
                  <c:v>0.05</c:v>
                </c:pt>
                <c:pt idx="23">
                  <c:v>0.05</c:v>
                </c:pt>
                <c:pt idx="24">
                  <c:v>1.22</c:v>
                </c:pt>
                <c:pt idx="25">
                  <c:v>0.14000000000000001</c:v>
                </c:pt>
                <c:pt idx="26">
                  <c:v>7.8</c:v>
                </c:pt>
                <c:pt idx="27">
                  <c:v>0.31</c:v>
                </c:pt>
                <c:pt idx="28">
                  <c:v>3.0000000000000001E-3</c:v>
                </c:pt>
                <c:pt idx="29">
                  <c:v>0.09</c:v>
                </c:pt>
                <c:pt idx="30">
                  <c:v>0.55000000000000004</c:v>
                </c:pt>
                <c:pt idx="31">
                  <c:v>0.63</c:v>
                </c:pt>
                <c:pt idx="33">
                  <c:v>0.98</c:v>
                </c:pt>
                <c:pt idx="34">
                  <c:v>7.0000000000000001E-3</c:v>
                </c:pt>
                <c:pt idx="35">
                  <c:v>4.3</c:v>
                </c:pt>
                <c:pt idx="36">
                  <c:v>0.76100000000000001</c:v>
                </c:pt>
                <c:pt idx="37">
                  <c:v>7.0000000000000001E-3</c:v>
                </c:pt>
                <c:pt idx="38">
                  <c:v>1.35</c:v>
                </c:pt>
                <c:pt idx="39">
                  <c:v>5.0000000000000001E-3</c:v>
                </c:pt>
                <c:pt idx="40">
                  <c:v>0.02</c:v>
                </c:pt>
                <c:pt idx="41">
                  <c:v>0.1</c:v>
                </c:pt>
                <c:pt idx="42">
                  <c:v>2.5000000000000001E-2</c:v>
                </c:pt>
                <c:pt idx="43">
                  <c:v>4.5</c:v>
                </c:pt>
                <c:pt idx="44">
                  <c:v>8.4</c:v>
                </c:pt>
                <c:pt idx="45">
                  <c:v>0.04</c:v>
                </c:pt>
                <c:pt idx="46">
                  <c:v>0.1</c:v>
                </c:pt>
                <c:pt idx="47">
                  <c:v>1.95</c:v>
                </c:pt>
                <c:pt idx="48">
                  <c:v>1.6E-2</c:v>
                </c:pt>
                <c:pt idx="49">
                  <c:v>0.17</c:v>
                </c:pt>
                <c:pt idx="50">
                  <c:v>1.129</c:v>
                </c:pt>
                <c:pt idx="51">
                  <c:v>1.48</c:v>
                </c:pt>
                <c:pt idx="52">
                  <c:v>0.22</c:v>
                </c:pt>
                <c:pt idx="53">
                  <c:v>3.75</c:v>
                </c:pt>
                <c:pt idx="54">
                  <c:v>0.03</c:v>
                </c:pt>
                <c:pt idx="55">
                  <c:v>2.2999999999999998</c:v>
                </c:pt>
                <c:pt idx="56">
                  <c:v>0.71</c:v>
                </c:pt>
                <c:pt idx="57">
                  <c:v>0.62</c:v>
                </c:pt>
                <c:pt idx="58">
                  <c:v>4.4999999999999998E-2</c:v>
                </c:pt>
                <c:pt idx="59">
                  <c:v>0.02</c:v>
                </c:pt>
                <c:pt idx="60">
                  <c:v>0.8</c:v>
                </c:pt>
                <c:pt idx="61">
                  <c:v>1.5E-3</c:v>
                </c:pt>
                <c:pt idx="62">
                  <c:v>1.5E-3</c:v>
                </c:pt>
                <c:pt idx="63">
                  <c:v>6.9999999999999999E-4</c:v>
                </c:pt>
                <c:pt idx="64">
                  <c:v>2.5999999999999998E-4</c:v>
                </c:pt>
              </c:numCache>
            </c:numRef>
          </c:xVal>
          <c:yVal>
            <c:numRef>
              <c:f>'Max Angle vs Size'!$C$2:$C$66</c:f>
              <c:numCache>
                <c:formatCode>General</c:formatCode>
                <c:ptCount val="65"/>
                <c:pt idx="0">
                  <c:v>29.383999999999986</c:v>
                </c:pt>
                <c:pt idx="1">
                  <c:v>35.126000000000005</c:v>
                </c:pt>
                <c:pt idx="2">
                  <c:v>28.217999999999989</c:v>
                </c:pt>
                <c:pt idx="3">
                  <c:v>17.263000000000005</c:v>
                </c:pt>
                <c:pt idx="4">
                  <c:v>32.578000000000003</c:v>
                </c:pt>
                <c:pt idx="5">
                  <c:v>43.402999999999992</c:v>
                </c:pt>
                <c:pt idx="6">
                  <c:v>34.537000000000006</c:v>
                </c:pt>
                <c:pt idx="7">
                  <c:v>53.972999999999999</c:v>
                </c:pt>
                <c:pt idx="8">
                  <c:v>42.580000000000013</c:v>
                </c:pt>
                <c:pt idx="9">
                  <c:v>35.361999999999995</c:v>
                </c:pt>
                <c:pt idx="10">
                  <c:v>40.600999999999999</c:v>
                </c:pt>
                <c:pt idx="12">
                  <c:v>31.407999999999987</c:v>
                </c:pt>
                <c:pt idx="13">
                  <c:v>33.11699999999999</c:v>
                </c:pt>
                <c:pt idx="14">
                  <c:v>39.596000000000004</c:v>
                </c:pt>
                <c:pt idx="15">
                  <c:v>21.008999999999986</c:v>
                </c:pt>
                <c:pt idx="16">
                  <c:v>40.121000000000009</c:v>
                </c:pt>
                <c:pt idx="17">
                  <c:v>37.185000000000002</c:v>
                </c:pt>
                <c:pt idx="18">
                  <c:v>50.744</c:v>
                </c:pt>
                <c:pt idx="19">
                  <c:v>32.018000000000001</c:v>
                </c:pt>
                <c:pt idx="20">
                  <c:v>30.378999999999991</c:v>
                </c:pt>
                <c:pt idx="21">
                  <c:v>37.998999999999995</c:v>
                </c:pt>
                <c:pt idx="22">
                  <c:v>36.244</c:v>
                </c:pt>
                <c:pt idx="23">
                  <c:v>17.52600000000001</c:v>
                </c:pt>
                <c:pt idx="24">
                  <c:v>56.182000000000002</c:v>
                </c:pt>
                <c:pt idx="25">
                  <c:v>27.921999999999997</c:v>
                </c:pt>
                <c:pt idx="26">
                  <c:v>32.661000000000001</c:v>
                </c:pt>
                <c:pt idx="27">
                  <c:v>38.806000000000012</c:v>
                </c:pt>
                <c:pt idx="28">
                  <c:v>28.610000000000014</c:v>
                </c:pt>
                <c:pt idx="29">
                  <c:v>37.235000000000014</c:v>
                </c:pt>
                <c:pt idx="30">
                  <c:v>37.356999999999999</c:v>
                </c:pt>
                <c:pt idx="31">
                  <c:v>43.299000000000007</c:v>
                </c:pt>
                <c:pt idx="33">
                  <c:v>25.096000000000004</c:v>
                </c:pt>
                <c:pt idx="34">
                  <c:v>26.97399999999999</c:v>
                </c:pt>
                <c:pt idx="35">
                  <c:v>36.300999999999988</c:v>
                </c:pt>
                <c:pt idx="36">
                  <c:v>49.322000000000003</c:v>
                </c:pt>
                <c:pt idx="37">
                  <c:v>29.262</c:v>
                </c:pt>
                <c:pt idx="38">
                  <c:v>30.495000000000005</c:v>
                </c:pt>
                <c:pt idx="39">
                  <c:v>45</c:v>
                </c:pt>
                <c:pt idx="40">
                  <c:v>41.877999999999986</c:v>
                </c:pt>
                <c:pt idx="41">
                  <c:v>47.244</c:v>
                </c:pt>
                <c:pt idx="42">
                  <c:v>37.265999999999991</c:v>
                </c:pt>
                <c:pt idx="43">
                  <c:v>36.096000000000004</c:v>
                </c:pt>
                <c:pt idx="44">
                  <c:v>35.322000000000003</c:v>
                </c:pt>
                <c:pt idx="45">
                  <c:v>40.406000000000006</c:v>
                </c:pt>
                <c:pt idx="46">
                  <c:v>45.13900000000001</c:v>
                </c:pt>
                <c:pt idx="47">
                  <c:v>33.502999999999986</c:v>
                </c:pt>
                <c:pt idx="48">
                  <c:v>55.031999999999996</c:v>
                </c:pt>
                <c:pt idx="49">
                  <c:v>37.875</c:v>
                </c:pt>
                <c:pt idx="50">
                  <c:v>33.985000000000014</c:v>
                </c:pt>
                <c:pt idx="51">
                  <c:v>35.598000000000013</c:v>
                </c:pt>
                <c:pt idx="52">
                  <c:v>43.175999999999988</c:v>
                </c:pt>
                <c:pt idx="53">
                  <c:v>44.205000000000013</c:v>
                </c:pt>
                <c:pt idx="54">
                  <c:v>35.781000000000006</c:v>
                </c:pt>
                <c:pt idx="55">
                  <c:v>45.587999999999994</c:v>
                </c:pt>
                <c:pt idx="56">
                  <c:v>32.206999999999994</c:v>
                </c:pt>
                <c:pt idx="57">
                  <c:v>30.468999999999994</c:v>
                </c:pt>
                <c:pt idx="58">
                  <c:v>21.700999999999993</c:v>
                </c:pt>
                <c:pt idx="59">
                  <c:v>24.673000000000002</c:v>
                </c:pt>
                <c:pt idx="60">
                  <c:v>26.328000000000003</c:v>
                </c:pt>
                <c:pt idx="61">
                  <c:v>-17.616</c:v>
                </c:pt>
                <c:pt idx="62">
                  <c:v>-15.496</c:v>
                </c:pt>
                <c:pt idx="63">
                  <c:v>-13.241</c:v>
                </c:pt>
                <c:pt idx="64">
                  <c:v>-20.373000000000001</c:v>
                </c:pt>
              </c:numCache>
            </c:numRef>
          </c:yVal>
        </c:ser>
        <c:axId val="176687744"/>
        <c:axId val="176706688"/>
      </c:scatterChart>
      <c:valAx>
        <c:axId val="17668774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(log scale) [m]</a:t>
                </a:r>
              </a:p>
            </c:rich>
          </c:tx>
          <c:layout/>
        </c:title>
        <c:numFmt formatCode="General" sourceLinked="1"/>
        <c:tickLblPos val="nextTo"/>
        <c:crossAx val="176706688"/>
        <c:crosses val="autoZero"/>
        <c:crossBetween val="midCat"/>
      </c:valAx>
      <c:valAx>
        <c:axId val="1767066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max angle [degrees]</a:t>
                </a:r>
              </a:p>
            </c:rich>
          </c:tx>
          <c:layout/>
        </c:title>
        <c:numFmt formatCode="General" sourceLinked="1"/>
        <c:tickLblPos val="nextTo"/>
        <c:crossAx val="17668774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'Max Angle vs Size'!$B$1</c:f>
              <c:strCache>
                <c:ptCount val="1"/>
                <c:pt idx="0">
                  <c:v>Average Max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'Max Angle vs Size'!$A$2:$A$66</c:f>
              <c:numCache>
                <c:formatCode>General</c:formatCode>
                <c:ptCount val="65"/>
                <c:pt idx="0">
                  <c:v>0.81</c:v>
                </c:pt>
                <c:pt idx="1">
                  <c:v>4.2500000000000003E-2</c:v>
                </c:pt>
                <c:pt idx="2">
                  <c:v>0.73499999999999999</c:v>
                </c:pt>
                <c:pt idx="3">
                  <c:v>1.7000000000000001E-2</c:v>
                </c:pt>
                <c:pt idx="4">
                  <c:v>0.36</c:v>
                </c:pt>
                <c:pt idx="5">
                  <c:v>0.71099999999999997</c:v>
                </c:pt>
                <c:pt idx="6">
                  <c:v>5.05</c:v>
                </c:pt>
                <c:pt idx="7">
                  <c:v>0.26500000000000001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3.3000000000000002E-2</c:v>
                </c:pt>
                <c:pt idx="12">
                  <c:v>3.15</c:v>
                </c:pt>
                <c:pt idx="13">
                  <c:v>5.0999999999999997E-2</c:v>
                </c:pt>
                <c:pt idx="14">
                  <c:v>2.9000000000000001E-2</c:v>
                </c:pt>
                <c:pt idx="15">
                  <c:v>0.12</c:v>
                </c:pt>
                <c:pt idx="16">
                  <c:v>0.93</c:v>
                </c:pt>
                <c:pt idx="17">
                  <c:v>7.0000000000000001E-3</c:v>
                </c:pt>
                <c:pt idx="18">
                  <c:v>0.14000000000000001</c:v>
                </c:pt>
                <c:pt idx="19">
                  <c:v>2.7</c:v>
                </c:pt>
                <c:pt idx="20">
                  <c:v>1.1399999999999999</c:v>
                </c:pt>
                <c:pt idx="21">
                  <c:v>6.0000000000000001E-3</c:v>
                </c:pt>
                <c:pt idx="22">
                  <c:v>0.05</c:v>
                </c:pt>
                <c:pt idx="23">
                  <c:v>0.05</c:v>
                </c:pt>
                <c:pt idx="24">
                  <c:v>1.22</c:v>
                </c:pt>
                <c:pt idx="25">
                  <c:v>0.14000000000000001</c:v>
                </c:pt>
                <c:pt idx="26">
                  <c:v>7.8</c:v>
                </c:pt>
                <c:pt idx="27">
                  <c:v>0.31</c:v>
                </c:pt>
                <c:pt idx="28">
                  <c:v>3.0000000000000001E-3</c:v>
                </c:pt>
                <c:pt idx="29">
                  <c:v>0.09</c:v>
                </c:pt>
                <c:pt idx="30">
                  <c:v>0.55000000000000004</c:v>
                </c:pt>
                <c:pt idx="31">
                  <c:v>0.63</c:v>
                </c:pt>
                <c:pt idx="33">
                  <c:v>0.98</c:v>
                </c:pt>
                <c:pt idx="34">
                  <c:v>7.0000000000000001E-3</c:v>
                </c:pt>
                <c:pt idx="35">
                  <c:v>4.3</c:v>
                </c:pt>
                <c:pt idx="36">
                  <c:v>0.76100000000000001</c:v>
                </c:pt>
                <c:pt idx="37">
                  <c:v>7.0000000000000001E-3</c:v>
                </c:pt>
                <c:pt idx="38">
                  <c:v>1.35</c:v>
                </c:pt>
                <c:pt idx="39">
                  <c:v>5.0000000000000001E-3</c:v>
                </c:pt>
                <c:pt idx="40">
                  <c:v>0.02</c:v>
                </c:pt>
                <c:pt idx="41">
                  <c:v>0.1</c:v>
                </c:pt>
                <c:pt idx="42">
                  <c:v>2.5000000000000001E-2</c:v>
                </c:pt>
                <c:pt idx="43">
                  <c:v>4.5</c:v>
                </c:pt>
                <c:pt idx="44">
                  <c:v>8.4</c:v>
                </c:pt>
                <c:pt idx="45">
                  <c:v>0.04</c:v>
                </c:pt>
                <c:pt idx="46">
                  <c:v>0.1</c:v>
                </c:pt>
                <c:pt idx="47">
                  <c:v>1.95</c:v>
                </c:pt>
                <c:pt idx="48">
                  <c:v>1.6E-2</c:v>
                </c:pt>
                <c:pt idx="49">
                  <c:v>0.17</c:v>
                </c:pt>
                <c:pt idx="50">
                  <c:v>1.129</c:v>
                </c:pt>
                <c:pt idx="51">
                  <c:v>1.48</c:v>
                </c:pt>
                <c:pt idx="52">
                  <c:v>0.22</c:v>
                </c:pt>
                <c:pt idx="53">
                  <c:v>3.75</c:v>
                </c:pt>
                <c:pt idx="54">
                  <c:v>0.03</c:v>
                </c:pt>
                <c:pt idx="55">
                  <c:v>2.2999999999999998</c:v>
                </c:pt>
                <c:pt idx="56">
                  <c:v>0.71</c:v>
                </c:pt>
                <c:pt idx="57">
                  <c:v>0.62</c:v>
                </c:pt>
                <c:pt idx="58">
                  <c:v>4.4999999999999998E-2</c:v>
                </c:pt>
                <c:pt idx="59">
                  <c:v>0.02</c:v>
                </c:pt>
                <c:pt idx="60">
                  <c:v>0.8</c:v>
                </c:pt>
                <c:pt idx="61">
                  <c:v>1.5E-3</c:v>
                </c:pt>
                <c:pt idx="62">
                  <c:v>1.5E-3</c:v>
                </c:pt>
                <c:pt idx="63">
                  <c:v>6.9999999999999999E-4</c:v>
                </c:pt>
                <c:pt idx="64">
                  <c:v>2.5999999999999998E-4</c:v>
                </c:pt>
              </c:numCache>
            </c:numRef>
          </c:xVal>
          <c:yVal>
            <c:numRef>
              <c:f>'Max Angle vs Size'!$B$2:$B$66</c:f>
              <c:numCache>
                <c:formatCode>0.000</c:formatCode>
                <c:ptCount val="65"/>
                <c:pt idx="0">
                  <c:v>21.416666666666664</c:v>
                </c:pt>
                <c:pt idx="1">
                  <c:v>21.885166666666667</c:v>
                </c:pt>
                <c:pt idx="2">
                  <c:v>19.019527777777778</c:v>
                </c:pt>
                <c:pt idx="3">
                  <c:v>10.977000000000004</c:v>
                </c:pt>
                <c:pt idx="4">
                  <c:v>21.767888888888887</c:v>
                </c:pt>
                <c:pt idx="5">
                  <c:v>36.325111111111113</c:v>
                </c:pt>
                <c:pt idx="6" formatCode="General">
                  <c:v>25.221</c:v>
                </c:pt>
                <c:pt idx="7">
                  <c:v>30.925166666666669</c:v>
                </c:pt>
                <c:pt idx="8">
                  <c:v>35.993750000000006</c:v>
                </c:pt>
                <c:pt idx="9">
                  <c:v>25.596027777777778</c:v>
                </c:pt>
                <c:pt idx="10">
                  <c:v>29.905109090909093</c:v>
                </c:pt>
                <c:pt idx="12">
                  <c:v>23.724999999999998</c:v>
                </c:pt>
                <c:pt idx="13">
                  <c:v>23.258562500000004</c:v>
                </c:pt>
                <c:pt idx="14">
                  <c:v>25.16311111111111</c:v>
                </c:pt>
                <c:pt idx="15">
                  <c:v>15.059357142857142</c:v>
                </c:pt>
                <c:pt idx="16">
                  <c:v>25.190083333333334</c:v>
                </c:pt>
                <c:pt idx="17">
                  <c:v>26.791026984126983</c:v>
                </c:pt>
                <c:pt idx="18">
                  <c:v>32.694111111111113</c:v>
                </c:pt>
                <c:pt idx="19">
                  <c:v>29.222125000000002</c:v>
                </c:pt>
                <c:pt idx="20">
                  <c:v>25.080333333333328</c:v>
                </c:pt>
                <c:pt idx="21">
                  <c:v>28.873354166666665</c:v>
                </c:pt>
                <c:pt idx="22">
                  <c:v>25.760400000000001</c:v>
                </c:pt>
                <c:pt idx="23">
                  <c:v>15.295550000000006</c:v>
                </c:pt>
                <c:pt idx="24">
                  <c:v>43.69980555555555</c:v>
                </c:pt>
                <c:pt idx="25">
                  <c:v>24.80575</c:v>
                </c:pt>
                <c:pt idx="26">
                  <c:v>28.716999999999999</c:v>
                </c:pt>
                <c:pt idx="27">
                  <c:v>28.426450000000003</c:v>
                </c:pt>
                <c:pt idx="28">
                  <c:v>23.388357142857146</c:v>
                </c:pt>
                <c:pt idx="29">
                  <c:v>20.736725</c:v>
                </c:pt>
                <c:pt idx="30">
                  <c:v>29.123194444444447</c:v>
                </c:pt>
                <c:pt idx="31">
                  <c:v>25.707666666666672</c:v>
                </c:pt>
                <c:pt idx="33">
                  <c:v>22.306333333333338</c:v>
                </c:pt>
                <c:pt idx="34">
                  <c:v>18.30740476190476</c:v>
                </c:pt>
                <c:pt idx="35">
                  <c:v>31.118599999999994</c:v>
                </c:pt>
                <c:pt idx="36">
                  <c:v>26.213161111111116</c:v>
                </c:pt>
                <c:pt idx="37">
                  <c:v>20.257134920634922</c:v>
                </c:pt>
                <c:pt idx="38">
                  <c:v>23.808777777777777</c:v>
                </c:pt>
                <c:pt idx="39">
                  <c:v>32.81016666666666</c:v>
                </c:pt>
                <c:pt idx="40">
                  <c:v>35.757249999999999</c:v>
                </c:pt>
                <c:pt idx="41">
                  <c:v>26.320416666666663</c:v>
                </c:pt>
                <c:pt idx="42">
                  <c:v>22.6158</c:v>
                </c:pt>
                <c:pt idx="43">
                  <c:v>31.672571428571427</c:v>
                </c:pt>
                <c:pt idx="44">
                  <c:v>30.157</c:v>
                </c:pt>
                <c:pt idx="45">
                  <c:v>30.635750000000002</c:v>
                </c:pt>
                <c:pt idx="46">
                  <c:v>34.955777777777776</c:v>
                </c:pt>
                <c:pt idx="47">
                  <c:v>28.96385714285714</c:v>
                </c:pt>
                <c:pt idx="48">
                  <c:v>34.966875000000002</c:v>
                </c:pt>
                <c:pt idx="49">
                  <c:v>33.386633333333329</c:v>
                </c:pt>
                <c:pt idx="50">
                  <c:v>28.853133333333332</c:v>
                </c:pt>
                <c:pt idx="51">
                  <c:v>27.244083333333336</c:v>
                </c:pt>
                <c:pt idx="52">
                  <c:v>21.79527777777778</c:v>
                </c:pt>
                <c:pt idx="53">
                  <c:v>33.171388888888885</c:v>
                </c:pt>
                <c:pt idx="54">
                  <c:v>32.010500000000008</c:v>
                </c:pt>
                <c:pt idx="55">
                  <c:v>25.036166666666663</c:v>
                </c:pt>
                <c:pt idx="56">
                  <c:v>29.146999999999995</c:v>
                </c:pt>
                <c:pt idx="57">
                  <c:v>23.479193181818179</c:v>
                </c:pt>
                <c:pt idx="58">
                  <c:v>18.168249999999993</c:v>
                </c:pt>
                <c:pt idx="59">
                  <c:v>17.166555555555561</c:v>
                </c:pt>
                <c:pt idx="60">
                  <c:v>20.216533333333334</c:v>
                </c:pt>
                <c:pt idx="61">
                  <c:v>-14.909000000000001</c:v>
                </c:pt>
                <c:pt idx="62">
                  <c:v>-9.3008888888888901</c:v>
                </c:pt>
                <c:pt idx="63">
                  <c:v>-9.3866923076923108</c:v>
                </c:pt>
                <c:pt idx="64">
                  <c:v>-16.9604</c:v>
                </c:pt>
              </c:numCache>
            </c:numRef>
          </c:yVal>
        </c:ser>
        <c:axId val="176747264"/>
        <c:axId val="176749184"/>
      </c:scatterChart>
      <c:valAx>
        <c:axId val="1767472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(log scale) [m]</a:t>
                </a:r>
              </a:p>
            </c:rich>
          </c:tx>
          <c:layout/>
        </c:title>
        <c:numFmt formatCode="General" sourceLinked="1"/>
        <c:tickLblPos val="nextTo"/>
        <c:crossAx val="176749184"/>
        <c:crosses val="autoZero"/>
        <c:crossBetween val="midCat"/>
      </c:valAx>
      <c:valAx>
        <c:axId val="176749184"/>
        <c:scaling>
          <c:orientation val="minMax"/>
          <c:max val="6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 angle [degrees]</a:t>
                </a:r>
              </a:p>
            </c:rich>
          </c:tx>
          <c:layout/>
        </c:title>
        <c:numFmt formatCode="0.000" sourceLinked="1"/>
        <c:tickLblPos val="nextTo"/>
        <c:crossAx val="176747264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'Max Angle vs Size'!$D$2</c:f>
              <c:strCache>
                <c:ptCount val="1"/>
                <c:pt idx="0">
                  <c:v>Albatross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</c:f>
              <c:numCache>
                <c:formatCode>General</c:formatCode>
                <c:ptCount val="1"/>
                <c:pt idx="0">
                  <c:v>0.81</c:v>
                </c:pt>
              </c:numCache>
            </c:numRef>
          </c:xVal>
          <c:yVal>
            <c:numRef>
              <c:f>'Max Angle vs Size'!$B$2</c:f>
              <c:numCache>
                <c:formatCode>0.000</c:formatCode>
                <c:ptCount val="1"/>
                <c:pt idx="0">
                  <c:v>21.416666666666664</c:v>
                </c:pt>
              </c:numCache>
            </c:numRef>
          </c:yVal>
        </c:ser>
        <c:ser>
          <c:idx val="1"/>
          <c:order val="1"/>
          <c:tx>
            <c:strRef>
              <c:f>'Max Angle vs Size'!$D$3</c:f>
              <c:strCache>
                <c:ptCount val="1"/>
                <c:pt idx="0">
                  <c:v>Antarctic Clione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</c:f>
              <c:numCache>
                <c:formatCode>General</c:formatCode>
                <c:ptCount val="1"/>
                <c:pt idx="0">
                  <c:v>4.2500000000000003E-2</c:v>
                </c:pt>
              </c:numCache>
            </c:numRef>
          </c:xVal>
          <c:yVal>
            <c:numRef>
              <c:f>'Max Angle vs Size'!$B$3</c:f>
              <c:numCache>
                <c:formatCode>0.000</c:formatCode>
                <c:ptCount val="1"/>
                <c:pt idx="0">
                  <c:v>21.885166666666667</c:v>
                </c:pt>
              </c:numCache>
            </c:numRef>
          </c:yVal>
        </c:ser>
        <c:ser>
          <c:idx val="2"/>
          <c:order val="2"/>
          <c:tx>
            <c:strRef>
              <c:f>'Max Angle vs Size'!$D$4</c:f>
              <c:strCache>
                <c:ptCount val="1"/>
                <c:pt idx="0">
                  <c:v>Atlantic Salmon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</c:f>
              <c:numCache>
                <c:formatCode>General</c:formatCode>
                <c:ptCount val="1"/>
                <c:pt idx="0">
                  <c:v>0.73499999999999999</c:v>
                </c:pt>
              </c:numCache>
            </c:numRef>
          </c:xVal>
          <c:yVal>
            <c:numRef>
              <c:f>'Max Angle vs Size'!$B$4</c:f>
              <c:numCache>
                <c:formatCode>0.000</c:formatCode>
                <c:ptCount val="1"/>
                <c:pt idx="0">
                  <c:v>19.019527777777778</c:v>
                </c:pt>
              </c:numCache>
            </c:numRef>
          </c:yVal>
        </c:ser>
        <c:ser>
          <c:idx val="3"/>
          <c:order val="3"/>
          <c:tx>
            <c:strRef>
              <c:f>'Max Angle vs Size'!$D$5</c:f>
              <c:strCache>
                <c:ptCount val="1"/>
                <c:pt idx="0">
                  <c:v>Bald faced hornet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</c:f>
              <c:numCache>
                <c:formatCode>General</c:formatCode>
                <c:ptCount val="1"/>
                <c:pt idx="0">
                  <c:v>1.7000000000000001E-2</c:v>
                </c:pt>
              </c:numCache>
            </c:numRef>
          </c:xVal>
          <c:yVal>
            <c:numRef>
              <c:f>'Max Angle vs Size'!$B$5</c:f>
              <c:numCache>
                <c:formatCode>0.000</c:formatCode>
                <c:ptCount val="1"/>
                <c:pt idx="0">
                  <c:v>10.977000000000004</c:v>
                </c:pt>
              </c:numCache>
            </c:numRef>
          </c:yVal>
        </c:ser>
        <c:ser>
          <c:idx val="4"/>
          <c:order val="4"/>
          <c:tx>
            <c:strRef>
              <c:f>'Max Angle vs Size'!$D$6</c:f>
              <c:strCache>
                <c:ptCount val="1"/>
                <c:pt idx="0">
                  <c:v>Barn Owl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Size'!$A$6</c:f>
              <c:numCache>
                <c:formatCode>General</c:formatCode>
                <c:ptCount val="1"/>
                <c:pt idx="0">
                  <c:v>0.36</c:v>
                </c:pt>
              </c:numCache>
            </c:numRef>
          </c:xVal>
          <c:yVal>
            <c:numRef>
              <c:f>'Max Angle vs Size'!$B$6</c:f>
              <c:numCache>
                <c:formatCode>0.000</c:formatCode>
                <c:ptCount val="1"/>
                <c:pt idx="0">
                  <c:v>21.767888888888887</c:v>
                </c:pt>
              </c:numCache>
            </c:numRef>
          </c:yVal>
        </c:ser>
        <c:ser>
          <c:idx val="5"/>
          <c:order val="5"/>
          <c:tx>
            <c:strRef>
              <c:f>'Max Angle vs Size'!$D$7</c:f>
              <c:strCache>
                <c:ptCount val="1"/>
                <c:pt idx="0">
                  <c:v>Bass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Size'!$A$7</c:f>
              <c:numCache>
                <c:formatCode>General</c:formatCode>
                <c:ptCount val="1"/>
                <c:pt idx="0">
                  <c:v>0.71099999999999997</c:v>
                </c:pt>
              </c:numCache>
            </c:numRef>
          </c:xVal>
          <c:yVal>
            <c:numRef>
              <c:f>'Max Angle vs Size'!$B$7</c:f>
              <c:numCache>
                <c:formatCode>0.000</c:formatCode>
                <c:ptCount val="1"/>
                <c:pt idx="0">
                  <c:v>36.325111111111113</c:v>
                </c:pt>
              </c:numCache>
            </c:numRef>
          </c:yVal>
        </c:ser>
        <c:ser>
          <c:idx val="6"/>
          <c:order val="6"/>
          <c:tx>
            <c:strRef>
              <c:f>'Max Angle vs Size'!$D$8</c:f>
              <c:strCache>
                <c:ptCount val="1"/>
                <c:pt idx="0">
                  <c:v>Beluga Whale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5.4925369691675767E-2"/>
                  <c:y val="0"/>
                </c:manualLayout>
              </c:layout>
              <c:showSerName val="1"/>
            </c:dLbl>
            <c:showSerName val="1"/>
          </c:dLbls>
          <c:xVal>
            <c:numRef>
              <c:f>'Max Angle vs Size'!$A$8</c:f>
              <c:numCache>
                <c:formatCode>General</c:formatCode>
                <c:ptCount val="1"/>
                <c:pt idx="0">
                  <c:v>5.05</c:v>
                </c:pt>
              </c:numCache>
            </c:numRef>
          </c:xVal>
          <c:yVal>
            <c:numRef>
              <c:f>'Max Angle vs Size'!$B$8</c:f>
              <c:numCache>
                <c:formatCode>General</c:formatCode>
                <c:ptCount val="1"/>
                <c:pt idx="0">
                  <c:v>25.221</c:v>
                </c:pt>
              </c:numCache>
            </c:numRef>
          </c:yVal>
        </c:ser>
        <c:ser>
          <c:idx val="7"/>
          <c:order val="7"/>
          <c:tx>
            <c:strRef>
              <c:f>'Max Angle vs Size'!$D$9</c:f>
              <c:strCache>
                <c:ptCount val="1"/>
                <c:pt idx="0">
                  <c:v>Black Flying Fox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Size'!$A$9</c:f>
              <c:numCache>
                <c:formatCode>General</c:formatCode>
                <c:ptCount val="1"/>
                <c:pt idx="0">
                  <c:v>0.26500000000000001</c:v>
                </c:pt>
              </c:numCache>
            </c:numRef>
          </c:xVal>
          <c:yVal>
            <c:numRef>
              <c:f>'Max Angle vs Size'!$B$9</c:f>
              <c:numCache>
                <c:formatCode>0.000</c:formatCode>
                <c:ptCount val="1"/>
                <c:pt idx="0">
                  <c:v>30.925166666666669</c:v>
                </c:pt>
              </c:numCache>
            </c:numRef>
          </c:yVal>
        </c:ser>
        <c:ser>
          <c:idx val="8"/>
          <c:order val="8"/>
          <c:tx>
            <c:strRef>
              <c:f>'Max Angle vs Size'!$D$10</c:f>
              <c:strCache>
                <c:ptCount val="1"/>
                <c:pt idx="0">
                  <c:v>Black sea hare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Size'!$A$10</c:f>
              <c:numCache>
                <c:formatCode>General</c:formatCode>
                <c:ptCount val="1"/>
                <c:pt idx="0">
                  <c:v>0.04</c:v>
                </c:pt>
              </c:numCache>
            </c:numRef>
          </c:xVal>
          <c:yVal>
            <c:numRef>
              <c:f>'Max Angle vs Size'!$B$10</c:f>
              <c:numCache>
                <c:formatCode>0.000</c:formatCode>
                <c:ptCount val="1"/>
                <c:pt idx="0">
                  <c:v>35.993750000000006</c:v>
                </c:pt>
              </c:numCache>
            </c:numRef>
          </c:yVal>
        </c:ser>
        <c:ser>
          <c:idx val="9"/>
          <c:order val="9"/>
          <c:tx>
            <c:strRef>
              <c:f>'Max Angle vs Size'!$D$11</c:f>
              <c:strCache>
                <c:ptCount val="1"/>
                <c:pt idx="0">
                  <c:v>Blue Damselfly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4.5373131484427884E-2"/>
                  <c:y val="-2.0915032679738592E-2"/>
                </c:manualLayout>
              </c:layout>
              <c:showSerName val="1"/>
            </c:dLbl>
            <c:showSerName val="1"/>
          </c:dLbls>
          <c:xVal>
            <c:numRef>
              <c:f>'Max Angle vs Size'!$A$11</c:f>
              <c:numCache>
                <c:formatCode>General</c:formatCode>
                <c:ptCount val="1"/>
                <c:pt idx="0">
                  <c:v>3.2000000000000001E-2</c:v>
                </c:pt>
              </c:numCache>
            </c:numRef>
          </c:xVal>
          <c:yVal>
            <c:numRef>
              <c:f>'Max Angle vs Size'!$B$11</c:f>
              <c:numCache>
                <c:formatCode>0.000</c:formatCode>
                <c:ptCount val="1"/>
                <c:pt idx="0">
                  <c:v>25.596027777777778</c:v>
                </c:pt>
              </c:numCache>
            </c:numRef>
          </c:yVal>
        </c:ser>
        <c:ser>
          <c:idx val="10"/>
          <c:order val="10"/>
          <c:tx>
            <c:strRef>
              <c:f>'Max Angle vs Size'!$D$12</c:f>
              <c:strCache>
                <c:ptCount val="1"/>
                <c:pt idx="0">
                  <c:v>Bobtail squid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Size'!$A$12</c:f>
              <c:numCache>
                <c:formatCode>General</c:formatCode>
                <c:ptCount val="1"/>
                <c:pt idx="0">
                  <c:v>3.3000000000000002E-2</c:v>
                </c:pt>
              </c:numCache>
            </c:numRef>
          </c:xVal>
          <c:yVal>
            <c:numRef>
              <c:f>'Max Angle vs Size'!$B$12</c:f>
              <c:numCache>
                <c:formatCode>0.000</c:formatCode>
                <c:ptCount val="1"/>
                <c:pt idx="0">
                  <c:v>29.905109090909093</c:v>
                </c:pt>
              </c:numCache>
            </c:numRef>
          </c:yVal>
        </c:ser>
        <c:ser>
          <c:idx val="11"/>
          <c:order val="11"/>
          <c:tx>
            <c:strRef>
              <c:f>'Max Angle vs Size'!$D$13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Size'!$A$13</c:f>
              <c:numCache>
                <c:formatCode>General</c:formatCode>
                <c:ptCount val="1"/>
              </c:numCache>
            </c:numRef>
          </c:xVal>
          <c:yVal>
            <c:numRef>
              <c:f>'Max Angle vs Size'!$B$13</c:f>
              <c:numCache>
                <c:formatCode>0.000</c:formatCode>
                <c:ptCount val="1"/>
              </c:numCache>
            </c:numRef>
          </c:yVal>
        </c:ser>
        <c:ser>
          <c:idx val="12"/>
          <c:order val="12"/>
          <c:tx>
            <c:strRef>
              <c:f>'Max Angle vs Size'!$D$14</c:f>
              <c:strCache>
                <c:ptCount val="1"/>
                <c:pt idx="0">
                  <c:v>Bottlenose Dolphin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Size'!$A$14</c:f>
              <c:numCache>
                <c:formatCode>General</c:formatCode>
                <c:ptCount val="1"/>
                <c:pt idx="0">
                  <c:v>3.15</c:v>
                </c:pt>
              </c:numCache>
            </c:numRef>
          </c:xVal>
          <c:yVal>
            <c:numRef>
              <c:f>'Max Angle vs Size'!$B$14</c:f>
              <c:numCache>
                <c:formatCode>0.000</c:formatCode>
                <c:ptCount val="1"/>
                <c:pt idx="0">
                  <c:v>23.724999999999998</c:v>
                </c:pt>
              </c:numCache>
            </c:numRef>
          </c:yVal>
        </c:ser>
        <c:ser>
          <c:idx val="13"/>
          <c:order val="13"/>
          <c:tx>
            <c:strRef>
              <c:f>'Max Angle vs Size'!$D$15</c:f>
              <c:strCache>
                <c:ptCount val="1"/>
                <c:pt idx="0">
                  <c:v>Brown long-eared bat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Size'!$A$15</c:f>
              <c:numCache>
                <c:formatCode>General</c:formatCode>
                <c:ptCount val="1"/>
                <c:pt idx="0">
                  <c:v>5.0999999999999997E-2</c:v>
                </c:pt>
              </c:numCache>
            </c:numRef>
          </c:xVal>
          <c:yVal>
            <c:numRef>
              <c:f>'Max Angle vs Size'!$B$15</c:f>
              <c:numCache>
                <c:formatCode>0.000</c:formatCode>
                <c:ptCount val="1"/>
                <c:pt idx="0">
                  <c:v>23.258562500000004</c:v>
                </c:pt>
              </c:numCache>
            </c:numRef>
          </c:yVal>
        </c:ser>
        <c:ser>
          <c:idx val="14"/>
          <c:order val="14"/>
          <c:tx>
            <c:strRef>
              <c:f>'Max Angle vs Size'!$D$16</c:f>
              <c:strCache>
                <c:ptCount val="1"/>
                <c:pt idx="0">
                  <c:v>Bumble Bee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5.0149250588051746E-2"/>
                  <c:y val="1.7429193899782171E-3"/>
                </c:manualLayout>
              </c:layout>
              <c:showSerName val="1"/>
            </c:dLbl>
            <c:showSerName val="1"/>
          </c:dLbls>
          <c:xVal>
            <c:numRef>
              <c:f>'Max Angle vs Size'!$A$16</c:f>
              <c:numCache>
                <c:formatCode>General</c:formatCode>
                <c:ptCount val="1"/>
                <c:pt idx="0">
                  <c:v>2.9000000000000001E-2</c:v>
                </c:pt>
              </c:numCache>
            </c:numRef>
          </c:xVal>
          <c:yVal>
            <c:numRef>
              <c:f>'Max Angle vs Size'!$B$16</c:f>
              <c:numCache>
                <c:formatCode>0.000</c:formatCode>
                <c:ptCount val="1"/>
                <c:pt idx="0">
                  <c:v>25.16311111111111</c:v>
                </c:pt>
              </c:numCache>
            </c:numRef>
          </c:yVal>
        </c:ser>
        <c:ser>
          <c:idx val="15"/>
          <c:order val="15"/>
          <c:tx>
            <c:strRef>
              <c:f>'Max Angle vs Size'!$D$17</c:f>
              <c:strCache>
                <c:ptCount val="1"/>
                <c:pt idx="0">
                  <c:v>Butterfly Fish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Size'!$A$17</c:f>
              <c:numCache>
                <c:formatCode>General</c:formatCode>
                <c:ptCount val="1"/>
                <c:pt idx="0">
                  <c:v>0.12</c:v>
                </c:pt>
              </c:numCache>
            </c:numRef>
          </c:xVal>
          <c:yVal>
            <c:numRef>
              <c:f>'Max Angle vs Size'!$B$17</c:f>
              <c:numCache>
                <c:formatCode>0.000</c:formatCode>
                <c:ptCount val="1"/>
                <c:pt idx="0">
                  <c:v>15.059357142857142</c:v>
                </c:pt>
              </c:numCache>
            </c:numRef>
          </c:yVal>
        </c:ser>
        <c:ser>
          <c:idx val="16"/>
          <c:order val="16"/>
          <c:tx>
            <c:strRef>
              <c:f>'Max Angle vs Size'!$D$18</c:f>
              <c:strCache>
                <c:ptCount val="1"/>
                <c:pt idx="0">
                  <c:v>Canadian Goose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9800992530199973E-3"/>
                  <c:y val="-1.045751633986928E-2"/>
                </c:manualLayout>
              </c:layout>
              <c:showSerName val="1"/>
            </c:dLbl>
            <c:showSerName val="1"/>
          </c:dLbls>
          <c:xVal>
            <c:numRef>
              <c:f>'Max Angle vs Size'!$A$18</c:f>
              <c:numCache>
                <c:formatCode>General</c:formatCode>
                <c:ptCount val="1"/>
                <c:pt idx="0">
                  <c:v>0.93</c:v>
                </c:pt>
              </c:numCache>
            </c:numRef>
          </c:xVal>
          <c:yVal>
            <c:numRef>
              <c:f>'Max Angle vs Size'!$B$18</c:f>
              <c:numCache>
                <c:formatCode>0.000</c:formatCode>
                <c:ptCount val="1"/>
                <c:pt idx="0">
                  <c:v>25.190083333333334</c:v>
                </c:pt>
              </c:numCache>
            </c:numRef>
          </c:yVal>
        </c:ser>
        <c:ser>
          <c:idx val="17"/>
          <c:order val="17"/>
          <c:tx>
            <c:strRef>
              <c:f>'Max Angle vs Size'!$D$19</c:f>
              <c:strCache>
                <c:ptCount val="1"/>
                <c:pt idx="0">
                  <c:v>Cavolinia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Size'!$A$19</c:f>
              <c:numCache>
                <c:formatCode>General</c:formatCode>
                <c:ptCount val="1"/>
                <c:pt idx="0">
                  <c:v>7.0000000000000001E-3</c:v>
                </c:pt>
              </c:numCache>
            </c:numRef>
          </c:xVal>
          <c:yVal>
            <c:numRef>
              <c:f>'Max Angle vs Size'!$B$19</c:f>
              <c:numCache>
                <c:formatCode>0.000</c:formatCode>
                <c:ptCount val="1"/>
                <c:pt idx="0">
                  <c:v>26.791026984126983</c:v>
                </c:pt>
              </c:numCache>
            </c:numRef>
          </c:yVal>
        </c:ser>
        <c:ser>
          <c:idx val="18"/>
          <c:order val="18"/>
          <c:tx>
            <c:strRef>
              <c:f>'Max Angle vs Size'!$D$20</c:f>
              <c:strCache>
                <c:ptCount val="1"/>
                <c:pt idx="0">
                  <c:v>Clownfish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Size'!$A$20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xVal>
          <c:yVal>
            <c:numRef>
              <c:f>'Max Angle vs Size'!$B$20</c:f>
              <c:numCache>
                <c:formatCode>0.000</c:formatCode>
                <c:ptCount val="1"/>
                <c:pt idx="0">
                  <c:v>32.694111111111113</c:v>
                </c:pt>
              </c:numCache>
            </c:numRef>
          </c:yVal>
        </c:ser>
        <c:ser>
          <c:idx val="19"/>
          <c:order val="19"/>
          <c:tx>
            <c:strRef>
              <c:f>'Max Angle vs Size'!$D$21</c:f>
              <c:strCache>
                <c:ptCount val="1"/>
                <c:pt idx="0">
                  <c:v>Common dolphin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Size'!$A$21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'Max Angle vs Size'!$B$21</c:f>
              <c:numCache>
                <c:formatCode>0.000</c:formatCode>
                <c:ptCount val="1"/>
                <c:pt idx="0">
                  <c:v>29.222125000000002</c:v>
                </c:pt>
              </c:numCache>
            </c:numRef>
          </c:yVal>
        </c:ser>
        <c:ser>
          <c:idx val="20"/>
          <c:order val="20"/>
          <c:tx>
            <c:strRef>
              <c:f>'Max Angle vs Size'!$D$22</c:f>
              <c:strCache>
                <c:ptCount val="1"/>
                <c:pt idx="0">
                  <c:v>Condor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Size'!$A$22</c:f>
              <c:numCache>
                <c:formatCode>General</c:formatCode>
                <c:ptCount val="1"/>
                <c:pt idx="0">
                  <c:v>1.1399999999999999</c:v>
                </c:pt>
              </c:numCache>
            </c:numRef>
          </c:xVal>
          <c:yVal>
            <c:numRef>
              <c:f>'Max Angle vs Size'!$B$22</c:f>
              <c:numCache>
                <c:formatCode>0.000</c:formatCode>
                <c:ptCount val="1"/>
                <c:pt idx="0">
                  <c:v>25.080333333333328</c:v>
                </c:pt>
              </c:numCache>
            </c:numRef>
          </c:yVal>
        </c:ser>
        <c:ser>
          <c:idx val="21"/>
          <c:order val="21"/>
          <c:tx>
            <c:strRef>
              <c:f>'Max Angle vs Size'!$D$23</c:f>
              <c:strCache>
                <c:ptCount val="1"/>
                <c:pt idx="0">
                  <c:v>Creseis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Size'!$A$23</c:f>
              <c:numCache>
                <c:formatCode>General</c:formatCode>
                <c:ptCount val="1"/>
                <c:pt idx="0">
                  <c:v>6.0000000000000001E-3</c:v>
                </c:pt>
              </c:numCache>
            </c:numRef>
          </c:xVal>
          <c:yVal>
            <c:numRef>
              <c:f>'Max Angle vs Size'!$B$23</c:f>
              <c:numCache>
                <c:formatCode>0.000</c:formatCode>
                <c:ptCount val="1"/>
                <c:pt idx="0">
                  <c:v>28.873354166666665</c:v>
                </c:pt>
              </c:numCache>
            </c:numRef>
          </c:yVal>
        </c:ser>
        <c:ser>
          <c:idx val="22"/>
          <c:order val="22"/>
          <c:tx>
            <c:strRef>
              <c:f>'Max Angle vs Size'!$D$24</c:f>
              <c:strCache>
                <c:ptCount val="1"/>
                <c:pt idx="0">
                  <c:v>Daubenton's Bat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Size'!$A$24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'Max Angle vs Size'!$B$24</c:f>
              <c:numCache>
                <c:formatCode>0.000</c:formatCode>
                <c:ptCount val="1"/>
                <c:pt idx="0">
                  <c:v>25.760400000000001</c:v>
                </c:pt>
              </c:numCache>
            </c:numRef>
          </c:yVal>
        </c:ser>
        <c:ser>
          <c:idx val="23"/>
          <c:order val="23"/>
          <c:tx>
            <c:strRef>
              <c:f>'Max Angle vs Size'!$D$25</c:f>
              <c:strCache>
                <c:ptCount val="1"/>
                <c:pt idx="0">
                  <c:v>Desert locust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Size'!$A$25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'Max Angle vs Size'!$B$25</c:f>
              <c:numCache>
                <c:formatCode>0.000</c:formatCode>
                <c:ptCount val="1"/>
                <c:pt idx="0">
                  <c:v>15.295550000000006</c:v>
                </c:pt>
              </c:numCache>
            </c:numRef>
          </c:yVal>
        </c:ser>
        <c:ser>
          <c:idx val="24"/>
          <c:order val="24"/>
          <c:tx>
            <c:strRef>
              <c:f>'Max Angle vs Size'!$D$26</c:f>
              <c:strCache>
                <c:ptCount val="1"/>
                <c:pt idx="0">
                  <c:v>Dogfish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Size'!$A$26</c:f>
              <c:numCache>
                <c:formatCode>General</c:formatCode>
                <c:ptCount val="1"/>
                <c:pt idx="0">
                  <c:v>1.22</c:v>
                </c:pt>
              </c:numCache>
            </c:numRef>
          </c:xVal>
          <c:yVal>
            <c:numRef>
              <c:f>'Max Angle vs Size'!$B$26</c:f>
              <c:numCache>
                <c:formatCode>0.000</c:formatCode>
                <c:ptCount val="1"/>
                <c:pt idx="0">
                  <c:v>43.69980555555555</c:v>
                </c:pt>
              </c:numCache>
            </c:numRef>
          </c:yVal>
        </c:ser>
        <c:ser>
          <c:idx val="25"/>
          <c:order val="25"/>
          <c:tx>
            <c:strRef>
              <c:f>'Max Angle vs Size'!$D$27</c:f>
              <c:strCache>
                <c:ptCount val="1"/>
                <c:pt idx="0">
                  <c:v>Dumbo Octopus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Size'!$A$27</c:f>
              <c:numCache>
                <c:formatCode>General</c:formatCode>
                <c:ptCount val="1"/>
                <c:pt idx="0">
                  <c:v>0.14000000000000001</c:v>
                </c:pt>
              </c:numCache>
            </c:numRef>
          </c:xVal>
          <c:yVal>
            <c:numRef>
              <c:f>'Max Angle vs Size'!$B$27</c:f>
              <c:numCache>
                <c:formatCode>0.000</c:formatCode>
                <c:ptCount val="1"/>
                <c:pt idx="0">
                  <c:v>24.80575</c:v>
                </c:pt>
              </c:numCache>
            </c:numRef>
          </c:yVal>
        </c:ser>
        <c:ser>
          <c:idx val="26"/>
          <c:order val="26"/>
          <c:tx>
            <c:strRef>
              <c:f>'Max Angle vs Size'!$D$28</c:f>
              <c:strCache>
                <c:ptCount val="1"/>
                <c:pt idx="0">
                  <c:v>Dwarf minke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Size'!$A$28</c:f>
              <c:numCache>
                <c:formatCode>General</c:formatCode>
                <c:ptCount val="1"/>
                <c:pt idx="0">
                  <c:v>7.8</c:v>
                </c:pt>
              </c:numCache>
            </c:numRef>
          </c:xVal>
          <c:yVal>
            <c:numRef>
              <c:f>'Max Angle vs Size'!$B$28</c:f>
              <c:numCache>
                <c:formatCode>0.000</c:formatCode>
                <c:ptCount val="1"/>
                <c:pt idx="0">
                  <c:v>28.716999999999999</c:v>
                </c:pt>
              </c:numCache>
            </c:numRef>
          </c:yVal>
        </c:ser>
        <c:ser>
          <c:idx val="27"/>
          <c:order val="27"/>
          <c:tx>
            <c:strRef>
              <c:f>'Max Angle vs Size'!$D$29</c:f>
              <c:strCache>
                <c:ptCount val="1"/>
                <c:pt idx="0">
                  <c:v>Flying Fish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Size'!$A$29</c:f>
              <c:numCache>
                <c:formatCode>General</c:formatCode>
                <c:ptCount val="1"/>
                <c:pt idx="0">
                  <c:v>0.31</c:v>
                </c:pt>
              </c:numCache>
            </c:numRef>
          </c:xVal>
          <c:yVal>
            <c:numRef>
              <c:f>'Max Angle vs Size'!$B$29</c:f>
              <c:numCache>
                <c:formatCode>0.000</c:formatCode>
                <c:ptCount val="1"/>
                <c:pt idx="0">
                  <c:v>28.426450000000003</c:v>
                </c:pt>
              </c:numCache>
            </c:numRef>
          </c:yVal>
        </c:ser>
        <c:ser>
          <c:idx val="28"/>
          <c:order val="28"/>
          <c:tx>
            <c:strRef>
              <c:f>'Max Angle vs Size'!$D$30</c:f>
              <c:strCache>
                <c:ptCount val="1"/>
                <c:pt idx="0">
                  <c:v>Fruit fly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Size'!$A$30</c:f>
              <c:numCache>
                <c:formatCode>General</c:formatCode>
                <c:ptCount val="1"/>
                <c:pt idx="0">
                  <c:v>3.0000000000000001E-3</c:v>
                </c:pt>
              </c:numCache>
            </c:numRef>
          </c:xVal>
          <c:yVal>
            <c:numRef>
              <c:f>'Max Angle vs Size'!$B$30</c:f>
              <c:numCache>
                <c:formatCode>0.000</c:formatCode>
                <c:ptCount val="1"/>
                <c:pt idx="0">
                  <c:v>23.388357142857146</c:v>
                </c:pt>
              </c:numCache>
            </c:numRef>
          </c:yVal>
        </c:ser>
        <c:ser>
          <c:idx val="29"/>
          <c:order val="29"/>
          <c:tx>
            <c:strRef>
              <c:f>'Max Angle vs Size'!$D$31</c:f>
              <c:strCache>
                <c:ptCount val="1"/>
                <c:pt idx="0">
                  <c:v>Gray Bat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Size'!$A$31</c:f>
              <c:numCache>
                <c:formatCode>General</c:formatCode>
                <c:ptCount val="1"/>
                <c:pt idx="0">
                  <c:v>0.09</c:v>
                </c:pt>
              </c:numCache>
            </c:numRef>
          </c:xVal>
          <c:yVal>
            <c:numRef>
              <c:f>'Max Angle vs Size'!$B$31</c:f>
              <c:numCache>
                <c:formatCode>0.000</c:formatCode>
                <c:ptCount val="1"/>
                <c:pt idx="0">
                  <c:v>20.736725</c:v>
                </c:pt>
              </c:numCache>
            </c:numRef>
          </c:yVal>
        </c:ser>
        <c:ser>
          <c:idx val="30"/>
          <c:order val="30"/>
          <c:tx>
            <c:strRef>
              <c:f>'Max Angle vs Size'!$D$32</c:f>
              <c:strCache>
                <c:ptCount val="1"/>
                <c:pt idx="0">
                  <c:v>Great horned owl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6865667450735924E-2"/>
                  <c:y val="-8.7145969498910701E-3"/>
                </c:manualLayout>
              </c:layout>
              <c:showSerName val="1"/>
            </c:dLbl>
            <c:showSerName val="1"/>
          </c:dLbls>
          <c:xVal>
            <c:numRef>
              <c:f>'Max Angle vs Size'!$A$32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xVal>
          <c:yVal>
            <c:numRef>
              <c:f>'Max Angle vs Size'!$B$32</c:f>
              <c:numCache>
                <c:formatCode>0.000</c:formatCode>
                <c:ptCount val="1"/>
                <c:pt idx="0">
                  <c:v>29.123194444444447</c:v>
                </c:pt>
              </c:numCache>
            </c:numRef>
          </c:yVal>
        </c:ser>
        <c:ser>
          <c:idx val="31"/>
          <c:order val="31"/>
          <c:tx>
            <c:strRef>
              <c:f>'Max Angle vs Size'!$D$33</c:f>
              <c:strCache>
                <c:ptCount val="1"/>
                <c:pt idx="0">
                  <c:v>Greater horseshoe bat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8.5174124014627706E-2"/>
                  <c:y val="-1.7429193899782171E-3"/>
                </c:manualLayout>
              </c:layout>
              <c:showSerName val="1"/>
            </c:dLbl>
            <c:showSerName val="1"/>
          </c:dLbls>
          <c:xVal>
            <c:numRef>
              <c:f>'Max Angle vs Size'!$A$33</c:f>
              <c:numCache>
                <c:formatCode>General</c:formatCode>
                <c:ptCount val="1"/>
                <c:pt idx="0">
                  <c:v>0.63</c:v>
                </c:pt>
              </c:numCache>
            </c:numRef>
          </c:xVal>
          <c:yVal>
            <c:numRef>
              <c:f>'Max Angle vs Size'!$B$33</c:f>
              <c:numCache>
                <c:formatCode>0.000</c:formatCode>
                <c:ptCount val="1"/>
                <c:pt idx="0">
                  <c:v>25.707666666666672</c:v>
                </c:pt>
              </c:numCache>
            </c:numRef>
          </c:yVal>
        </c:ser>
        <c:ser>
          <c:idx val="32"/>
          <c:order val="32"/>
          <c:tx>
            <c:strRef>
              <c:f>'Max Angle vs Size'!$D$34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Size'!$A$34</c:f>
              <c:numCache>
                <c:formatCode>General</c:formatCode>
                <c:ptCount val="1"/>
              </c:numCache>
            </c:numRef>
          </c:xVal>
          <c:yVal>
            <c:numRef>
              <c:f>'Max Angle vs Size'!$B$34</c:f>
              <c:numCache>
                <c:formatCode>0.000</c:formatCode>
                <c:ptCount val="1"/>
              </c:numCache>
            </c:numRef>
          </c:yVal>
        </c:ser>
        <c:ser>
          <c:idx val="33"/>
          <c:order val="33"/>
          <c:tx>
            <c:strRef>
              <c:f>'Max Angle vs Size'!$D$35</c:f>
              <c:strCache>
                <c:ptCount val="1"/>
                <c:pt idx="0">
                  <c:v>Gull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Size'!$A$35</c:f>
              <c:numCache>
                <c:formatCode>General</c:formatCode>
                <c:ptCount val="1"/>
                <c:pt idx="0">
                  <c:v>0.98</c:v>
                </c:pt>
              </c:numCache>
            </c:numRef>
          </c:xVal>
          <c:yVal>
            <c:numRef>
              <c:f>'Max Angle vs Size'!$B$35</c:f>
              <c:numCache>
                <c:formatCode>0.000</c:formatCode>
                <c:ptCount val="1"/>
                <c:pt idx="0">
                  <c:v>22.306333333333338</c:v>
                </c:pt>
              </c:numCache>
            </c:numRef>
          </c:yVal>
        </c:ser>
        <c:ser>
          <c:idx val="34"/>
          <c:order val="34"/>
          <c:tx>
            <c:strRef>
              <c:f>'Max Angle vs Size'!$D$36</c:f>
              <c:strCache>
                <c:ptCount val="1"/>
                <c:pt idx="0">
                  <c:v>House fly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Size'!$A$36</c:f>
              <c:numCache>
                <c:formatCode>General</c:formatCode>
                <c:ptCount val="1"/>
                <c:pt idx="0">
                  <c:v>7.0000000000000001E-3</c:v>
                </c:pt>
              </c:numCache>
            </c:numRef>
          </c:xVal>
          <c:yVal>
            <c:numRef>
              <c:f>'Max Angle vs Size'!$B$36</c:f>
              <c:numCache>
                <c:formatCode>0.000</c:formatCode>
                <c:ptCount val="1"/>
                <c:pt idx="0">
                  <c:v>18.30740476190476</c:v>
                </c:pt>
              </c:numCache>
            </c:numRef>
          </c:yVal>
        </c:ser>
        <c:ser>
          <c:idx val="35"/>
          <c:order val="35"/>
          <c:tx>
            <c:strRef>
              <c:f>'Max Angle vs Size'!$D$37</c:f>
              <c:strCache>
                <c:ptCount val="1"/>
                <c:pt idx="0">
                  <c:v>Humpback Whale (calf)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Size'!$A$37</c:f>
              <c:numCache>
                <c:formatCode>General</c:formatCode>
                <c:ptCount val="1"/>
                <c:pt idx="0">
                  <c:v>4.3</c:v>
                </c:pt>
              </c:numCache>
            </c:numRef>
          </c:xVal>
          <c:yVal>
            <c:numRef>
              <c:f>'Max Angle vs Size'!$B$37</c:f>
              <c:numCache>
                <c:formatCode>0.000</c:formatCode>
                <c:ptCount val="1"/>
                <c:pt idx="0">
                  <c:v>31.118599999999994</c:v>
                </c:pt>
              </c:numCache>
            </c:numRef>
          </c:yVal>
        </c:ser>
        <c:ser>
          <c:idx val="36"/>
          <c:order val="36"/>
          <c:tx>
            <c:strRef>
              <c:f>'Max Angle vs Size'!$D$38</c:f>
              <c:strCache>
                <c:ptCount val="1"/>
                <c:pt idx="0">
                  <c:v>Koi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Size'!$A$38</c:f>
              <c:numCache>
                <c:formatCode>General</c:formatCode>
                <c:ptCount val="1"/>
                <c:pt idx="0">
                  <c:v>0.76100000000000001</c:v>
                </c:pt>
              </c:numCache>
            </c:numRef>
          </c:xVal>
          <c:yVal>
            <c:numRef>
              <c:f>'Max Angle vs Size'!$B$38</c:f>
              <c:numCache>
                <c:formatCode>0.000</c:formatCode>
                <c:ptCount val="1"/>
                <c:pt idx="0">
                  <c:v>26.213161111111116</c:v>
                </c:pt>
              </c:numCache>
            </c:numRef>
          </c:yVal>
        </c:ser>
        <c:ser>
          <c:idx val="37"/>
          <c:order val="37"/>
          <c:tx>
            <c:strRef>
              <c:f>'Max Angle vs Size'!$D$39</c:f>
              <c:strCache>
                <c:ptCount val="1"/>
                <c:pt idx="0">
                  <c:v>Ladybug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Size'!$A$39</c:f>
              <c:numCache>
                <c:formatCode>General</c:formatCode>
                <c:ptCount val="1"/>
                <c:pt idx="0">
                  <c:v>7.0000000000000001E-3</c:v>
                </c:pt>
              </c:numCache>
            </c:numRef>
          </c:xVal>
          <c:yVal>
            <c:numRef>
              <c:f>'Max Angle vs Size'!$B$39</c:f>
              <c:numCache>
                <c:formatCode>0.000</c:formatCode>
                <c:ptCount val="1"/>
                <c:pt idx="0">
                  <c:v>20.257134920634922</c:v>
                </c:pt>
              </c:numCache>
            </c:numRef>
          </c:yVal>
        </c:ser>
        <c:ser>
          <c:idx val="38"/>
          <c:order val="38"/>
          <c:tx>
            <c:strRef>
              <c:f>'Max Angle vs Size'!$D$40</c:f>
              <c:strCache>
                <c:ptCount val="1"/>
                <c:pt idx="0">
                  <c:v>Leopard Shark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Size'!$A$40</c:f>
              <c:numCache>
                <c:formatCode>General</c:formatCode>
                <c:ptCount val="1"/>
                <c:pt idx="0">
                  <c:v>1.35</c:v>
                </c:pt>
              </c:numCache>
            </c:numRef>
          </c:xVal>
          <c:yVal>
            <c:numRef>
              <c:f>'Max Angle vs Size'!$B$40</c:f>
              <c:numCache>
                <c:formatCode>0.000</c:formatCode>
                <c:ptCount val="1"/>
                <c:pt idx="0">
                  <c:v>23.808777777777777</c:v>
                </c:pt>
              </c:numCache>
            </c:numRef>
          </c:yVal>
        </c:ser>
        <c:ser>
          <c:idx val="39"/>
          <c:order val="39"/>
          <c:tx>
            <c:strRef>
              <c:f>'Max Angle vs Size'!$D$41</c:f>
              <c:strCache>
                <c:ptCount val="1"/>
                <c:pt idx="0">
                  <c:v>Limacina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Size'!$A$41</c:f>
              <c:numCache>
                <c:formatCode>General</c:formatCode>
                <c:ptCount val="1"/>
                <c:pt idx="0">
                  <c:v>5.0000000000000001E-3</c:v>
                </c:pt>
              </c:numCache>
            </c:numRef>
          </c:xVal>
          <c:yVal>
            <c:numRef>
              <c:f>'Max Angle vs Size'!$B$41</c:f>
              <c:numCache>
                <c:formatCode>0.000</c:formatCode>
                <c:ptCount val="1"/>
                <c:pt idx="0">
                  <c:v>32.81016666666666</c:v>
                </c:pt>
              </c:numCache>
            </c:numRef>
          </c:yVal>
        </c:ser>
        <c:ser>
          <c:idx val="40"/>
          <c:order val="40"/>
          <c:tx>
            <c:strRef>
              <c:f>'Max Angle vs Size'!$D$42</c:f>
              <c:strCache>
                <c:ptCount val="1"/>
                <c:pt idx="0">
                  <c:v>Little red flying fox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Size'!$A$42</c:f>
              <c:numCache>
                <c:formatCode>General</c:formatCode>
                <c:ptCount val="1"/>
                <c:pt idx="0">
                  <c:v>0.02</c:v>
                </c:pt>
              </c:numCache>
            </c:numRef>
          </c:xVal>
          <c:yVal>
            <c:numRef>
              <c:f>'Max Angle vs Size'!$B$42</c:f>
              <c:numCache>
                <c:formatCode>0.000</c:formatCode>
                <c:ptCount val="1"/>
                <c:pt idx="0">
                  <c:v>35.757249999999999</c:v>
                </c:pt>
              </c:numCache>
            </c:numRef>
          </c:yVal>
        </c:ser>
        <c:ser>
          <c:idx val="41"/>
          <c:order val="41"/>
          <c:tx>
            <c:strRef>
              <c:f>'Max Angle vs Size'!$D$43</c:f>
              <c:strCache>
                <c:ptCount val="1"/>
                <c:pt idx="0">
                  <c:v>Molly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Size'!$A$43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'Max Angle vs Size'!$B$43</c:f>
              <c:numCache>
                <c:formatCode>0.000</c:formatCode>
                <c:ptCount val="1"/>
                <c:pt idx="0">
                  <c:v>26.320416666666663</c:v>
                </c:pt>
              </c:numCache>
            </c:numRef>
          </c:yVal>
        </c:ser>
        <c:ser>
          <c:idx val="42"/>
          <c:order val="42"/>
          <c:tx>
            <c:strRef>
              <c:f>'Max Angle vs Size'!$D$44</c:f>
              <c:strCache>
                <c:ptCount val="1"/>
                <c:pt idx="0">
                  <c:v>Monarch Butterfly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Size'!$A$44</c:f>
              <c:numCache>
                <c:formatCode>General</c:formatCode>
                <c:ptCount val="1"/>
                <c:pt idx="0">
                  <c:v>2.5000000000000001E-2</c:v>
                </c:pt>
              </c:numCache>
            </c:numRef>
          </c:xVal>
          <c:yVal>
            <c:numRef>
              <c:f>'Max Angle vs Size'!$B$44</c:f>
              <c:numCache>
                <c:formatCode>0.000</c:formatCode>
                <c:ptCount val="1"/>
                <c:pt idx="0">
                  <c:v>22.6158</c:v>
                </c:pt>
              </c:numCache>
            </c:numRef>
          </c:yVal>
        </c:ser>
        <c:ser>
          <c:idx val="43"/>
          <c:order val="43"/>
          <c:tx>
            <c:strRef>
              <c:f>'Max Angle vs Size'!$D$45</c:f>
              <c:strCache>
                <c:ptCount val="1"/>
                <c:pt idx="0">
                  <c:v>Narwhal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Size'!$A$45</c:f>
              <c:numCache>
                <c:formatCode>General</c:formatCode>
                <c:ptCount val="1"/>
                <c:pt idx="0">
                  <c:v>4.5</c:v>
                </c:pt>
              </c:numCache>
            </c:numRef>
          </c:xVal>
          <c:yVal>
            <c:numRef>
              <c:f>'Max Angle vs Size'!$B$45</c:f>
              <c:numCache>
                <c:formatCode>0.000</c:formatCode>
                <c:ptCount val="1"/>
                <c:pt idx="0">
                  <c:v>31.672571428571427</c:v>
                </c:pt>
              </c:numCache>
            </c:numRef>
          </c:yVal>
        </c:ser>
        <c:ser>
          <c:idx val="44"/>
          <c:order val="44"/>
          <c:tx>
            <c:strRef>
              <c:f>'Max Angle vs Size'!$D$46</c:f>
              <c:strCache>
                <c:ptCount val="1"/>
                <c:pt idx="0">
                  <c:v>Orca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Size'!$A$46</c:f>
              <c:numCache>
                <c:formatCode>General</c:formatCode>
                <c:ptCount val="1"/>
                <c:pt idx="0">
                  <c:v>8.4</c:v>
                </c:pt>
              </c:numCache>
            </c:numRef>
          </c:xVal>
          <c:yVal>
            <c:numRef>
              <c:f>'Max Angle vs Size'!$B$46</c:f>
              <c:numCache>
                <c:formatCode>0.000</c:formatCode>
                <c:ptCount val="1"/>
                <c:pt idx="0">
                  <c:v>30.157</c:v>
                </c:pt>
              </c:numCache>
            </c:numRef>
          </c:yVal>
        </c:ser>
        <c:ser>
          <c:idx val="45"/>
          <c:order val="45"/>
          <c:tx>
            <c:strRef>
              <c:f>'Max Angle vs Size'!$D$47</c:f>
              <c:strCache>
                <c:ptCount val="1"/>
                <c:pt idx="0">
                  <c:v>Pipistrelle bat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Size'!$A$47</c:f>
              <c:numCache>
                <c:formatCode>General</c:formatCode>
                <c:ptCount val="1"/>
                <c:pt idx="0">
                  <c:v>0.04</c:v>
                </c:pt>
              </c:numCache>
            </c:numRef>
          </c:xVal>
          <c:yVal>
            <c:numRef>
              <c:f>'Max Angle vs Size'!$B$47</c:f>
              <c:numCache>
                <c:formatCode>0.000</c:formatCode>
                <c:ptCount val="1"/>
                <c:pt idx="0">
                  <c:v>30.635750000000002</c:v>
                </c:pt>
              </c:numCache>
            </c:numRef>
          </c:yVal>
        </c:ser>
        <c:ser>
          <c:idx val="46"/>
          <c:order val="46"/>
          <c:tx>
            <c:strRef>
              <c:f>'Max Angle vs Size'!$D$48</c:f>
              <c:strCache>
                <c:ptCount val="1"/>
                <c:pt idx="0">
                  <c:v>Rosy Barb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Size'!$A$48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'Max Angle vs Size'!$B$48</c:f>
              <c:numCache>
                <c:formatCode>0.000</c:formatCode>
                <c:ptCount val="1"/>
                <c:pt idx="0">
                  <c:v>34.955777777777776</c:v>
                </c:pt>
              </c:numCache>
            </c:numRef>
          </c:yVal>
        </c:ser>
        <c:ser>
          <c:idx val="47"/>
          <c:order val="47"/>
          <c:tx>
            <c:strRef>
              <c:f>'Max Angle vs Size'!$D$49</c:f>
              <c:strCache>
                <c:ptCount val="1"/>
                <c:pt idx="0">
                  <c:v>Spotted dolphin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Size'!$A$49</c:f>
              <c:numCache>
                <c:formatCode>General</c:formatCode>
                <c:ptCount val="1"/>
                <c:pt idx="0">
                  <c:v>1.95</c:v>
                </c:pt>
              </c:numCache>
            </c:numRef>
          </c:xVal>
          <c:yVal>
            <c:numRef>
              <c:f>'Max Angle vs Size'!$B$49</c:f>
              <c:numCache>
                <c:formatCode>0.000</c:formatCode>
                <c:ptCount val="1"/>
                <c:pt idx="0">
                  <c:v>28.96385714285714</c:v>
                </c:pt>
              </c:numCache>
            </c:numRef>
          </c:yVal>
        </c:ser>
        <c:ser>
          <c:idx val="48"/>
          <c:order val="48"/>
          <c:tx>
            <c:strRef>
              <c:f>'Max Angle vs Size'!$D$50</c:f>
              <c:strCache>
                <c:ptCount val="1"/>
                <c:pt idx="0">
                  <c:v>Spotted sea hare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Size'!$A$50</c:f>
              <c:numCache>
                <c:formatCode>General</c:formatCode>
                <c:ptCount val="1"/>
                <c:pt idx="0">
                  <c:v>1.6E-2</c:v>
                </c:pt>
              </c:numCache>
            </c:numRef>
          </c:xVal>
          <c:yVal>
            <c:numRef>
              <c:f>'Max Angle vs Size'!$B$50</c:f>
              <c:numCache>
                <c:formatCode>0.000</c:formatCode>
                <c:ptCount val="1"/>
                <c:pt idx="0">
                  <c:v>34.966875000000002</c:v>
                </c:pt>
              </c:numCache>
            </c:numRef>
          </c:yVal>
        </c:ser>
        <c:ser>
          <c:idx val="49"/>
          <c:order val="49"/>
          <c:tx>
            <c:strRef>
              <c:f>'Max Angle vs Size'!$D$51</c:f>
              <c:strCache>
                <c:ptCount val="1"/>
                <c:pt idx="0">
                  <c:v>Straw-colored Fruit Bat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Size'!$A$51</c:f>
              <c:numCache>
                <c:formatCode>General</c:formatCode>
                <c:ptCount val="1"/>
                <c:pt idx="0">
                  <c:v>0.17</c:v>
                </c:pt>
              </c:numCache>
            </c:numRef>
          </c:xVal>
          <c:yVal>
            <c:numRef>
              <c:f>'Max Angle vs Size'!$B$51</c:f>
              <c:numCache>
                <c:formatCode>0.000</c:formatCode>
                <c:ptCount val="1"/>
                <c:pt idx="0">
                  <c:v>33.386633333333329</c:v>
                </c:pt>
              </c:numCache>
            </c:numRef>
          </c:yVal>
        </c:ser>
        <c:ser>
          <c:idx val="50"/>
          <c:order val="50"/>
          <c:tx>
            <c:strRef>
              <c:f>'Max Angle vs Size'!$D$52</c:f>
              <c:strCache>
                <c:ptCount val="1"/>
                <c:pt idx="0">
                  <c:v>Sturgeon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Size'!$A$52</c:f>
              <c:numCache>
                <c:formatCode>General</c:formatCode>
                <c:ptCount val="1"/>
                <c:pt idx="0">
                  <c:v>1.129</c:v>
                </c:pt>
              </c:numCache>
            </c:numRef>
          </c:xVal>
          <c:yVal>
            <c:numRef>
              <c:f>'Max Angle vs Size'!$B$52</c:f>
              <c:numCache>
                <c:formatCode>0.000</c:formatCode>
                <c:ptCount val="1"/>
                <c:pt idx="0">
                  <c:v>28.853133333333332</c:v>
                </c:pt>
              </c:numCache>
            </c:numRef>
          </c:yVal>
        </c:ser>
        <c:ser>
          <c:idx val="51"/>
          <c:order val="51"/>
          <c:tx>
            <c:strRef>
              <c:f>'Max Angle vs Size'!$D$53</c:f>
              <c:strCache>
                <c:ptCount val="1"/>
                <c:pt idx="0">
                  <c:v>Swan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Size'!$A$53</c:f>
              <c:numCache>
                <c:formatCode>General</c:formatCode>
                <c:ptCount val="1"/>
                <c:pt idx="0">
                  <c:v>1.48</c:v>
                </c:pt>
              </c:numCache>
            </c:numRef>
          </c:xVal>
          <c:yVal>
            <c:numRef>
              <c:f>'Max Angle vs Size'!$B$53</c:f>
              <c:numCache>
                <c:formatCode>0.000</c:formatCode>
                <c:ptCount val="1"/>
                <c:pt idx="0">
                  <c:v>27.244083333333336</c:v>
                </c:pt>
              </c:numCache>
            </c:numRef>
          </c:yVal>
        </c:ser>
        <c:ser>
          <c:idx val="52"/>
          <c:order val="52"/>
          <c:tx>
            <c:strRef>
              <c:f>'Max Angle vs Size'!$D$54</c:f>
              <c:strCache>
                <c:ptCount val="1"/>
                <c:pt idx="0">
                  <c:v>Tern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Size'!$A$54</c:f>
              <c:numCache>
                <c:formatCode>General</c:formatCode>
                <c:ptCount val="1"/>
                <c:pt idx="0">
                  <c:v>0.22</c:v>
                </c:pt>
              </c:numCache>
            </c:numRef>
          </c:xVal>
          <c:yVal>
            <c:numRef>
              <c:f>'Max Angle vs Size'!$B$54</c:f>
              <c:numCache>
                <c:formatCode>0.000</c:formatCode>
                <c:ptCount val="1"/>
                <c:pt idx="0">
                  <c:v>21.79527777777778</c:v>
                </c:pt>
              </c:numCache>
            </c:numRef>
          </c:yVal>
        </c:ser>
        <c:ser>
          <c:idx val="53"/>
          <c:order val="53"/>
          <c:tx>
            <c:strRef>
              <c:f>'Max Angle vs Size'!$D$55</c:f>
              <c:strCache>
                <c:ptCount val="1"/>
                <c:pt idx="0">
                  <c:v>Tiger Shark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Size'!$A$55</c:f>
              <c:numCache>
                <c:formatCode>General</c:formatCode>
                <c:ptCount val="1"/>
                <c:pt idx="0">
                  <c:v>3.75</c:v>
                </c:pt>
              </c:numCache>
            </c:numRef>
          </c:xVal>
          <c:yVal>
            <c:numRef>
              <c:f>'Max Angle vs Size'!$B$55</c:f>
              <c:numCache>
                <c:formatCode>0.000</c:formatCode>
                <c:ptCount val="1"/>
                <c:pt idx="0">
                  <c:v>33.171388888888885</c:v>
                </c:pt>
              </c:numCache>
            </c:numRef>
          </c:yVal>
        </c:ser>
        <c:ser>
          <c:idx val="54"/>
          <c:order val="54"/>
          <c:tx>
            <c:strRef>
              <c:f>'Max Angle vs Size'!$D$56</c:f>
              <c:strCache>
                <c:ptCount val="1"/>
                <c:pt idx="0">
                  <c:v>Tiger swallowtail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Size'!$A$56</c:f>
              <c:numCache>
                <c:formatCode>General</c:formatCode>
                <c:ptCount val="1"/>
                <c:pt idx="0">
                  <c:v>0.03</c:v>
                </c:pt>
              </c:numCache>
            </c:numRef>
          </c:xVal>
          <c:yVal>
            <c:numRef>
              <c:f>'Max Angle vs Size'!$B$56</c:f>
              <c:numCache>
                <c:formatCode>0.000</c:formatCode>
                <c:ptCount val="1"/>
                <c:pt idx="0">
                  <c:v>32.010500000000008</c:v>
                </c:pt>
              </c:numCache>
            </c:numRef>
          </c:yVal>
        </c:ser>
        <c:ser>
          <c:idx val="55"/>
          <c:order val="55"/>
          <c:tx>
            <c:strRef>
              <c:f>'Max Angle vs Size'!$D$57</c:f>
              <c:strCache>
                <c:ptCount val="1"/>
                <c:pt idx="0">
                  <c:v>Tuna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Size'!$A$57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'Max Angle vs Size'!$B$57</c:f>
              <c:numCache>
                <c:formatCode>0.000</c:formatCode>
                <c:ptCount val="1"/>
                <c:pt idx="0">
                  <c:v>25.036166666666663</c:v>
                </c:pt>
              </c:numCache>
            </c:numRef>
          </c:yVal>
        </c:ser>
        <c:ser>
          <c:idx val="56"/>
          <c:order val="56"/>
          <c:tx>
            <c:strRef>
              <c:f>'Max Angle vs Size'!$D$58</c:f>
              <c:strCache>
                <c:ptCount val="1"/>
                <c:pt idx="0">
                  <c:v>Turkey Vulture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9.5522382072480271E-3"/>
                  <c:y val="1.7429193899782161E-2"/>
                </c:manualLayout>
              </c:layout>
              <c:showSerName val="1"/>
            </c:dLbl>
            <c:showSerName val="1"/>
          </c:dLbls>
          <c:xVal>
            <c:numRef>
              <c:f>'Max Angle vs Size'!$A$58</c:f>
              <c:numCache>
                <c:formatCode>General</c:formatCode>
                <c:ptCount val="1"/>
                <c:pt idx="0">
                  <c:v>0.71</c:v>
                </c:pt>
              </c:numCache>
            </c:numRef>
          </c:xVal>
          <c:yVal>
            <c:numRef>
              <c:f>'Max Angle vs Size'!$B$58</c:f>
              <c:numCache>
                <c:formatCode>0.000</c:formatCode>
                <c:ptCount val="1"/>
                <c:pt idx="0">
                  <c:v>29.146999999999995</c:v>
                </c:pt>
              </c:numCache>
            </c:numRef>
          </c:yVal>
        </c:ser>
        <c:ser>
          <c:idx val="57"/>
          <c:order val="57"/>
          <c:tx>
            <c:strRef>
              <c:f>'Max Angle vs Size'!$D$59</c:f>
              <c:strCache>
                <c:ptCount val="1"/>
                <c:pt idx="0">
                  <c:v>White ibis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Size'!$A$59</c:f>
              <c:numCache>
                <c:formatCode>General</c:formatCode>
                <c:ptCount val="1"/>
                <c:pt idx="0">
                  <c:v>0.62</c:v>
                </c:pt>
              </c:numCache>
            </c:numRef>
          </c:xVal>
          <c:yVal>
            <c:numRef>
              <c:f>'Max Angle vs Size'!$B$59</c:f>
              <c:numCache>
                <c:formatCode>0.000</c:formatCode>
                <c:ptCount val="1"/>
                <c:pt idx="0">
                  <c:v>23.479193181818179</c:v>
                </c:pt>
              </c:numCache>
            </c:numRef>
          </c:yVal>
        </c:ser>
        <c:ser>
          <c:idx val="58"/>
          <c:order val="58"/>
          <c:tx>
            <c:strRef>
              <c:f>'Max Angle vs Size'!$D$60</c:f>
              <c:strCache>
                <c:ptCount val="1"/>
                <c:pt idx="0">
                  <c:v>Widow skimmer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Size'!$A$60</c:f>
              <c:numCache>
                <c:formatCode>General</c:formatCode>
                <c:ptCount val="1"/>
                <c:pt idx="0">
                  <c:v>4.4999999999999998E-2</c:v>
                </c:pt>
              </c:numCache>
            </c:numRef>
          </c:xVal>
          <c:yVal>
            <c:numRef>
              <c:f>'Max Angle vs Size'!$B$60</c:f>
              <c:numCache>
                <c:formatCode>0.000</c:formatCode>
                <c:ptCount val="1"/>
                <c:pt idx="0">
                  <c:v>18.168249999999993</c:v>
                </c:pt>
              </c:numCache>
            </c:numRef>
          </c:yVal>
        </c:ser>
        <c:ser>
          <c:idx val="59"/>
          <c:order val="59"/>
          <c:tx>
            <c:strRef>
              <c:f>'Max Angle vs Size'!$D$61</c:f>
              <c:strCache>
                <c:ptCount val="1"/>
                <c:pt idx="0">
                  <c:v>Yellowjacket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Size'!$A$61</c:f>
              <c:numCache>
                <c:formatCode>General</c:formatCode>
                <c:ptCount val="1"/>
                <c:pt idx="0">
                  <c:v>0.02</c:v>
                </c:pt>
              </c:numCache>
            </c:numRef>
          </c:xVal>
          <c:yVal>
            <c:numRef>
              <c:f>'Max Angle vs Size'!$B$61</c:f>
              <c:numCache>
                <c:formatCode>0.000</c:formatCode>
                <c:ptCount val="1"/>
                <c:pt idx="0">
                  <c:v>17.166555555555561</c:v>
                </c:pt>
              </c:numCache>
            </c:numRef>
          </c:yVal>
        </c:ser>
        <c:ser>
          <c:idx val="60"/>
          <c:order val="60"/>
          <c:tx>
            <c:strRef>
              <c:f>'Max Angle vs Size'!$D$62</c:f>
              <c:strCache>
                <c:ptCount val="1"/>
                <c:pt idx="0">
                  <c:v>Yellowtail Amberjack</c:v>
                </c:pt>
              </c:strCache>
            </c:strRef>
          </c:tx>
          <c:spPr>
            <a:ln w="28575">
              <a:noFill/>
            </a:ln>
          </c:spPr>
          <c:dLbls>
            <c:showSerName val="1"/>
          </c:dLbls>
          <c:xVal>
            <c:numRef>
              <c:f>'Max Angle vs Size'!$A$62</c:f>
              <c:numCache>
                <c:formatCode>General</c:formatCode>
                <c:ptCount val="1"/>
                <c:pt idx="0">
                  <c:v>0.8</c:v>
                </c:pt>
              </c:numCache>
            </c:numRef>
          </c:xVal>
          <c:yVal>
            <c:numRef>
              <c:f>'Max Angle vs Size'!$B$62</c:f>
              <c:numCache>
                <c:formatCode>0.000</c:formatCode>
                <c:ptCount val="1"/>
                <c:pt idx="0">
                  <c:v>20.216533333333334</c:v>
                </c:pt>
              </c:numCache>
            </c:numRef>
          </c:yVal>
        </c:ser>
        <c:ser>
          <c:idx val="61"/>
          <c:order val="61"/>
          <c:tx>
            <c:strRef>
              <c:f>'Max Angle vs Size'!$D$63</c:f>
              <c:strCache>
                <c:ptCount val="1"/>
                <c:pt idx="0">
                  <c:v>Acartia adults feeding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Acartia</a:t>
                    </a:r>
                    <a:r>
                      <a:rPr lang="en-US" baseline="0"/>
                      <a:t>  adult feeding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Size'!$A$63</c:f>
              <c:numCache>
                <c:formatCode>General</c:formatCode>
                <c:ptCount val="1"/>
                <c:pt idx="0">
                  <c:v>1.5E-3</c:v>
                </c:pt>
              </c:numCache>
            </c:numRef>
          </c:xVal>
          <c:yVal>
            <c:numRef>
              <c:f>'Max Angle vs Size'!$B$63</c:f>
              <c:numCache>
                <c:formatCode>0.000</c:formatCode>
                <c:ptCount val="1"/>
                <c:pt idx="0">
                  <c:v>-14.909000000000001</c:v>
                </c:pt>
              </c:numCache>
            </c:numRef>
          </c:yVal>
        </c:ser>
        <c:ser>
          <c:idx val="62"/>
          <c:order val="62"/>
          <c:tx>
            <c:strRef>
              <c:f>'Max Angle vs Size'!$D$64</c:f>
              <c:strCache>
                <c:ptCount val="1"/>
                <c:pt idx="0">
                  <c:v>Acartia adults jumps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Acartia adult</a:t>
                    </a:r>
                    <a:r>
                      <a:rPr lang="en-US" baseline="0"/>
                      <a:t> jumps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Size'!$A$64</c:f>
              <c:numCache>
                <c:formatCode>General</c:formatCode>
                <c:ptCount val="1"/>
                <c:pt idx="0">
                  <c:v>1.5E-3</c:v>
                </c:pt>
              </c:numCache>
            </c:numRef>
          </c:xVal>
          <c:yVal>
            <c:numRef>
              <c:f>'Max Angle vs Size'!$B$64</c:f>
              <c:numCache>
                <c:formatCode>0.000</c:formatCode>
                <c:ptCount val="1"/>
                <c:pt idx="0">
                  <c:v>-9.3008888888888901</c:v>
                </c:pt>
              </c:numCache>
            </c:numRef>
          </c:yVal>
        </c:ser>
        <c:ser>
          <c:idx val="63"/>
          <c:order val="63"/>
          <c:tx>
            <c:strRef>
              <c:f>'Max Angle vs Size'!$D$65</c:f>
              <c:strCache>
                <c:ptCount val="1"/>
                <c:pt idx="0">
                  <c:v>Oithona adult males jumps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6716416862683943E-2"/>
                  <c:y val="1.91721132897603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Oithona male</a:t>
                    </a:r>
                    <a:r>
                      <a:rPr lang="en-US" baseline="0"/>
                      <a:t> adults jumps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Size'!$A$65</c:f>
              <c:numCache>
                <c:formatCode>General</c:formatCode>
                <c:ptCount val="1"/>
                <c:pt idx="0">
                  <c:v>6.9999999999999999E-4</c:v>
                </c:pt>
              </c:numCache>
            </c:numRef>
          </c:xVal>
          <c:yVal>
            <c:numRef>
              <c:f>'Max Angle vs Size'!$B$65</c:f>
              <c:numCache>
                <c:formatCode>0.000</c:formatCode>
                <c:ptCount val="1"/>
                <c:pt idx="0">
                  <c:v>-9.3866923076923108</c:v>
                </c:pt>
              </c:numCache>
            </c:numRef>
          </c:yVal>
        </c:ser>
        <c:ser>
          <c:idx val="64"/>
          <c:order val="64"/>
          <c:tx>
            <c:strRef>
              <c:f>'Max Angle vs Size'!$D$66</c:f>
              <c:strCache>
                <c:ptCount val="1"/>
                <c:pt idx="0">
                  <c:v>Acartia nauplii jumps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5921023799363922E-3"/>
                  <c:y val="-1.742919389978216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Acartia nauplii</a:t>
                    </a:r>
                    <a:r>
                      <a:rPr lang="en-US" baseline="0"/>
                      <a:t> jumps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Size'!$A$66</c:f>
              <c:numCache>
                <c:formatCode>General</c:formatCode>
                <c:ptCount val="1"/>
                <c:pt idx="0">
                  <c:v>2.5999999999999998E-4</c:v>
                </c:pt>
              </c:numCache>
            </c:numRef>
          </c:xVal>
          <c:yVal>
            <c:numRef>
              <c:f>'Max Angle vs Size'!$B$66</c:f>
              <c:numCache>
                <c:formatCode>0.000</c:formatCode>
                <c:ptCount val="1"/>
                <c:pt idx="0">
                  <c:v>-16.9604</c:v>
                </c:pt>
              </c:numCache>
            </c:numRef>
          </c:yVal>
        </c:ser>
        <c:ser>
          <c:idx val="65"/>
          <c:order val="65"/>
          <c:tx>
            <c:strRef>
              <c:f>'Max Angle vs Size'!$D$67</c:f>
              <c:strCache>
                <c:ptCount val="1"/>
                <c:pt idx="0">
                  <c:v>Oithona nauplii jumps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1.2736317609663953E-2"/>
                  <c:y val="-2.09150326797385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Oithona nauplii jumps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Size'!$A$67</c:f>
              <c:numCache>
                <c:formatCode>General</c:formatCode>
                <c:ptCount val="1"/>
                <c:pt idx="0">
                  <c:v>1.26E-4</c:v>
                </c:pt>
              </c:numCache>
            </c:numRef>
          </c:xVal>
          <c:yVal>
            <c:numRef>
              <c:f>'Max Angle vs Size'!$B$67</c:f>
              <c:numCache>
                <c:formatCode>General</c:formatCode>
                <c:ptCount val="1"/>
                <c:pt idx="0">
                  <c:v>-16.662000000000003</c:v>
                </c:pt>
              </c:numCache>
            </c:numRef>
          </c:yVal>
        </c:ser>
        <c:ser>
          <c:idx val="66"/>
          <c:order val="66"/>
          <c:tx>
            <c:strRef>
              <c:f>'Max Angle vs Size'!$D$68</c:f>
              <c:strCache>
                <c:ptCount val="1"/>
                <c:pt idx="0">
                  <c:v>Temora nauplii swimming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9601985060399731E-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Temora</a:t>
                    </a:r>
                    <a:r>
                      <a:rPr lang="en-US" baseline="0"/>
                      <a:t> nauplii swimming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'Max Angle vs Size'!$A$68</c:f>
              <c:numCache>
                <c:formatCode>General</c:formatCode>
                <c:ptCount val="1"/>
                <c:pt idx="0">
                  <c:v>2.24E-4</c:v>
                </c:pt>
              </c:numCache>
            </c:numRef>
          </c:xVal>
          <c:yVal>
            <c:numRef>
              <c:f>'Max Angle vs Size'!$B$68</c:f>
              <c:numCache>
                <c:formatCode>General</c:formatCode>
                <c:ptCount val="1"/>
                <c:pt idx="0">
                  <c:v>-12.563699999999997</c:v>
                </c:pt>
              </c:numCache>
            </c:numRef>
          </c:yVal>
        </c:ser>
        <c:dLbls>
          <c:showVal val="1"/>
        </c:dLbls>
        <c:axId val="192059264"/>
        <c:axId val="192077824"/>
      </c:scatterChart>
      <c:valAx>
        <c:axId val="19205926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(log scale) [m]</a:t>
                </a:r>
              </a:p>
            </c:rich>
          </c:tx>
        </c:title>
        <c:numFmt formatCode="General" sourceLinked="1"/>
        <c:tickLblPos val="nextTo"/>
        <c:crossAx val="192077824"/>
        <c:crosses val="autoZero"/>
        <c:crossBetween val="midCat"/>
      </c:valAx>
      <c:valAx>
        <c:axId val="1920778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 angle [degrees]</a:t>
                </a:r>
              </a:p>
            </c:rich>
          </c:tx>
        </c:title>
        <c:numFmt formatCode="0.000" sourceLinked="1"/>
        <c:tickLblPos val="nextTo"/>
        <c:crossAx val="192059264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'Ratio vs Size'!$A$2:$A$68</c:f>
              <c:numCache>
                <c:formatCode>General</c:formatCode>
                <c:ptCount val="67"/>
                <c:pt idx="0">
                  <c:v>0.81</c:v>
                </c:pt>
                <c:pt idx="1">
                  <c:v>4.2500000000000003E-2</c:v>
                </c:pt>
                <c:pt idx="2">
                  <c:v>0.73499999999999999</c:v>
                </c:pt>
                <c:pt idx="3">
                  <c:v>1.7000000000000001E-2</c:v>
                </c:pt>
                <c:pt idx="4">
                  <c:v>0.36</c:v>
                </c:pt>
                <c:pt idx="5">
                  <c:v>0.71099999999999997</c:v>
                </c:pt>
                <c:pt idx="6">
                  <c:v>5.05</c:v>
                </c:pt>
                <c:pt idx="7">
                  <c:v>0.26500000000000001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3.3000000000000002E-2</c:v>
                </c:pt>
                <c:pt idx="12">
                  <c:v>3.15</c:v>
                </c:pt>
                <c:pt idx="13">
                  <c:v>5.0999999999999997E-2</c:v>
                </c:pt>
                <c:pt idx="14">
                  <c:v>2.9000000000000001E-2</c:v>
                </c:pt>
                <c:pt idx="15">
                  <c:v>0.12</c:v>
                </c:pt>
                <c:pt idx="16">
                  <c:v>0.93</c:v>
                </c:pt>
                <c:pt idx="17">
                  <c:v>7.0000000000000001E-3</c:v>
                </c:pt>
                <c:pt idx="18">
                  <c:v>0.14000000000000001</c:v>
                </c:pt>
                <c:pt idx="19">
                  <c:v>2.7</c:v>
                </c:pt>
                <c:pt idx="20">
                  <c:v>1.1399999999999999</c:v>
                </c:pt>
                <c:pt idx="21">
                  <c:v>6.0000000000000001E-3</c:v>
                </c:pt>
                <c:pt idx="22">
                  <c:v>0.05</c:v>
                </c:pt>
                <c:pt idx="23">
                  <c:v>0.05</c:v>
                </c:pt>
                <c:pt idx="24">
                  <c:v>1.22</c:v>
                </c:pt>
                <c:pt idx="25">
                  <c:v>0.14000000000000001</c:v>
                </c:pt>
                <c:pt idx="26">
                  <c:v>7.8</c:v>
                </c:pt>
                <c:pt idx="27">
                  <c:v>0.31</c:v>
                </c:pt>
                <c:pt idx="28">
                  <c:v>3.0000000000000001E-3</c:v>
                </c:pt>
                <c:pt idx="29">
                  <c:v>0.09</c:v>
                </c:pt>
                <c:pt idx="30">
                  <c:v>0.55000000000000004</c:v>
                </c:pt>
                <c:pt idx="31">
                  <c:v>0.63</c:v>
                </c:pt>
                <c:pt idx="33">
                  <c:v>0.98</c:v>
                </c:pt>
                <c:pt idx="34">
                  <c:v>7.0000000000000001E-3</c:v>
                </c:pt>
                <c:pt idx="35">
                  <c:v>4.3</c:v>
                </c:pt>
                <c:pt idx="36">
                  <c:v>0.76100000000000001</c:v>
                </c:pt>
                <c:pt idx="37">
                  <c:v>7.0000000000000001E-3</c:v>
                </c:pt>
                <c:pt idx="38">
                  <c:v>1.35</c:v>
                </c:pt>
                <c:pt idx="39">
                  <c:v>5.0000000000000001E-3</c:v>
                </c:pt>
                <c:pt idx="40">
                  <c:v>0.02</c:v>
                </c:pt>
                <c:pt idx="41">
                  <c:v>0.1</c:v>
                </c:pt>
                <c:pt idx="42">
                  <c:v>2.5000000000000001E-2</c:v>
                </c:pt>
                <c:pt idx="43">
                  <c:v>4.5</c:v>
                </c:pt>
                <c:pt idx="44">
                  <c:v>8.4</c:v>
                </c:pt>
                <c:pt idx="45">
                  <c:v>0.04</c:v>
                </c:pt>
                <c:pt idx="46">
                  <c:v>0.1</c:v>
                </c:pt>
                <c:pt idx="47">
                  <c:v>1.95</c:v>
                </c:pt>
                <c:pt idx="48">
                  <c:v>1.6E-2</c:v>
                </c:pt>
                <c:pt idx="49">
                  <c:v>0.17</c:v>
                </c:pt>
                <c:pt idx="50">
                  <c:v>1.129</c:v>
                </c:pt>
                <c:pt idx="51">
                  <c:v>1.48</c:v>
                </c:pt>
                <c:pt idx="52">
                  <c:v>0.22</c:v>
                </c:pt>
                <c:pt idx="53">
                  <c:v>3.75</c:v>
                </c:pt>
                <c:pt idx="54">
                  <c:v>0.03</c:v>
                </c:pt>
                <c:pt idx="55">
                  <c:v>2.2999999999999998</c:v>
                </c:pt>
                <c:pt idx="56">
                  <c:v>0.71</c:v>
                </c:pt>
                <c:pt idx="57">
                  <c:v>0.62</c:v>
                </c:pt>
                <c:pt idx="58">
                  <c:v>4.4999999999999998E-2</c:v>
                </c:pt>
                <c:pt idx="59">
                  <c:v>0.02</c:v>
                </c:pt>
                <c:pt idx="60">
                  <c:v>0.8</c:v>
                </c:pt>
                <c:pt idx="61">
                  <c:v>1.5E-3</c:v>
                </c:pt>
                <c:pt idx="62">
                  <c:v>1.5E-3</c:v>
                </c:pt>
                <c:pt idx="63">
                  <c:v>6.9999999999999999E-4</c:v>
                </c:pt>
                <c:pt idx="64">
                  <c:v>2.5999999999999998E-4</c:v>
                </c:pt>
                <c:pt idx="65">
                  <c:v>1.26E-4</c:v>
                </c:pt>
                <c:pt idx="66">
                  <c:v>2.24E-4</c:v>
                </c:pt>
              </c:numCache>
            </c:numRef>
          </c:xVal>
          <c:yVal>
            <c:numRef>
              <c:f>'Ratio vs Size'!$B$2:$B$68</c:f>
              <c:numCache>
                <c:formatCode>0.000</c:formatCode>
                <c:ptCount val="67"/>
                <c:pt idx="0">
                  <c:v>0.71472903490671613</c:v>
                </c:pt>
                <c:pt idx="1">
                  <c:v>0.71416380679853786</c:v>
                </c:pt>
                <c:pt idx="2">
                  <c:v>0.58404727015414337</c:v>
                </c:pt>
                <c:pt idx="3">
                  <c:v>0.53381205896965467</c:v>
                </c:pt>
                <c:pt idx="4">
                  <c:v>0.61059513286617384</c:v>
                </c:pt>
                <c:pt idx="5">
                  <c:v>0.67877057794621731</c:v>
                </c:pt>
                <c:pt idx="6">
                  <c:v>0.68518949888469083</c:v>
                </c:pt>
                <c:pt idx="7">
                  <c:v>0.69222381447814596</c:v>
                </c:pt>
                <c:pt idx="8">
                  <c:v>0.66870489075107531</c:v>
                </c:pt>
                <c:pt idx="9">
                  <c:v>0.64851590798284009</c:v>
                </c:pt>
                <c:pt idx="10">
                  <c:v>0.62944681044229267</c:v>
                </c:pt>
                <c:pt idx="12">
                  <c:v>0.68363477828434227</c:v>
                </c:pt>
                <c:pt idx="13">
                  <c:v>0.65223494667658088</c:v>
                </c:pt>
                <c:pt idx="14">
                  <c:v>0.60217370641632073</c:v>
                </c:pt>
                <c:pt idx="15">
                  <c:v>0.56780499044643451</c:v>
                </c:pt>
                <c:pt idx="16">
                  <c:v>0.73446405180923247</c:v>
                </c:pt>
                <c:pt idx="17">
                  <c:v>0.63388499569674051</c:v>
                </c:pt>
                <c:pt idx="18">
                  <c:v>0.62535362175088871</c:v>
                </c:pt>
                <c:pt idx="19">
                  <c:v>0.70904556770980531</c:v>
                </c:pt>
                <c:pt idx="20">
                  <c:v>0.67256117654793157</c:v>
                </c:pt>
                <c:pt idx="21">
                  <c:v>0.65903130697402679</c:v>
                </c:pt>
                <c:pt idx="22">
                  <c:v>0.62218955742436932</c:v>
                </c:pt>
                <c:pt idx="23">
                  <c:v>0.65806316097220008</c:v>
                </c:pt>
                <c:pt idx="24">
                  <c:v>0.639943666021625</c:v>
                </c:pt>
                <c:pt idx="25">
                  <c:v>0.68407189552302805</c:v>
                </c:pt>
                <c:pt idx="26">
                  <c:v>0.69653155663933108</c:v>
                </c:pt>
                <c:pt idx="27">
                  <c:v>0.67811632111503994</c:v>
                </c:pt>
                <c:pt idx="28">
                  <c:v>0.63075564574424847</c:v>
                </c:pt>
                <c:pt idx="29">
                  <c:v>0.64561294264452207</c:v>
                </c:pt>
                <c:pt idx="30">
                  <c:v>0.61358951172359499</c:v>
                </c:pt>
                <c:pt idx="31">
                  <c:v>0.64288252909887289</c:v>
                </c:pt>
                <c:pt idx="33">
                  <c:v>0.7256290655157388</c:v>
                </c:pt>
                <c:pt idx="34">
                  <c:v>0.69503096605360049</c:v>
                </c:pt>
                <c:pt idx="35">
                  <c:v>0.70459270948376174</c:v>
                </c:pt>
                <c:pt idx="36">
                  <c:v>0.67125350577711751</c:v>
                </c:pt>
                <c:pt idx="37">
                  <c:v>0.6663647815180832</c:v>
                </c:pt>
                <c:pt idx="38">
                  <c:v>0.67937292297594054</c:v>
                </c:pt>
                <c:pt idx="39">
                  <c:v>0.63954042902490171</c:v>
                </c:pt>
                <c:pt idx="40">
                  <c:v>0.64183502029461725</c:v>
                </c:pt>
                <c:pt idx="41">
                  <c:v>0.51866724395188568</c:v>
                </c:pt>
                <c:pt idx="42">
                  <c:v>0.63377422140154716</c:v>
                </c:pt>
                <c:pt idx="43">
                  <c:v>0.67990940930459165</c:v>
                </c:pt>
                <c:pt idx="44">
                  <c:v>0.68324007551866184</c:v>
                </c:pt>
                <c:pt idx="45">
                  <c:v>0.59129914849915255</c:v>
                </c:pt>
                <c:pt idx="46">
                  <c:v>0.63093845335246701</c:v>
                </c:pt>
                <c:pt idx="47">
                  <c:v>0.6480856559290008</c:v>
                </c:pt>
                <c:pt idx="48">
                  <c:v>0.58070964584107931</c:v>
                </c:pt>
                <c:pt idx="49">
                  <c:v>0.60479028155641756</c:v>
                </c:pt>
                <c:pt idx="50">
                  <c:v>0.61164028270400306</c:v>
                </c:pt>
                <c:pt idx="51">
                  <c:v>0.70401432060097646</c:v>
                </c:pt>
                <c:pt idx="52">
                  <c:v>0.69918303394043713</c:v>
                </c:pt>
                <c:pt idx="53">
                  <c:v>0.62091692160418244</c:v>
                </c:pt>
                <c:pt idx="54">
                  <c:v>0.63693931677501736</c:v>
                </c:pt>
                <c:pt idx="55">
                  <c:v>0.60596989328218287</c:v>
                </c:pt>
                <c:pt idx="56">
                  <c:v>0.68863870394775439</c:v>
                </c:pt>
                <c:pt idx="57">
                  <c:v>0.65180874289669666</c:v>
                </c:pt>
                <c:pt idx="58">
                  <c:v>0.60929003735098175</c:v>
                </c:pt>
                <c:pt idx="59">
                  <c:v>0.65516734034318613</c:v>
                </c:pt>
                <c:pt idx="60">
                  <c:v>0.6176695323091721</c:v>
                </c:pt>
                <c:pt idx="61">
                  <c:v>0.52590301248655791</c:v>
                </c:pt>
                <c:pt idx="62">
                  <c:v>0.51752632021884559</c:v>
                </c:pt>
                <c:pt idx="63">
                  <c:v>0.50560158846740422</c:v>
                </c:pt>
                <c:pt idx="64">
                  <c:v>0.49422067114308671</c:v>
                </c:pt>
                <c:pt idx="65">
                  <c:v>0.50128518163180691</c:v>
                </c:pt>
                <c:pt idx="66">
                  <c:v>0.50437683977167402</c:v>
                </c:pt>
              </c:numCache>
            </c:numRef>
          </c:yVal>
        </c:ser>
        <c:axId val="191516032"/>
        <c:axId val="191534592"/>
      </c:scatterChart>
      <c:valAx>
        <c:axId val="1915160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(log scale) [m]</a:t>
                </a:r>
              </a:p>
            </c:rich>
          </c:tx>
          <c:layout/>
        </c:title>
        <c:numFmt formatCode="General" sourceLinked="1"/>
        <c:tickLblPos val="nextTo"/>
        <c:crossAx val="191534592"/>
        <c:crosses val="autoZero"/>
        <c:crossBetween val="midCat"/>
      </c:valAx>
      <c:valAx>
        <c:axId val="1915345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inflexion ratio</a:t>
                </a:r>
              </a:p>
            </c:rich>
          </c:tx>
          <c:layout/>
        </c:title>
        <c:numFmt formatCode="0.000" sourceLinked="1"/>
        <c:tickLblPos val="nextTo"/>
        <c:crossAx val="19151603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'Avg Max Angle vs Avg Ratio'!$E$1</c:f>
              <c:strCache>
                <c:ptCount val="1"/>
                <c:pt idx="0">
                  <c:v>Average Max Angle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Ratio'!$D$2:$D$68</c:f>
              <c:numCache>
                <c:formatCode>0.000</c:formatCode>
                <c:ptCount val="67"/>
                <c:pt idx="0">
                  <c:v>0.71472903490671613</c:v>
                </c:pt>
                <c:pt idx="1">
                  <c:v>0.71416380679853786</c:v>
                </c:pt>
                <c:pt idx="2">
                  <c:v>0.58404727015414337</c:v>
                </c:pt>
                <c:pt idx="3">
                  <c:v>0.53381205896965467</c:v>
                </c:pt>
                <c:pt idx="4">
                  <c:v>0.61059513286617384</c:v>
                </c:pt>
                <c:pt idx="5">
                  <c:v>0.67877057794621731</c:v>
                </c:pt>
                <c:pt idx="6">
                  <c:v>0.68518949888469083</c:v>
                </c:pt>
                <c:pt idx="7">
                  <c:v>0.69222381447814596</c:v>
                </c:pt>
                <c:pt idx="8">
                  <c:v>0.66870489075107531</c:v>
                </c:pt>
                <c:pt idx="9">
                  <c:v>0.64851590798284009</c:v>
                </c:pt>
                <c:pt idx="10">
                  <c:v>0.62944681044229267</c:v>
                </c:pt>
                <c:pt idx="12">
                  <c:v>0.68363477828434227</c:v>
                </c:pt>
                <c:pt idx="13">
                  <c:v>0.65223494667658088</c:v>
                </c:pt>
                <c:pt idx="14">
                  <c:v>0.60217370641632073</c:v>
                </c:pt>
                <c:pt idx="15">
                  <c:v>0.56780499044643451</c:v>
                </c:pt>
                <c:pt idx="16">
                  <c:v>0.73446405180923247</c:v>
                </c:pt>
                <c:pt idx="17">
                  <c:v>0.63388499569674051</c:v>
                </c:pt>
                <c:pt idx="18">
                  <c:v>0.62535362175088871</c:v>
                </c:pt>
                <c:pt idx="19">
                  <c:v>0.70904556770980531</c:v>
                </c:pt>
                <c:pt idx="20">
                  <c:v>0.67256117654793157</c:v>
                </c:pt>
                <c:pt idx="21">
                  <c:v>0.65903130697402679</c:v>
                </c:pt>
                <c:pt idx="22">
                  <c:v>0.62218955742436932</c:v>
                </c:pt>
                <c:pt idx="23">
                  <c:v>0.65806316097220008</c:v>
                </c:pt>
                <c:pt idx="24">
                  <c:v>0.639943666021625</c:v>
                </c:pt>
                <c:pt idx="25">
                  <c:v>0.68407189552302805</c:v>
                </c:pt>
                <c:pt idx="26">
                  <c:v>0.69653155663933108</c:v>
                </c:pt>
                <c:pt idx="27">
                  <c:v>0.67811632111503994</c:v>
                </c:pt>
                <c:pt idx="28">
                  <c:v>0.63075564574424847</c:v>
                </c:pt>
                <c:pt idx="29">
                  <c:v>0.64561294264452207</c:v>
                </c:pt>
                <c:pt idx="30">
                  <c:v>0.61358951172359499</c:v>
                </c:pt>
                <c:pt idx="31">
                  <c:v>0.64288252909887289</c:v>
                </c:pt>
                <c:pt idx="33">
                  <c:v>0.7256290655157388</c:v>
                </c:pt>
                <c:pt idx="34">
                  <c:v>0.69503096605360049</c:v>
                </c:pt>
                <c:pt idx="35">
                  <c:v>0.70459270948376174</c:v>
                </c:pt>
                <c:pt idx="36">
                  <c:v>0.67125350577711751</c:v>
                </c:pt>
                <c:pt idx="37">
                  <c:v>0.6663647815180832</c:v>
                </c:pt>
                <c:pt idx="38">
                  <c:v>0.67937292297594054</c:v>
                </c:pt>
                <c:pt idx="39">
                  <c:v>0.63954042902490171</c:v>
                </c:pt>
                <c:pt idx="40">
                  <c:v>0.64183502029461725</c:v>
                </c:pt>
                <c:pt idx="41">
                  <c:v>0.51866724395188568</c:v>
                </c:pt>
                <c:pt idx="42">
                  <c:v>0.63377422140154716</c:v>
                </c:pt>
                <c:pt idx="43">
                  <c:v>0.67990940930459165</c:v>
                </c:pt>
                <c:pt idx="44">
                  <c:v>0.68324007551866184</c:v>
                </c:pt>
                <c:pt idx="45">
                  <c:v>0.59129914849915255</c:v>
                </c:pt>
                <c:pt idx="46">
                  <c:v>0.63093845335246701</c:v>
                </c:pt>
                <c:pt idx="47">
                  <c:v>0.6480856559290008</c:v>
                </c:pt>
                <c:pt idx="48">
                  <c:v>0.58070964584107931</c:v>
                </c:pt>
                <c:pt idx="49">
                  <c:v>0.60479028155641756</c:v>
                </c:pt>
                <c:pt idx="50">
                  <c:v>0.61164028270400306</c:v>
                </c:pt>
                <c:pt idx="51">
                  <c:v>0.70401432060097646</c:v>
                </c:pt>
                <c:pt idx="52">
                  <c:v>0.69918303394043713</c:v>
                </c:pt>
                <c:pt idx="53">
                  <c:v>0.62091692160418244</c:v>
                </c:pt>
                <c:pt idx="54">
                  <c:v>0.63693931677501736</c:v>
                </c:pt>
                <c:pt idx="55">
                  <c:v>0.60596989328218287</c:v>
                </c:pt>
                <c:pt idx="56">
                  <c:v>0.68863870394775439</c:v>
                </c:pt>
                <c:pt idx="57">
                  <c:v>0.65180874289669666</c:v>
                </c:pt>
                <c:pt idx="58">
                  <c:v>0.60929003735098175</c:v>
                </c:pt>
                <c:pt idx="59">
                  <c:v>0.65516734034318613</c:v>
                </c:pt>
                <c:pt idx="60">
                  <c:v>0.6176695323091721</c:v>
                </c:pt>
                <c:pt idx="61">
                  <c:v>0.52590301248655791</c:v>
                </c:pt>
                <c:pt idx="62">
                  <c:v>0.51752632021884559</c:v>
                </c:pt>
                <c:pt idx="63">
                  <c:v>0.50560158846740422</c:v>
                </c:pt>
                <c:pt idx="64">
                  <c:v>0.49422067114308671</c:v>
                </c:pt>
                <c:pt idx="65">
                  <c:v>0.50128518163180691</c:v>
                </c:pt>
                <c:pt idx="66">
                  <c:v>0.50437683977167402</c:v>
                </c:pt>
              </c:numCache>
            </c:numRef>
          </c:xVal>
          <c:yVal>
            <c:numRef>
              <c:f>'Avg Max Angle vs Avg Ratio'!$E$2:$E$68</c:f>
              <c:numCache>
                <c:formatCode>0.000</c:formatCode>
                <c:ptCount val="67"/>
                <c:pt idx="0">
                  <c:v>21.416666666666664</c:v>
                </c:pt>
                <c:pt idx="1">
                  <c:v>21.885166666666667</c:v>
                </c:pt>
                <c:pt idx="2">
                  <c:v>19.019527777777778</c:v>
                </c:pt>
                <c:pt idx="3">
                  <c:v>10.977000000000004</c:v>
                </c:pt>
                <c:pt idx="4">
                  <c:v>21.767888888888887</c:v>
                </c:pt>
                <c:pt idx="5">
                  <c:v>36.325111111111113</c:v>
                </c:pt>
                <c:pt idx="6" formatCode="General">
                  <c:v>25.221</c:v>
                </c:pt>
                <c:pt idx="7">
                  <c:v>30.925166666666669</c:v>
                </c:pt>
                <c:pt idx="8">
                  <c:v>35.993750000000006</c:v>
                </c:pt>
                <c:pt idx="9">
                  <c:v>25.596027777777778</c:v>
                </c:pt>
                <c:pt idx="10">
                  <c:v>29.905109090909093</c:v>
                </c:pt>
                <c:pt idx="12">
                  <c:v>23.724999999999998</c:v>
                </c:pt>
                <c:pt idx="13">
                  <c:v>23.258562500000004</c:v>
                </c:pt>
                <c:pt idx="14">
                  <c:v>25.16311111111111</c:v>
                </c:pt>
                <c:pt idx="15">
                  <c:v>15.059357142857142</c:v>
                </c:pt>
                <c:pt idx="16">
                  <c:v>25.190083333333334</c:v>
                </c:pt>
                <c:pt idx="17">
                  <c:v>26.791026984126983</c:v>
                </c:pt>
                <c:pt idx="18">
                  <c:v>32.694111111111113</c:v>
                </c:pt>
                <c:pt idx="19">
                  <c:v>29.222125000000002</c:v>
                </c:pt>
                <c:pt idx="20">
                  <c:v>25.080333333333328</c:v>
                </c:pt>
                <c:pt idx="21">
                  <c:v>28.873354166666665</c:v>
                </c:pt>
                <c:pt idx="22">
                  <c:v>25.760400000000001</c:v>
                </c:pt>
                <c:pt idx="23">
                  <c:v>15.295550000000006</c:v>
                </c:pt>
                <c:pt idx="24">
                  <c:v>43.69980555555555</c:v>
                </c:pt>
                <c:pt idx="25">
                  <c:v>24.80575</c:v>
                </c:pt>
                <c:pt idx="26">
                  <c:v>28.716999999999999</c:v>
                </c:pt>
                <c:pt idx="27">
                  <c:v>28.426450000000003</c:v>
                </c:pt>
                <c:pt idx="28">
                  <c:v>23.388357142857146</c:v>
                </c:pt>
                <c:pt idx="29">
                  <c:v>20.736725</c:v>
                </c:pt>
                <c:pt idx="30">
                  <c:v>29.123194444444447</c:v>
                </c:pt>
                <c:pt idx="31">
                  <c:v>25.707666666666672</c:v>
                </c:pt>
                <c:pt idx="33">
                  <c:v>22.306333333333338</c:v>
                </c:pt>
                <c:pt idx="34">
                  <c:v>18.30740476190476</c:v>
                </c:pt>
                <c:pt idx="35">
                  <c:v>31.118599999999994</c:v>
                </c:pt>
                <c:pt idx="36">
                  <c:v>26.213161111111116</c:v>
                </c:pt>
                <c:pt idx="37">
                  <c:v>20.257134920634922</c:v>
                </c:pt>
                <c:pt idx="38">
                  <c:v>23.808777777777777</c:v>
                </c:pt>
                <c:pt idx="39">
                  <c:v>32.81016666666666</c:v>
                </c:pt>
                <c:pt idx="40">
                  <c:v>35.757249999999999</c:v>
                </c:pt>
                <c:pt idx="41">
                  <c:v>26.320416666666663</c:v>
                </c:pt>
                <c:pt idx="42">
                  <c:v>22.6158</c:v>
                </c:pt>
                <c:pt idx="43">
                  <c:v>31.672571428571427</c:v>
                </c:pt>
                <c:pt idx="44">
                  <c:v>30.157</c:v>
                </c:pt>
                <c:pt idx="45">
                  <c:v>30.635750000000002</c:v>
                </c:pt>
                <c:pt idx="46">
                  <c:v>34.955777777777776</c:v>
                </c:pt>
                <c:pt idx="47">
                  <c:v>28.96385714285714</c:v>
                </c:pt>
                <c:pt idx="48">
                  <c:v>34.966875000000002</c:v>
                </c:pt>
                <c:pt idx="49">
                  <c:v>33.386633333333329</c:v>
                </c:pt>
                <c:pt idx="50">
                  <c:v>28.853133333333332</c:v>
                </c:pt>
                <c:pt idx="51">
                  <c:v>27.244083333333336</c:v>
                </c:pt>
                <c:pt idx="52">
                  <c:v>21.79527777777778</c:v>
                </c:pt>
                <c:pt idx="53">
                  <c:v>33.171388888888885</c:v>
                </c:pt>
                <c:pt idx="54">
                  <c:v>32.010500000000008</c:v>
                </c:pt>
                <c:pt idx="55">
                  <c:v>25.036166666666663</c:v>
                </c:pt>
                <c:pt idx="56">
                  <c:v>29.146999999999995</c:v>
                </c:pt>
                <c:pt idx="57">
                  <c:v>23.479193181818179</c:v>
                </c:pt>
                <c:pt idx="58">
                  <c:v>18.168249999999993</c:v>
                </c:pt>
                <c:pt idx="59">
                  <c:v>17.166555555555561</c:v>
                </c:pt>
                <c:pt idx="60">
                  <c:v>20.216533333333334</c:v>
                </c:pt>
                <c:pt idx="61">
                  <c:v>-14.909000000000001</c:v>
                </c:pt>
                <c:pt idx="62">
                  <c:v>-9.3008888888888901</c:v>
                </c:pt>
                <c:pt idx="63">
                  <c:v>-9.3866923076923108</c:v>
                </c:pt>
                <c:pt idx="64">
                  <c:v>-16.9604</c:v>
                </c:pt>
                <c:pt idx="65" formatCode="General">
                  <c:v>-16.662000000000003</c:v>
                </c:pt>
                <c:pt idx="66" formatCode="General">
                  <c:v>-12.563699999999997</c:v>
                </c:pt>
              </c:numCache>
            </c:numRef>
          </c:yVal>
        </c:ser>
        <c:axId val="194225280"/>
        <c:axId val="194227200"/>
      </c:scatterChart>
      <c:valAx>
        <c:axId val="194225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inflexion ratio</a:t>
                </a:r>
              </a:p>
            </c:rich>
          </c:tx>
          <c:layout/>
        </c:title>
        <c:numFmt formatCode="0.000" sourceLinked="1"/>
        <c:tickLblPos val="nextTo"/>
        <c:crossAx val="194227200"/>
        <c:crosses val="autoZero"/>
        <c:crossBetween val="midCat"/>
      </c:valAx>
      <c:valAx>
        <c:axId val="1942272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maximum angle</a:t>
                </a:r>
              </a:p>
            </c:rich>
          </c:tx>
          <c:layout/>
        </c:title>
        <c:numFmt formatCode="0.000" sourceLinked="1"/>
        <c:tickLblPos val="nextTo"/>
        <c:crossAx val="194225280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368649961920225"/>
          <c:y val="2.6915199236459082E-2"/>
          <c:w val="0.69289299269246063"/>
          <c:h val="0.86094736339775713"/>
        </c:manualLayout>
      </c:layout>
      <c:scatterChart>
        <c:scatterStyle val="lineMarker"/>
        <c:ser>
          <c:idx val="0"/>
          <c:order val="0"/>
          <c:tx>
            <c:strRef>
              <c:f>'Avg Max Angle vs Avg Ratio'!$A$2</c:f>
              <c:strCache>
                <c:ptCount val="1"/>
                <c:pt idx="0">
                  <c:v>Albatross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</c:f>
              <c:numCache>
                <c:formatCode>0.000</c:formatCode>
                <c:ptCount val="1"/>
                <c:pt idx="0">
                  <c:v>0.71472903490671613</c:v>
                </c:pt>
              </c:numCache>
            </c:numRef>
          </c:xVal>
          <c:yVal>
            <c:numRef>
              <c:f>'Avg Max Angle vs Avg Ratio'!$E$2</c:f>
              <c:numCache>
                <c:formatCode>0.000</c:formatCode>
                <c:ptCount val="1"/>
                <c:pt idx="0">
                  <c:v>21.416666666666664</c:v>
                </c:pt>
              </c:numCache>
            </c:numRef>
          </c:yVal>
        </c:ser>
        <c:ser>
          <c:idx val="1"/>
          <c:order val="1"/>
          <c:tx>
            <c:strRef>
              <c:f>'Avg Max Angle vs Avg Ratio'!$A$3</c:f>
              <c:strCache>
                <c:ptCount val="1"/>
                <c:pt idx="0">
                  <c:v>Antarctic Clione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</c:f>
              <c:numCache>
                <c:formatCode>0.000</c:formatCode>
                <c:ptCount val="1"/>
                <c:pt idx="0">
                  <c:v>0.71416380679853786</c:v>
                </c:pt>
              </c:numCache>
            </c:numRef>
          </c:xVal>
          <c:yVal>
            <c:numRef>
              <c:f>'Avg Max Angle vs Avg Ratio'!$E$3</c:f>
              <c:numCache>
                <c:formatCode>0.000</c:formatCode>
                <c:ptCount val="1"/>
                <c:pt idx="0">
                  <c:v>21.885166666666667</c:v>
                </c:pt>
              </c:numCache>
            </c:numRef>
          </c:yVal>
        </c:ser>
        <c:ser>
          <c:idx val="2"/>
          <c:order val="2"/>
          <c:tx>
            <c:strRef>
              <c:f>'Avg Max Angle vs Avg Ratio'!$A$4</c:f>
              <c:strCache>
                <c:ptCount val="1"/>
                <c:pt idx="0">
                  <c:v>Atlantic Salmon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</c:f>
              <c:numCache>
                <c:formatCode>0.000</c:formatCode>
                <c:ptCount val="1"/>
                <c:pt idx="0">
                  <c:v>0.58404727015414337</c:v>
                </c:pt>
              </c:numCache>
            </c:numRef>
          </c:xVal>
          <c:yVal>
            <c:numRef>
              <c:f>'Avg Max Angle vs Avg Ratio'!$E$4</c:f>
              <c:numCache>
                <c:formatCode>0.000</c:formatCode>
                <c:ptCount val="1"/>
                <c:pt idx="0">
                  <c:v>19.019527777777778</c:v>
                </c:pt>
              </c:numCache>
            </c:numRef>
          </c:yVal>
        </c:ser>
        <c:ser>
          <c:idx val="3"/>
          <c:order val="3"/>
          <c:tx>
            <c:strRef>
              <c:f>'Avg Max Angle vs Avg Ratio'!$A$5</c:f>
              <c:strCache>
                <c:ptCount val="1"/>
                <c:pt idx="0">
                  <c:v>Bald faced hornet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</c:f>
              <c:numCache>
                <c:formatCode>0.000</c:formatCode>
                <c:ptCount val="1"/>
                <c:pt idx="0">
                  <c:v>0.53381205896965467</c:v>
                </c:pt>
              </c:numCache>
            </c:numRef>
          </c:xVal>
          <c:yVal>
            <c:numRef>
              <c:f>'Avg Max Angle vs Avg Ratio'!$E$5</c:f>
              <c:numCache>
                <c:formatCode>0.000</c:formatCode>
                <c:ptCount val="1"/>
                <c:pt idx="0">
                  <c:v>10.977000000000004</c:v>
                </c:pt>
              </c:numCache>
            </c:numRef>
          </c:yVal>
        </c:ser>
        <c:ser>
          <c:idx val="4"/>
          <c:order val="4"/>
          <c:tx>
            <c:strRef>
              <c:f>'Avg Max Angle vs Avg Ratio'!$A$6</c:f>
              <c:strCache>
                <c:ptCount val="1"/>
                <c:pt idx="0">
                  <c:v>Barn Owl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</c:f>
              <c:numCache>
                <c:formatCode>0.000</c:formatCode>
                <c:ptCount val="1"/>
                <c:pt idx="0">
                  <c:v>0.61059513286617384</c:v>
                </c:pt>
              </c:numCache>
            </c:numRef>
          </c:xVal>
          <c:yVal>
            <c:numRef>
              <c:f>'Avg Max Angle vs Avg Ratio'!$E$6</c:f>
              <c:numCache>
                <c:formatCode>0.000</c:formatCode>
                <c:ptCount val="1"/>
                <c:pt idx="0">
                  <c:v>21.767888888888887</c:v>
                </c:pt>
              </c:numCache>
            </c:numRef>
          </c:yVal>
        </c:ser>
        <c:ser>
          <c:idx val="5"/>
          <c:order val="5"/>
          <c:tx>
            <c:strRef>
              <c:f>'Avg Max Angle vs Avg Ratio'!$A$7</c:f>
              <c:strCache>
                <c:ptCount val="1"/>
                <c:pt idx="0">
                  <c:v>Bass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Ratio'!$D$7</c:f>
              <c:numCache>
                <c:formatCode>0.000</c:formatCode>
                <c:ptCount val="1"/>
                <c:pt idx="0">
                  <c:v>0.67877057794621731</c:v>
                </c:pt>
              </c:numCache>
            </c:numRef>
          </c:xVal>
          <c:yVal>
            <c:numRef>
              <c:f>'Avg Max Angle vs Avg Ratio'!$E$7</c:f>
              <c:numCache>
                <c:formatCode>0.000</c:formatCode>
                <c:ptCount val="1"/>
                <c:pt idx="0">
                  <c:v>36.325111111111113</c:v>
                </c:pt>
              </c:numCache>
            </c:numRef>
          </c:yVal>
        </c:ser>
        <c:ser>
          <c:idx val="6"/>
          <c:order val="6"/>
          <c:tx>
            <c:strRef>
              <c:f>'Avg Max Angle vs Avg Ratio'!$A$8</c:f>
              <c:strCache>
                <c:ptCount val="1"/>
                <c:pt idx="0">
                  <c:v>Beluga Whale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Ratio'!$D$8</c:f>
              <c:numCache>
                <c:formatCode>0.000</c:formatCode>
                <c:ptCount val="1"/>
                <c:pt idx="0">
                  <c:v>0.68518949888469083</c:v>
                </c:pt>
              </c:numCache>
            </c:numRef>
          </c:xVal>
          <c:yVal>
            <c:numRef>
              <c:f>'Avg Max Angle vs Avg Ratio'!$E$8</c:f>
              <c:numCache>
                <c:formatCode>General</c:formatCode>
                <c:ptCount val="1"/>
                <c:pt idx="0">
                  <c:v>25.221</c:v>
                </c:pt>
              </c:numCache>
            </c:numRef>
          </c:yVal>
        </c:ser>
        <c:ser>
          <c:idx val="7"/>
          <c:order val="7"/>
          <c:tx>
            <c:strRef>
              <c:f>'Avg Max Angle vs Avg Ratio'!$A$9</c:f>
              <c:strCache>
                <c:ptCount val="1"/>
                <c:pt idx="0">
                  <c:v>Black Flying Fox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Ratio'!$D$9</c:f>
              <c:numCache>
                <c:formatCode>0.000</c:formatCode>
                <c:ptCount val="1"/>
                <c:pt idx="0">
                  <c:v>0.69222381447814596</c:v>
                </c:pt>
              </c:numCache>
            </c:numRef>
          </c:xVal>
          <c:yVal>
            <c:numRef>
              <c:f>'Avg Max Angle vs Avg Ratio'!$E$9</c:f>
              <c:numCache>
                <c:formatCode>0.000</c:formatCode>
                <c:ptCount val="1"/>
                <c:pt idx="0">
                  <c:v>30.925166666666669</c:v>
                </c:pt>
              </c:numCache>
            </c:numRef>
          </c:yVal>
        </c:ser>
        <c:ser>
          <c:idx val="8"/>
          <c:order val="8"/>
          <c:tx>
            <c:strRef>
              <c:f>'Avg Max Angle vs Avg Ratio'!$A$10</c:f>
              <c:strCache>
                <c:ptCount val="1"/>
                <c:pt idx="0">
                  <c:v>Black sea hare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Ratio'!$D$10</c:f>
              <c:numCache>
                <c:formatCode>0.000</c:formatCode>
                <c:ptCount val="1"/>
                <c:pt idx="0">
                  <c:v>0.66870489075107531</c:v>
                </c:pt>
              </c:numCache>
            </c:numRef>
          </c:xVal>
          <c:yVal>
            <c:numRef>
              <c:f>'Avg Max Angle vs Avg Ratio'!$E$10</c:f>
              <c:numCache>
                <c:formatCode>0.000</c:formatCode>
                <c:ptCount val="1"/>
                <c:pt idx="0">
                  <c:v>35.993750000000006</c:v>
                </c:pt>
              </c:numCache>
            </c:numRef>
          </c:yVal>
        </c:ser>
        <c:ser>
          <c:idx val="9"/>
          <c:order val="9"/>
          <c:tx>
            <c:strRef>
              <c:f>'Avg Max Angle vs Avg Ratio'!$A$11</c:f>
              <c:strCache>
                <c:ptCount val="1"/>
                <c:pt idx="0">
                  <c:v>Blue Damselfly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Ratio'!$D$11</c:f>
              <c:numCache>
                <c:formatCode>0.000</c:formatCode>
                <c:ptCount val="1"/>
                <c:pt idx="0">
                  <c:v>0.64851590798284009</c:v>
                </c:pt>
              </c:numCache>
            </c:numRef>
          </c:xVal>
          <c:yVal>
            <c:numRef>
              <c:f>'Avg Max Angle vs Avg Ratio'!$E$11</c:f>
              <c:numCache>
                <c:formatCode>0.000</c:formatCode>
                <c:ptCount val="1"/>
                <c:pt idx="0">
                  <c:v>25.596027777777778</c:v>
                </c:pt>
              </c:numCache>
            </c:numRef>
          </c:yVal>
        </c:ser>
        <c:ser>
          <c:idx val="10"/>
          <c:order val="10"/>
          <c:tx>
            <c:strRef>
              <c:f>'Avg Max Angle vs Avg Ratio'!$A$12</c:f>
              <c:strCache>
                <c:ptCount val="1"/>
                <c:pt idx="0">
                  <c:v>Bobtail squid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Ratio'!$D$12</c:f>
              <c:numCache>
                <c:formatCode>0.000</c:formatCode>
                <c:ptCount val="1"/>
                <c:pt idx="0">
                  <c:v>0.62944681044229267</c:v>
                </c:pt>
              </c:numCache>
            </c:numRef>
          </c:xVal>
          <c:yVal>
            <c:numRef>
              <c:f>'Avg Max Angle vs Avg Ratio'!$E$12</c:f>
              <c:numCache>
                <c:formatCode>0.000</c:formatCode>
                <c:ptCount val="1"/>
                <c:pt idx="0">
                  <c:v>29.905109090909093</c:v>
                </c:pt>
              </c:numCache>
            </c:numRef>
          </c:yVal>
        </c:ser>
        <c:ser>
          <c:idx val="11"/>
          <c:order val="11"/>
          <c:tx>
            <c:strRef>
              <c:f>'Avg Max Angle vs Avg Ratio'!$A$13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Ratio'!$D$13</c:f>
              <c:numCache>
                <c:formatCode>0.000</c:formatCode>
                <c:ptCount val="1"/>
              </c:numCache>
            </c:numRef>
          </c:xVal>
          <c:yVal>
            <c:numRef>
              <c:f>'Avg Max Angle vs Avg Ratio'!$E$13</c:f>
              <c:numCache>
                <c:formatCode>0.000</c:formatCode>
                <c:ptCount val="1"/>
              </c:numCache>
            </c:numRef>
          </c:yVal>
        </c:ser>
        <c:ser>
          <c:idx val="12"/>
          <c:order val="12"/>
          <c:tx>
            <c:strRef>
              <c:f>'Avg Max Angle vs Avg Ratio'!$A$14</c:f>
              <c:strCache>
                <c:ptCount val="1"/>
                <c:pt idx="0">
                  <c:v>Bottlenose Dolphin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Ratio'!$D$14</c:f>
              <c:numCache>
                <c:formatCode>0.000</c:formatCode>
                <c:ptCount val="1"/>
                <c:pt idx="0">
                  <c:v>0.68363477828434227</c:v>
                </c:pt>
              </c:numCache>
            </c:numRef>
          </c:xVal>
          <c:yVal>
            <c:numRef>
              <c:f>'Avg Max Angle vs Avg Ratio'!$E$14</c:f>
              <c:numCache>
                <c:formatCode>0.000</c:formatCode>
                <c:ptCount val="1"/>
                <c:pt idx="0">
                  <c:v>23.724999999999998</c:v>
                </c:pt>
              </c:numCache>
            </c:numRef>
          </c:yVal>
        </c:ser>
        <c:ser>
          <c:idx val="13"/>
          <c:order val="13"/>
          <c:tx>
            <c:strRef>
              <c:f>'Avg Max Angle vs Avg Ratio'!$A$15</c:f>
              <c:strCache>
                <c:ptCount val="1"/>
                <c:pt idx="0">
                  <c:v>Brown long-eared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Ratio'!$D$15</c:f>
              <c:numCache>
                <c:formatCode>0.000</c:formatCode>
                <c:ptCount val="1"/>
                <c:pt idx="0">
                  <c:v>0.65223494667658088</c:v>
                </c:pt>
              </c:numCache>
            </c:numRef>
          </c:xVal>
          <c:yVal>
            <c:numRef>
              <c:f>'Avg Max Angle vs Avg Ratio'!$E$15</c:f>
              <c:numCache>
                <c:formatCode>0.000</c:formatCode>
                <c:ptCount val="1"/>
                <c:pt idx="0">
                  <c:v>23.258562500000004</c:v>
                </c:pt>
              </c:numCache>
            </c:numRef>
          </c:yVal>
        </c:ser>
        <c:ser>
          <c:idx val="14"/>
          <c:order val="14"/>
          <c:tx>
            <c:strRef>
              <c:f>'Avg Max Angle vs Avg Ratio'!$A$16</c:f>
              <c:strCache>
                <c:ptCount val="1"/>
                <c:pt idx="0">
                  <c:v>Bumble Bee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Ratio'!$D$16</c:f>
              <c:numCache>
                <c:formatCode>0.000</c:formatCode>
                <c:ptCount val="1"/>
                <c:pt idx="0">
                  <c:v>0.60217370641632073</c:v>
                </c:pt>
              </c:numCache>
            </c:numRef>
          </c:xVal>
          <c:yVal>
            <c:numRef>
              <c:f>'Avg Max Angle vs Avg Ratio'!$E$16</c:f>
              <c:numCache>
                <c:formatCode>0.000</c:formatCode>
                <c:ptCount val="1"/>
                <c:pt idx="0">
                  <c:v>25.16311111111111</c:v>
                </c:pt>
              </c:numCache>
            </c:numRef>
          </c:yVal>
        </c:ser>
        <c:ser>
          <c:idx val="15"/>
          <c:order val="15"/>
          <c:tx>
            <c:strRef>
              <c:f>'Avg Max Angle vs Avg Ratio'!$A$17</c:f>
              <c:strCache>
                <c:ptCount val="1"/>
                <c:pt idx="0">
                  <c:v>Butterfly Fish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Ratio'!$D$17</c:f>
              <c:numCache>
                <c:formatCode>0.000</c:formatCode>
                <c:ptCount val="1"/>
                <c:pt idx="0">
                  <c:v>0.56780499044643451</c:v>
                </c:pt>
              </c:numCache>
            </c:numRef>
          </c:xVal>
          <c:yVal>
            <c:numRef>
              <c:f>'Avg Max Angle vs Avg Ratio'!$E$17</c:f>
              <c:numCache>
                <c:formatCode>0.000</c:formatCode>
                <c:ptCount val="1"/>
                <c:pt idx="0">
                  <c:v>15.059357142857142</c:v>
                </c:pt>
              </c:numCache>
            </c:numRef>
          </c:yVal>
        </c:ser>
        <c:ser>
          <c:idx val="16"/>
          <c:order val="16"/>
          <c:tx>
            <c:strRef>
              <c:f>'Avg Max Angle vs Avg Ratio'!$A$18</c:f>
              <c:strCache>
                <c:ptCount val="1"/>
                <c:pt idx="0">
                  <c:v>Canadian Goose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Ratio'!$D$18</c:f>
              <c:numCache>
                <c:formatCode>0.000</c:formatCode>
                <c:ptCount val="1"/>
                <c:pt idx="0">
                  <c:v>0.73446405180923247</c:v>
                </c:pt>
              </c:numCache>
            </c:numRef>
          </c:xVal>
          <c:yVal>
            <c:numRef>
              <c:f>'Avg Max Angle vs Avg Ratio'!$E$18</c:f>
              <c:numCache>
                <c:formatCode>0.000</c:formatCode>
                <c:ptCount val="1"/>
                <c:pt idx="0">
                  <c:v>25.190083333333334</c:v>
                </c:pt>
              </c:numCache>
            </c:numRef>
          </c:yVal>
        </c:ser>
        <c:ser>
          <c:idx val="17"/>
          <c:order val="17"/>
          <c:tx>
            <c:strRef>
              <c:f>'Avg Max Angle vs Avg Ratio'!$A$19</c:f>
              <c:strCache>
                <c:ptCount val="1"/>
                <c:pt idx="0">
                  <c:v>Cavolinia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Ratio'!$D$19</c:f>
              <c:numCache>
                <c:formatCode>0.000</c:formatCode>
                <c:ptCount val="1"/>
                <c:pt idx="0">
                  <c:v>0.63388499569674051</c:v>
                </c:pt>
              </c:numCache>
            </c:numRef>
          </c:xVal>
          <c:yVal>
            <c:numRef>
              <c:f>'Avg Max Angle vs Avg Ratio'!$E$19</c:f>
              <c:numCache>
                <c:formatCode>0.000</c:formatCode>
                <c:ptCount val="1"/>
                <c:pt idx="0">
                  <c:v>26.791026984126983</c:v>
                </c:pt>
              </c:numCache>
            </c:numRef>
          </c:yVal>
        </c:ser>
        <c:ser>
          <c:idx val="18"/>
          <c:order val="18"/>
          <c:tx>
            <c:strRef>
              <c:f>'Avg Max Angle vs Avg Ratio'!$A$20</c:f>
              <c:strCache>
                <c:ptCount val="1"/>
                <c:pt idx="0">
                  <c:v>Clownfish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Ratio'!$D$20</c:f>
              <c:numCache>
                <c:formatCode>0.000</c:formatCode>
                <c:ptCount val="1"/>
                <c:pt idx="0">
                  <c:v>0.62535362175088871</c:v>
                </c:pt>
              </c:numCache>
            </c:numRef>
          </c:xVal>
          <c:yVal>
            <c:numRef>
              <c:f>'Avg Max Angle vs Avg Ratio'!$E$20</c:f>
              <c:numCache>
                <c:formatCode>0.000</c:formatCode>
                <c:ptCount val="1"/>
                <c:pt idx="0">
                  <c:v>32.694111111111113</c:v>
                </c:pt>
              </c:numCache>
            </c:numRef>
          </c:yVal>
        </c:ser>
        <c:ser>
          <c:idx val="19"/>
          <c:order val="19"/>
          <c:tx>
            <c:strRef>
              <c:f>'Avg Max Angle vs Avg Ratio'!$A$21</c:f>
              <c:strCache>
                <c:ptCount val="1"/>
                <c:pt idx="0">
                  <c:v>Common dolphin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Ratio'!$D$21</c:f>
              <c:numCache>
                <c:formatCode>0.000</c:formatCode>
                <c:ptCount val="1"/>
                <c:pt idx="0">
                  <c:v>0.70904556770980531</c:v>
                </c:pt>
              </c:numCache>
            </c:numRef>
          </c:xVal>
          <c:yVal>
            <c:numRef>
              <c:f>'Avg Max Angle vs Avg Ratio'!$E$21</c:f>
              <c:numCache>
                <c:formatCode>0.000</c:formatCode>
                <c:ptCount val="1"/>
                <c:pt idx="0">
                  <c:v>29.222125000000002</c:v>
                </c:pt>
              </c:numCache>
            </c:numRef>
          </c:yVal>
        </c:ser>
        <c:ser>
          <c:idx val="20"/>
          <c:order val="20"/>
          <c:tx>
            <c:strRef>
              <c:f>'Avg Max Angle vs Avg Ratio'!$A$22</c:f>
              <c:strCache>
                <c:ptCount val="1"/>
                <c:pt idx="0">
                  <c:v>Condor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Ratio'!$D$22</c:f>
              <c:numCache>
                <c:formatCode>0.000</c:formatCode>
                <c:ptCount val="1"/>
                <c:pt idx="0">
                  <c:v>0.67256117654793157</c:v>
                </c:pt>
              </c:numCache>
            </c:numRef>
          </c:xVal>
          <c:yVal>
            <c:numRef>
              <c:f>'Avg Max Angle vs Avg Ratio'!$E$22</c:f>
              <c:numCache>
                <c:formatCode>0.000</c:formatCode>
                <c:ptCount val="1"/>
                <c:pt idx="0">
                  <c:v>25.080333333333328</c:v>
                </c:pt>
              </c:numCache>
            </c:numRef>
          </c:yVal>
        </c:ser>
        <c:ser>
          <c:idx val="21"/>
          <c:order val="21"/>
          <c:tx>
            <c:strRef>
              <c:f>'Avg Max Angle vs Avg Ratio'!$A$23</c:f>
              <c:strCache>
                <c:ptCount val="1"/>
                <c:pt idx="0">
                  <c:v>Creseis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Ratio'!$D$23</c:f>
              <c:numCache>
                <c:formatCode>0.000</c:formatCode>
                <c:ptCount val="1"/>
                <c:pt idx="0">
                  <c:v>0.65903130697402679</c:v>
                </c:pt>
              </c:numCache>
            </c:numRef>
          </c:xVal>
          <c:yVal>
            <c:numRef>
              <c:f>'Avg Max Angle vs Avg Ratio'!$E$23</c:f>
              <c:numCache>
                <c:formatCode>0.000</c:formatCode>
                <c:ptCount val="1"/>
                <c:pt idx="0">
                  <c:v>28.873354166666665</c:v>
                </c:pt>
              </c:numCache>
            </c:numRef>
          </c:yVal>
        </c:ser>
        <c:ser>
          <c:idx val="22"/>
          <c:order val="22"/>
          <c:tx>
            <c:strRef>
              <c:f>'Avg Max Angle vs Avg Ratio'!$A$24</c:f>
              <c:strCache>
                <c:ptCount val="1"/>
                <c:pt idx="0">
                  <c:v>Daubenton's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Ratio'!$D$24</c:f>
              <c:numCache>
                <c:formatCode>0.000</c:formatCode>
                <c:ptCount val="1"/>
                <c:pt idx="0">
                  <c:v>0.62218955742436932</c:v>
                </c:pt>
              </c:numCache>
            </c:numRef>
          </c:xVal>
          <c:yVal>
            <c:numRef>
              <c:f>'Avg Max Angle vs Avg Ratio'!$E$24</c:f>
              <c:numCache>
                <c:formatCode>0.000</c:formatCode>
                <c:ptCount val="1"/>
                <c:pt idx="0">
                  <c:v>25.760400000000001</c:v>
                </c:pt>
              </c:numCache>
            </c:numRef>
          </c:yVal>
        </c:ser>
        <c:ser>
          <c:idx val="23"/>
          <c:order val="23"/>
          <c:tx>
            <c:strRef>
              <c:f>'Avg Max Angle vs Avg Ratio'!$A$25</c:f>
              <c:strCache>
                <c:ptCount val="1"/>
                <c:pt idx="0">
                  <c:v>Desert locust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Ratio'!$D$25</c:f>
              <c:numCache>
                <c:formatCode>0.000</c:formatCode>
                <c:ptCount val="1"/>
                <c:pt idx="0">
                  <c:v>0.65806316097220008</c:v>
                </c:pt>
              </c:numCache>
            </c:numRef>
          </c:xVal>
          <c:yVal>
            <c:numRef>
              <c:f>'Avg Max Angle vs Avg Ratio'!$E$25</c:f>
              <c:numCache>
                <c:formatCode>0.000</c:formatCode>
                <c:ptCount val="1"/>
                <c:pt idx="0">
                  <c:v>15.295550000000006</c:v>
                </c:pt>
              </c:numCache>
            </c:numRef>
          </c:yVal>
        </c:ser>
        <c:ser>
          <c:idx val="24"/>
          <c:order val="24"/>
          <c:tx>
            <c:strRef>
              <c:f>'Avg Max Angle vs Avg Ratio'!$A$26</c:f>
              <c:strCache>
                <c:ptCount val="1"/>
                <c:pt idx="0">
                  <c:v>Dogfish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Ratio'!$D$26</c:f>
              <c:numCache>
                <c:formatCode>0.000</c:formatCode>
                <c:ptCount val="1"/>
                <c:pt idx="0">
                  <c:v>0.639943666021625</c:v>
                </c:pt>
              </c:numCache>
            </c:numRef>
          </c:xVal>
          <c:yVal>
            <c:numRef>
              <c:f>'Avg Max Angle vs Avg Ratio'!$E$26</c:f>
              <c:numCache>
                <c:formatCode>0.000</c:formatCode>
                <c:ptCount val="1"/>
                <c:pt idx="0">
                  <c:v>43.69980555555555</c:v>
                </c:pt>
              </c:numCache>
            </c:numRef>
          </c:yVal>
        </c:ser>
        <c:ser>
          <c:idx val="25"/>
          <c:order val="25"/>
          <c:tx>
            <c:strRef>
              <c:f>'Avg Max Angle vs Avg Ratio'!$A$27</c:f>
              <c:strCache>
                <c:ptCount val="1"/>
                <c:pt idx="0">
                  <c:v>Dumbo Octopus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Ratio'!$D$27</c:f>
              <c:numCache>
                <c:formatCode>0.000</c:formatCode>
                <c:ptCount val="1"/>
                <c:pt idx="0">
                  <c:v>0.68407189552302805</c:v>
                </c:pt>
              </c:numCache>
            </c:numRef>
          </c:xVal>
          <c:yVal>
            <c:numRef>
              <c:f>'Avg Max Angle vs Avg Ratio'!$E$27</c:f>
              <c:numCache>
                <c:formatCode>0.000</c:formatCode>
                <c:ptCount val="1"/>
                <c:pt idx="0">
                  <c:v>24.80575</c:v>
                </c:pt>
              </c:numCache>
            </c:numRef>
          </c:yVal>
        </c:ser>
        <c:ser>
          <c:idx val="26"/>
          <c:order val="26"/>
          <c:tx>
            <c:strRef>
              <c:f>'Avg Max Angle vs Avg Ratio'!$A$28</c:f>
              <c:strCache>
                <c:ptCount val="1"/>
                <c:pt idx="0">
                  <c:v>Dwarf minke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Ratio'!$D$28</c:f>
              <c:numCache>
                <c:formatCode>0.000</c:formatCode>
                <c:ptCount val="1"/>
                <c:pt idx="0">
                  <c:v>0.69653155663933108</c:v>
                </c:pt>
              </c:numCache>
            </c:numRef>
          </c:xVal>
          <c:yVal>
            <c:numRef>
              <c:f>'Avg Max Angle vs Avg Ratio'!$E$28</c:f>
              <c:numCache>
                <c:formatCode>0.000</c:formatCode>
                <c:ptCount val="1"/>
                <c:pt idx="0">
                  <c:v>28.716999999999999</c:v>
                </c:pt>
              </c:numCache>
            </c:numRef>
          </c:yVal>
        </c:ser>
        <c:ser>
          <c:idx val="27"/>
          <c:order val="27"/>
          <c:tx>
            <c:strRef>
              <c:f>'Avg Max Angle vs Avg Ratio'!$A$29</c:f>
              <c:strCache>
                <c:ptCount val="1"/>
                <c:pt idx="0">
                  <c:v>Flying Fish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Ratio'!$D$29</c:f>
              <c:numCache>
                <c:formatCode>0.000</c:formatCode>
                <c:ptCount val="1"/>
                <c:pt idx="0">
                  <c:v>0.67811632111503994</c:v>
                </c:pt>
              </c:numCache>
            </c:numRef>
          </c:xVal>
          <c:yVal>
            <c:numRef>
              <c:f>'Avg Max Angle vs Avg Ratio'!$E$29</c:f>
              <c:numCache>
                <c:formatCode>0.000</c:formatCode>
                <c:ptCount val="1"/>
                <c:pt idx="0">
                  <c:v>28.426450000000003</c:v>
                </c:pt>
              </c:numCache>
            </c:numRef>
          </c:yVal>
        </c:ser>
        <c:ser>
          <c:idx val="28"/>
          <c:order val="28"/>
          <c:tx>
            <c:strRef>
              <c:f>'Avg Max Angle vs Avg Ratio'!$A$30</c:f>
              <c:strCache>
                <c:ptCount val="1"/>
                <c:pt idx="0">
                  <c:v>Fruit fly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Ratio'!$D$30</c:f>
              <c:numCache>
                <c:formatCode>0.000</c:formatCode>
                <c:ptCount val="1"/>
                <c:pt idx="0">
                  <c:v>0.63075564574424847</c:v>
                </c:pt>
              </c:numCache>
            </c:numRef>
          </c:xVal>
          <c:yVal>
            <c:numRef>
              <c:f>'Avg Max Angle vs Avg Ratio'!$E$30</c:f>
              <c:numCache>
                <c:formatCode>0.000</c:formatCode>
                <c:ptCount val="1"/>
                <c:pt idx="0">
                  <c:v>23.388357142857146</c:v>
                </c:pt>
              </c:numCache>
            </c:numRef>
          </c:yVal>
        </c:ser>
        <c:ser>
          <c:idx val="29"/>
          <c:order val="29"/>
          <c:tx>
            <c:strRef>
              <c:f>'Avg Max Angle vs Avg Ratio'!$A$31</c:f>
              <c:strCache>
                <c:ptCount val="1"/>
                <c:pt idx="0">
                  <c:v>Gray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Ratio'!$D$31</c:f>
              <c:numCache>
                <c:formatCode>0.000</c:formatCode>
                <c:ptCount val="1"/>
                <c:pt idx="0">
                  <c:v>0.64561294264452207</c:v>
                </c:pt>
              </c:numCache>
            </c:numRef>
          </c:xVal>
          <c:yVal>
            <c:numRef>
              <c:f>'Avg Max Angle vs Avg Ratio'!$E$31</c:f>
              <c:numCache>
                <c:formatCode>0.000</c:formatCode>
                <c:ptCount val="1"/>
                <c:pt idx="0">
                  <c:v>20.736725</c:v>
                </c:pt>
              </c:numCache>
            </c:numRef>
          </c:yVal>
        </c:ser>
        <c:ser>
          <c:idx val="30"/>
          <c:order val="30"/>
          <c:tx>
            <c:strRef>
              <c:f>'Avg Max Angle vs Avg Ratio'!$A$32</c:f>
              <c:strCache>
                <c:ptCount val="1"/>
                <c:pt idx="0">
                  <c:v>Great horned owl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Ratio'!$D$32</c:f>
              <c:numCache>
                <c:formatCode>0.000</c:formatCode>
                <c:ptCount val="1"/>
                <c:pt idx="0">
                  <c:v>0.61358951172359499</c:v>
                </c:pt>
              </c:numCache>
            </c:numRef>
          </c:xVal>
          <c:yVal>
            <c:numRef>
              <c:f>'Avg Max Angle vs Avg Ratio'!$E$32</c:f>
              <c:numCache>
                <c:formatCode>0.000</c:formatCode>
                <c:ptCount val="1"/>
                <c:pt idx="0">
                  <c:v>29.123194444444447</c:v>
                </c:pt>
              </c:numCache>
            </c:numRef>
          </c:yVal>
        </c:ser>
        <c:ser>
          <c:idx val="31"/>
          <c:order val="31"/>
          <c:tx>
            <c:strRef>
              <c:f>'Avg Max Angle vs Avg Ratio'!$A$33</c:f>
              <c:strCache>
                <c:ptCount val="1"/>
                <c:pt idx="0">
                  <c:v>Greater horseshoe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Ratio'!$D$33</c:f>
              <c:numCache>
                <c:formatCode>0.000</c:formatCode>
                <c:ptCount val="1"/>
                <c:pt idx="0">
                  <c:v>0.64288252909887289</c:v>
                </c:pt>
              </c:numCache>
            </c:numRef>
          </c:xVal>
          <c:yVal>
            <c:numRef>
              <c:f>'Avg Max Angle vs Avg Ratio'!$E$33</c:f>
              <c:numCache>
                <c:formatCode>0.000</c:formatCode>
                <c:ptCount val="1"/>
                <c:pt idx="0">
                  <c:v>25.707666666666672</c:v>
                </c:pt>
              </c:numCache>
            </c:numRef>
          </c:yVal>
        </c:ser>
        <c:ser>
          <c:idx val="32"/>
          <c:order val="32"/>
          <c:tx>
            <c:strRef>
              <c:f>'Avg Max Angle vs Avg Ratio'!$A$34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Ratio'!$D$34</c:f>
              <c:numCache>
                <c:formatCode>0.000</c:formatCode>
                <c:ptCount val="1"/>
              </c:numCache>
            </c:numRef>
          </c:xVal>
          <c:yVal>
            <c:numRef>
              <c:f>'Avg Max Angle vs Avg Ratio'!$E$34</c:f>
              <c:numCache>
                <c:formatCode>0.000</c:formatCode>
                <c:ptCount val="1"/>
              </c:numCache>
            </c:numRef>
          </c:yVal>
        </c:ser>
        <c:ser>
          <c:idx val="33"/>
          <c:order val="33"/>
          <c:tx>
            <c:strRef>
              <c:f>'Avg Max Angle vs Avg Ratio'!$A$35</c:f>
              <c:strCache>
                <c:ptCount val="1"/>
                <c:pt idx="0">
                  <c:v>Gull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Ratio'!$D$35</c:f>
              <c:numCache>
                <c:formatCode>0.000</c:formatCode>
                <c:ptCount val="1"/>
                <c:pt idx="0">
                  <c:v>0.7256290655157388</c:v>
                </c:pt>
              </c:numCache>
            </c:numRef>
          </c:xVal>
          <c:yVal>
            <c:numRef>
              <c:f>'Avg Max Angle vs Avg Ratio'!$E$35</c:f>
              <c:numCache>
                <c:formatCode>0.000</c:formatCode>
                <c:ptCount val="1"/>
                <c:pt idx="0">
                  <c:v>22.306333333333338</c:v>
                </c:pt>
              </c:numCache>
            </c:numRef>
          </c:yVal>
        </c:ser>
        <c:ser>
          <c:idx val="34"/>
          <c:order val="34"/>
          <c:tx>
            <c:strRef>
              <c:f>'Avg Max Angle vs Avg Ratio'!$A$36</c:f>
              <c:strCache>
                <c:ptCount val="1"/>
                <c:pt idx="0">
                  <c:v>House fly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Ratio'!$D$36</c:f>
              <c:numCache>
                <c:formatCode>0.000</c:formatCode>
                <c:ptCount val="1"/>
                <c:pt idx="0">
                  <c:v>0.69503096605360049</c:v>
                </c:pt>
              </c:numCache>
            </c:numRef>
          </c:xVal>
          <c:yVal>
            <c:numRef>
              <c:f>'Avg Max Angle vs Avg Ratio'!$E$36</c:f>
              <c:numCache>
                <c:formatCode>0.000</c:formatCode>
                <c:ptCount val="1"/>
                <c:pt idx="0">
                  <c:v>18.30740476190476</c:v>
                </c:pt>
              </c:numCache>
            </c:numRef>
          </c:yVal>
        </c:ser>
        <c:ser>
          <c:idx val="35"/>
          <c:order val="35"/>
          <c:tx>
            <c:strRef>
              <c:f>'Avg Max Angle vs Avg Ratio'!$A$37</c:f>
              <c:strCache>
                <c:ptCount val="1"/>
                <c:pt idx="0">
                  <c:v>Humpback Whale (calf)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Ratio'!$D$37</c:f>
              <c:numCache>
                <c:formatCode>0.000</c:formatCode>
                <c:ptCount val="1"/>
                <c:pt idx="0">
                  <c:v>0.70459270948376174</c:v>
                </c:pt>
              </c:numCache>
            </c:numRef>
          </c:xVal>
          <c:yVal>
            <c:numRef>
              <c:f>'Avg Max Angle vs Avg Ratio'!$E$37</c:f>
              <c:numCache>
                <c:formatCode>0.000</c:formatCode>
                <c:ptCount val="1"/>
                <c:pt idx="0">
                  <c:v>31.118599999999994</c:v>
                </c:pt>
              </c:numCache>
            </c:numRef>
          </c:yVal>
        </c:ser>
        <c:ser>
          <c:idx val="36"/>
          <c:order val="36"/>
          <c:tx>
            <c:strRef>
              <c:f>'Avg Max Angle vs Avg Ratio'!$A$38</c:f>
              <c:strCache>
                <c:ptCount val="1"/>
                <c:pt idx="0">
                  <c:v>Koi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Ratio'!$D$38</c:f>
              <c:numCache>
                <c:formatCode>0.000</c:formatCode>
                <c:ptCount val="1"/>
                <c:pt idx="0">
                  <c:v>0.67125350577711751</c:v>
                </c:pt>
              </c:numCache>
            </c:numRef>
          </c:xVal>
          <c:yVal>
            <c:numRef>
              <c:f>'Avg Max Angle vs Avg Ratio'!$E$38</c:f>
              <c:numCache>
                <c:formatCode>0.000</c:formatCode>
                <c:ptCount val="1"/>
                <c:pt idx="0">
                  <c:v>26.213161111111116</c:v>
                </c:pt>
              </c:numCache>
            </c:numRef>
          </c:yVal>
        </c:ser>
        <c:ser>
          <c:idx val="37"/>
          <c:order val="37"/>
          <c:tx>
            <c:strRef>
              <c:f>'Avg Max Angle vs Avg Ratio'!$A$39</c:f>
              <c:strCache>
                <c:ptCount val="1"/>
                <c:pt idx="0">
                  <c:v>Ladybug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Ratio'!$D$39</c:f>
              <c:numCache>
                <c:formatCode>0.000</c:formatCode>
                <c:ptCount val="1"/>
                <c:pt idx="0">
                  <c:v>0.6663647815180832</c:v>
                </c:pt>
              </c:numCache>
            </c:numRef>
          </c:xVal>
          <c:yVal>
            <c:numRef>
              <c:f>'Avg Max Angle vs Avg Ratio'!$E$39</c:f>
              <c:numCache>
                <c:formatCode>0.000</c:formatCode>
                <c:ptCount val="1"/>
                <c:pt idx="0">
                  <c:v>20.257134920634922</c:v>
                </c:pt>
              </c:numCache>
            </c:numRef>
          </c:yVal>
        </c:ser>
        <c:ser>
          <c:idx val="38"/>
          <c:order val="38"/>
          <c:tx>
            <c:strRef>
              <c:f>'Avg Max Angle vs Avg Ratio'!$A$40</c:f>
              <c:strCache>
                <c:ptCount val="1"/>
                <c:pt idx="0">
                  <c:v>Leopard Shark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Ratio'!$D$40</c:f>
              <c:numCache>
                <c:formatCode>0.000</c:formatCode>
                <c:ptCount val="1"/>
                <c:pt idx="0">
                  <c:v>0.67937292297594054</c:v>
                </c:pt>
              </c:numCache>
            </c:numRef>
          </c:xVal>
          <c:yVal>
            <c:numRef>
              <c:f>'Avg Max Angle vs Avg Ratio'!$E$40</c:f>
              <c:numCache>
                <c:formatCode>0.000</c:formatCode>
                <c:ptCount val="1"/>
                <c:pt idx="0">
                  <c:v>23.808777777777777</c:v>
                </c:pt>
              </c:numCache>
            </c:numRef>
          </c:yVal>
        </c:ser>
        <c:ser>
          <c:idx val="39"/>
          <c:order val="39"/>
          <c:tx>
            <c:strRef>
              <c:f>'Avg Max Angle vs Avg Ratio'!$A$41</c:f>
              <c:strCache>
                <c:ptCount val="1"/>
                <c:pt idx="0">
                  <c:v>Limacina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Ratio'!$D$41</c:f>
              <c:numCache>
                <c:formatCode>0.000</c:formatCode>
                <c:ptCount val="1"/>
                <c:pt idx="0">
                  <c:v>0.63954042902490171</c:v>
                </c:pt>
              </c:numCache>
            </c:numRef>
          </c:xVal>
          <c:yVal>
            <c:numRef>
              <c:f>'Avg Max Angle vs Avg Ratio'!$E$41</c:f>
              <c:numCache>
                <c:formatCode>0.000</c:formatCode>
                <c:ptCount val="1"/>
                <c:pt idx="0">
                  <c:v>32.81016666666666</c:v>
                </c:pt>
              </c:numCache>
            </c:numRef>
          </c:yVal>
        </c:ser>
        <c:ser>
          <c:idx val="40"/>
          <c:order val="40"/>
          <c:tx>
            <c:strRef>
              <c:f>'Avg Max Angle vs Avg Ratio'!$A$42</c:f>
              <c:strCache>
                <c:ptCount val="1"/>
                <c:pt idx="0">
                  <c:v>Little red flying fox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Ratio'!$D$42</c:f>
              <c:numCache>
                <c:formatCode>0.000</c:formatCode>
                <c:ptCount val="1"/>
                <c:pt idx="0">
                  <c:v>0.64183502029461725</c:v>
                </c:pt>
              </c:numCache>
            </c:numRef>
          </c:xVal>
          <c:yVal>
            <c:numRef>
              <c:f>'Avg Max Angle vs Avg Ratio'!$E$42</c:f>
              <c:numCache>
                <c:formatCode>0.000</c:formatCode>
                <c:ptCount val="1"/>
                <c:pt idx="0">
                  <c:v>35.757249999999999</c:v>
                </c:pt>
              </c:numCache>
            </c:numRef>
          </c:yVal>
        </c:ser>
        <c:ser>
          <c:idx val="41"/>
          <c:order val="41"/>
          <c:tx>
            <c:strRef>
              <c:f>'Avg Max Angle vs Avg Ratio'!$A$43</c:f>
              <c:strCache>
                <c:ptCount val="1"/>
                <c:pt idx="0">
                  <c:v>Molly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Ratio'!$D$43</c:f>
              <c:numCache>
                <c:formatCode>0.000</c:formatCode>
                <c:ptCount val="1"/>
                <c:pt idx="0">
                  <c:v>0.51866724395188568</c:v>
                </c:pt>
              </c:numCache>
            </c:numRef>
          </c:xVal>
          <c:yVal>
            <c:numRef>
              <c:f>'Avg Max Angle vs Avg Ratio'!$E$43</c:f>
              <c:numCache>
                <c:formatCode>0.000</c:formatCode>
                <c:ptCount val="1"/>
                <c:pt idx="0">
                  <c:v>26.320416666666663</c:v>
                </c:pt>
              </c:numCache>
            </c:numRef>
          </c:yVal>
        </c:ser>
        <c:ser>
          <c:idx val="42"/>
          <c:order val="42"/>
          <c:tx>
            <c:strRef>
              <c:f>'Avg Max Angle vs Avg Ratio'!$A$44</c:f>
              <c:strCache>
                <c:ptCount val="1"/>
                <c:pt idx="0">
                  <c:v>Monarch Butterfly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Ratio'!$D$44</c:f>
              <c:numCache>
                <c:formatCode>0.000</c:formatCode>
                <c:ptCount val="1"/>
                <c:pt idx="0">
                  <c:v>0.63377422140154716</c:v>
                </c:pt>
              </c:numCache>
            </c:numRef>
          </c:xVal>
          <c:yVal>
            <c:numRef>
              <c:f>'Avg Max Angle vs Avg Ratio'!$E$44</c:f>
              <c:numCache>
                <c:formatCode>0.000</c:formatCode>
                <c:ptCount val="1"/>
                <c:pt idx="0">
                  <c:v>22.6158</c:v>
                </c:pt>
              </c:numCache>
            </c:numRef>
          </c:yVal>
        </c:ser>
        <c:ser>
          <c:idx val="43"/>
          <c:order val="43"/>
          <c:tx>
            <c:strRef>
              <c:f>'Avg Max Angle vs Avg Ratio'!$A$45</c:f>
              <c:strCache>
                <c:ptCount val="1"/>
                <c:pt idx="0">
                  <c:v>Narwhal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Ratio'!$D$45</c:f>
              <c:numCache>
                <c:formatCode>0.000</c:formatCode>
                <c:ptCount val="1"/>
                <c:pt idx="0">
                  <c:v>0.67990940930459165</c:v>
                </c:pt>
              </c:numCache>
            </c:numRef>
          </c:xVal>
          <c:yVal>
            <c:numRef>
              <c:f>'Avg Max Angle vs Avg Ratio'!$E$45</c:f>
              <c:numCache>
                <c:formatCode>0.000</c:formatCode>
                <c:ptCount val="1"/>
                <c:pt idx="0">
                  <c:v>31.672571428571427</c:v>
                </c:pt>
              </c:numCache>
            </c:numRef>
          </c:yVal>
        </c:ser>
        <c:ser>
          <c:idx val="44"/>
          <c:order val="44"/>
          <c:tx>
            <c:strRef>
              <c:f>'Avg Max Angle vs Avg Ratio'!$A$46</c:f>
              <c:strCache>
                <c:ptCount val="1"/>
                <c:pt idx="0">
                  <c:v>Orca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Ratio'!$D$46</c:f>
              <c:numCache>
                <c:formatCode>0.000</c:formatCode>
                <c:ptCount val="1"/>
                <c:pt idx="0">
                  <c:v>0.68324007551866184</c:v>
                </c:pt>
              </c:numCache>
            </c:numRef>
          </c:xVal>
          <c:yVal>
            <c:numRef>
              <c:f>'Avg Max Angle vs Avg Ratio'!$E$46</c:f>
              <c:numCache>
                <c:formatCode>0.000</c:formatCode>
                <c:ptCount val="1"/>
                <c:pt idx="0">
                  <c:v>30.157</c:v>
                </c:pt>
              </c:numCache>
            </c:numRef>
          </c:yVal>
        </c:ser>
        <c:ser>
          <c:idx val="45"/>
          <c:order val="45"/>
          <c:tx>
            <c:strRef>
              <c:f>'Avg Max Angle vs Avg Ratio'!$A$47</c:f>
              <c:strCache>
                <c:ptCount val="1"/>
                <c:pt idx="0">
                  <c:v>Pipistrelle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Ratio'!$D$47</c:f>
              <c:numCache>
                <c:formatCode>0.000</c:formatCode>
                <c:ptCount val="1"/>
                <c:pt idx="0">
                  <c:v>0.59129914849915255</c:v>
                </c:pt>
              </c:numCache>
            </c:numRef>
          </c:xVal>
          <c:yVal>
            <c:numRef>
              <c:f>'Avg Max Angle vs Avg Ratio'!$E$47</c:f>
              <c:numCache>
                <c:formatCode>0.000</c:formatCode>
                <c:ptCount val="1"/>
                <c:pt idx="0">
                  <c:v>30.635750000000002</c:v>
                </c:pt>
              </c:numCache>
            </c:numRef>
          </c:yVal>
        </c:ser>
        <c:ser>
          <c:idx val="46"/>
          <c:order val="46"/>
          <c:tx>
            <c:strRef>
              <c:f>'Avg Max Angle vs Avg Ratio'!$A$48</c:f>
              <c:strCache>
                <c:ptCount val="1"/>
                <c:pt idx="0">
                  <c:v>Rosy Barb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Ratio'!$D$48</c:f>
              <c:numCache>
                <c:formatCode>0.000</c:formatCode>
                <c:ptCount val="1"/>
                <c:pt idx="0">
                  <c:v>0.63093845335246701</c:v>
                </c:pt>
              </c:numCache>
            </c:numRef>
          </c:xVal>
          <c:yVal>
            <c:numRef>
              <c:f>'Avg Max Angle vs Avg Ratio'!$E$48</c:f>
              <c:numCache>
                <c:formatCode>0.000</c:formatCode>
                <c:ptCount val="1"/>
                <c:pt idx="0">
                  <c:v>34.955777777777776</c:v>
                </c:pt>
              </c:numCache>
            </c:numRef>
          </c:yVal>
        </c:ser>
        <c:ser>
          <c:idx val="47"/>
          <c:order val="47"/>
          <c:tx>
            <c:strRef>
              <c:f>'Avg Max Angle vs Avg Ratio'!$A$49</c:f>
              <c:strCache>
                <c:ptCount val="1"/>
                <c:pt idx="0">
                  <c:v>Spotted dolphin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Ratio'!$D$49</c:f>
              <c:numCache>
                <c:formatCode>0.000</c:formatCode>
                <c:ptCount val="1"/>
                <c:pt idx="0">
                  <c:v>0.6480856559290008</c:v>
                </c:pt>
              </c:numCache>
            </c:numRef>
          </c:xVal>
          <c:yVal>
            <c:numRef>
              <c:f>'Avg Max Angle vs Avg Ratio'!$E$49</c:f>
              <c:numCache>
                <c:formatCode>0.000</c:formatCode>
                <c:ptCount val="1"/>
                <c:pt idx="0">
                  <c:v>28.96385714285714</c:v>
                </c:pt>
              </c:numCache>
            </c:numRef>
          </c:yVal>
        </c:ser>
        <c:ser>
          <c:idx val="48"/>
          <c:order val="48"/>
          <c:tx>
            <c:strRef>
              <c:f>'Avg Max Angle vs Avg Ratio'!$A$50</c:f>
              <c:strCache>
                <c:ptCount val="1"/>
                <c:pt idx="0">
                  <c:v>Spotted sea hare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Ratio'!$D$50</c:f>
              <c:numCache>
                <c:formatCode>0.000</c:formatCode>
                <c:ptCount val="1"/>
                <c:pt idx="0">
                  <c:v>0.58070964584107931</c:v>
                </c:pt>
              </c:numCache>
            </c:numRef>
          </c:xVal>
          <c:yVal>
            <c:numRef>
              <c:f>'Avg Max Angle vs Avg Ratio'!$E$50</c:f>
              <c:numCache>
                <c:formatCode>0.000</c:formatCode>
                <c:ptCount val="1"/>
                <c:pt idx="0">
                  <c:v>34.966875000000002</c:v>
                </c:pt>
              </c:numCache>
            </c:numRef>
          </c:yVal>
        </c:ser>
        <c:ser>
          <c:idx val="49"/>
          <c:order val="49"/>
          <c:tx>
            <c:strRef>
              <c:f>'Avg Max Angle vs Avg Ratio'!$A$51</c:f>
              <c:strCache>
                <c:ptCount val="1"/>
                <c:pt idx="0">
                  <c:v>Straw-colored Fruit Bat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Ratio'!$D$51</c:f>
              <c:numCache>
                <c:formatCode>0.000</c:formatCode>
                <c:ptCount val="1"/>
                <c:pt idx="0">
                  <c:v>0.60479028155641756</c:v>
                </c:pt>
              </c:numCache>
            </c:numRef>
          </c:xVal>
          <c:yVal>
            <c:numRef>
              <c:f>'Avg Max Angle vs Avg Ratio'!$E$51</c:f>
              <c:numCache>
                <c:formatCode>0.000</c:formatCode>
                <c:ptCount val="1"/>
                <c:pt idx="0">
                  <c:v>33.386633333333329</c:v>
                </c:pt>
              </c:numCache>
            </c:numRef>
          </c:yVal>
        </c:ser>
        <c:ser>
          <c:idx val="50"/>
          <c:order val="50"/>
          <c:tx>
            <c:strRef>
              <c:f>'Avg Max Angle vs Avg Ratio'!$A$52</c:f>
              <c:strCache>
                <c:ptCount val="1"/>
                <c:pt idx="0">
                  <c:v>Sturgeon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Ratio'!$D$52</c:f>
              <c:numCache>
                <c:formatCode>0.000</c:formatCode>
                <c:ptCount val="1"/>
                <c:pt idx="0">
                  <c:v>0.61164028270400306</c:v>
                </c:pt>
              </c:numCache>
            </c:numRef>
          </c:xVal>
          <c:yVal>
            <c:numRef>
              <c:f>'Avg Max Angle vs Avg Ratio'!$E$52</c:f>
              <c:numCache>
                <c:formatCode>0.000</c:formatCode>
                <c:ptCount val="1"/>
                <c:pt idx="0">
                  <c:v>28.853133333333332</c:v>
                </c:pt>
              </c:numCache>
            </c:numRef>
          </c:yVal>
        </c:ser>
        <c:ser>
          <c:idx val="51"/>
          <c:order val="51"/>
          <c:tx>
            <c:strRef>
              <c:f>'Avg Max Angle vs Avg Ratio'!$A$53</c:f>
              <c:strCache>
                <c:ptCount val="1"/>
                <c:pt idx="0">
                  <c:v>Swan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Ratio'!$D$53</c:f>
              <c:numCache>
                <c:formatCode>0.000</c:formatCode>
                <c:ptCount val="1"/>
                <c:pt idx="0">
                  <c:v>0.70401432060097646</c:v>
                </c:pt>
              </c:numCache>
            </c:numRef>
          </c:xVal>
          <c:yVal>
            <c:numRef>
              <c:f>'Avg Max Angle vs Avg Ratio'!$E$53</c:f>
              <c:numCache>
                <c:formatCode>0.000</c:formatCode>
                <c:ptCount val="1"/>
                <c:pt idx="0">
                  <c:v>27.244083333333336</c:v>
                </c:pt>
              </c:numCache>
            </c:numRef>
          </c:yVal>
        </c:ser>
        <c:ser>
          <c:idx val="52"/>
          <c:order val="52"/>
          <c:tx>
            <c:strRef>
              <c:f>'Avg Max Angle vs Avg Ratio'!$A$54</c:f>
              <c:strCache>
                <c:ptCount val="1"/>
                <c:pt idx="0">
                  <c:v>Tern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Ratio'!$D$54</c:f>
              <c:numCache>
                <c:formatCode>0.000</c:formatCode>
                <c:ptCount val="1"/>
                <c:pt idx="0">
                  <c:v>0.69918303394043713</c:v>
                </c:pt>
              </c:numCache>
            </c:numRef>
          </c:xVal>
          <c:yVal>
            <c:numRef>
              <c:f>'Avg Max Angle vs Avg Ratio'!$E$54</c:f>
              <c:numCache>
                <c:formatCode>0.000</c:formatCode>
                <c:ptCount val="1"/>
                <c:pt idx="0">
                  <c:v>21.79527777777778</c:v>
                </c:pt>
              </c:numCache>
            </c:numRef>
          </c:yVal>
        </c:ser>
        <c:ser>
          <c:idx val="53"/>
          <c:order val="53"/>
          <c:tx>
            <c:strRef>
              <c:f>'Avg Max Angle vs Avg Ratio'!$A$55</c:f>
              <c:strCache>
                <c:ptCount val="1"/>
                <c:pt idx="0">
                  <c:v>Tiger Shark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Ratio'!$D$55</c:f>
              <c:numCache>
                <c:formatCode>0.000</c:formatCode>
                <c:ptCount val="1"/>
                <c:pt idx="0">
                  <c:v>0.62091692160418244</c:v>
                </c:pt>
              </c:numCache>
            </c:numRef>
          </c:xVal>
          <c:yVal>
            <c:numRef>
              <c:f>'Avg Max Angle vs Avg Ratio'!$E$55</c:f>
              <c:numCache>
                <c:formatCode>0.000</c:formatCode>
                <c:ptCount val="1"/>
                <c:pt idx="0">
                  <c:v>33.171388888888885</c:v>
                </c:pt>
              </c:numCache>
            </c:numRef>
          </c:yVal>
        </c:ser>
        <c:ser>
          <c:idx val="54"/>
          <c:order val="54"/>
          <c:tx>
            <c:strRef>
              <c:f>'Avg Max Angle vs Avg Ratio'!$A$56</c:f>
              <c:strCache>
                <c:ptCount val="1"/>
                <c:pt idx="0">
                  <c:v>Tiger swallowtail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Ratio'!$D$56</c:f>
              <c:numCache>
                <c:formatCode>0.000</c:formatCode>
                <c:ptCount val="1"/>
                <c:pt idx="0">
                  <c:v>0.63693931677501736</c:v>
                </c:pt>
              </c:numCache>
            </c:numRef>
          </c:xVal>
          <c:yVal>
            <c:numRef>
              <c:f>'Avg Max Angle vs Avg Ratio'!$E$56</c:f>
              <c:numCache>
                <c:formatCode>0.000</c:formatCode>
                <c:ptCount val="1"/>
                <c:pt idx="0">
                  <c:v>32.010500000000008</c:v>
                </c:pt>
              </c:numCache>
            </c:numRef>
          </c:yVal>
        </c:ser>
        <c:ser>
          <c:idx val="55"/>
          <c:order val="55"/>
          <c:tx>
            <c:strRef>
              <c:f>'Avg Max Angle vs Avg Ratio'!$A$57</c:f>
              <c:strCache>
                <c:ptCount val="1"/>
                <c:pt idx="0">
                  <c:v>Tuna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Ratio'!$D$57</c:f>
              <c:numCache>
                <c:formatCode>0.000</c:formatCode>
                <c:ptCount val="1"/>
                <c:pt idx="0">
                  <c:v>0.60596989328218287</c:v>
                </c:pt>
              </c:numCache>
            </c:numRef>
          </c:xVal>
          <c:yVal>
            <c:numRef>
              <c:f>'Avg Max Angle vs Avg Ratio'!$E$57</c:f>
              <c:numCache>
                <c:formatCode>0.000</c:formatCode>
                <c:ptCount val="1"/>
                <c:pt idx="0">
                  <c:v>25.036166666666663</c:v>
                </c:pt>
              </c:numCache>
            </c:numRef>
          </c:yVal>
        </c:ser>
        <c:ser>
          <c:idx val="56"/>
          <c:order val="56"/>
          <c:tx>
            <c:strRef>
              <c:f>'Avg Max Angle vs Avg Ratio'!$A$58</c:f>
              <c:strCache>
                <c:ptCount val="1"/>
                <c:pt idx="0">
                  <c:v>Turkey Vulture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Ratio'!$D$58</c:f>
              <c:numCache>
                <c:formatCode>0.000</c:formatCode>
                <c:ptCount val="1"/>
                <c:pt idx="0">
                  <c:v>0.68863870394775439</c:v>
                </c:pt>
              </c:numCache>
            </c:numRef>
          </c:xVal>
          <c:yVal>
            <c:numRef>
              <c:f>'Avg Max Angle vs Avg Ratio'!$E$58</c:f>
              <c:numCache>
                <c:formatCode>0.000</c:formatCode>
                <c:ptCount val="1"/>
                <c:pt idx="0">
                  <c:v>29.146999999999995</c:v>
                </c:pt>
              </c:numCache>
            </c:numRef>
          </c:yVal>
        </c:ser>
        <c:ser>
          <c:idx val="57"/>
          <c:order val="57"/>
          <c:tx>
            <c:strRef>
              <c:f>'Avg Max Angle vs Avg Ratio'!$A$59</c:f>
              <c:strCache>
                <c:ptCount val="1"/>
                <c:pt idx="0">
                  <c:v>White ibis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Ratio'!$D$59</c:f>
              <c:numCache>
                <c:formatCode>0.000</c:formatCode>
                <c:ptCount val="1"/>
                <c:pt idx="0">
                  <c:v>0.65180874289669666</c:v>
                </c:pt>
              </c:numCache>
            </c:numRef>
          </c:xVal>
          <c:yVal>
            <c:numRef>
              <c:f>'Avg Max Angle vs Avg Ratio'!$E$59</c:f>
              <c:numCache>
                <c:formatCode>0.000</c:formatCode>
                <c:ptCount val="1"/>
                <c:pt idx="0">
                  <c:v>23.479193181818179</c:v>
                </c:pt>
              </c:numCache>
            </c:numRef>
          </c:yVal>
        </c:ser>
        <c:ser>
          <c:idx val="58"/>
          <c:order val="58"/>
          <c:tx>
            <c:strRef>
              <c:f>'Avg Max Angle vs Avg Ratio'!$A$60</c:f>
              <c:strCache>
                <c:ptCount val="1"/>
                <c:pt idx="0">
                  <c:v>Widow skimmer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Ratio'!$D$60</c:f>
              <c:numCache>
                <c:formatCode>0.000</c:formatCode>
                <c:ptCount val="1"/>
                <c:pt idx="0">
                  <c:v>0.60929003735098175</c:v>
                </c:pt>
              </c:numCache>
            </c:numRef>
          </c:xVal>
          <c:yVal>
            <c:numRef>
              <c:f>'Avg Max Angle vs Avg Ratio'!$E$60</c:f>
              <c:numCache>
                <c:formatCode>0.000</c:formatCode>
                <c:ptCount val="1"/>
                <c:pt idx="0">
                  <c:v>18.168249999999993</c:v>
                </c:pt>
              </c:numCache>
            </c:numRef>
          </c:yVal>
        </c:ser>
        <c:ser>
          <c:idx val="59"/>
          <c:order val="59"/>
          <c:tx>
            <c:strRef>
              <c:f>'Avg Max Angle vs Avg Ratio'!$A$61</c:f>
              <c:strCache>
                <c:ptCount val="1"/>
                <c:pt idx="0">
                  <c:v>Yellowjacket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Ratio'!$D$61</c:f>
              <c:numCache>
                <c:formatCode>0.000</c:formatCode>
                <c:ptCount val="1"/>
                <c:pt idx="0">
                  <c:v>0.65516734034318613</c:v>
                </c:pt>
              </c:numCache>
            </c:numRef>
          </c:xVal>
          <c:yVal>
            <c:numRef>
              <c:f>'Avg Max Angle vs Avg Ratio'!$E$61</c:f>
              <c:numCache>
                <c:formatCode>0.000</c:formatCode>
                <c:ptCount val="1"/>
                <c:pt idx="0">
                  <c:v>17.166555555555561</c:v>
                </c:pt>
              </c:numCache>
            </c:numRef>
          </c:yVal>
        </c:ser>
        <c:ser>
          <c:idx val="60"/>
          <c:order val="60"/>
          <c:tx>
            <c:strRef>
              <c:f>'Avg Max Angle vs Avg Ratio'!$A$62</c:f>
              <c:strCache>
                <c:ptCount val="1"/>
                <c:pt idx="0">
                  <c:v>Yellowtail Amberjack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Ratio'!$D$62</c:f>
              <c:numCache>
                <c:formatCode>0.000</c:formatCode>
                <c:ptCount val="1"/>
                <c:pt idx="0">
                  <c:v>0.6176695323091721</c:v>
                </c:pt>
              </c:numCache>
            </c:numRef>
          </c:xVal>
          <c:yVal>
            <c:numRef>
              <c:f>'Avg Max Angle vs Avg Ratio'!$E$62</c:f>
              <c:numCache>
                <c:formatCode>0.000</c:formatCode>
                <c:ptCount val="1"/>
                <c:pt idx="0">
                  <c:v>20.216533333333334</c:v>
                </c:pt>
              </c:numCache>
            </c:numRef>
          </c:yVal>
        </c:ser>
        <c:ser>
          <c:idx val="61"/>
          <c:order val="61"/>
          <c:tx>
            <c:strRef>
              <c:f>'Avg Max Angle vs Avg Ratio'!$A$63</c:f>
              <c:strCache>
                <c:ptCount val="1"/>
                <c:pt idx="0">
                  <c:v>Acartia adults feeding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Ratio'!$D$63</c:f>
              <c:numCache>
                <c:formatCode>0.000</c:formatCode>
                <c:ptCount val="1"/>
                <c:pt idx="0">
                  <c:v>0.52590301248655791</c:v>
                </c:pt>
              </c:numCache>
            </c:numRef>
          </c:xVal>
          <c:yVal>
            <c:numRef>
              <c:f>'Avg Max Angle vs Avg Ratio'!$E$63</c:f>
              <c:numCache>
                <c:formatCode>0.000</c:formatCode>
                <c:ptCount val="1"/>
                <c:pt idx="0">
                  <c:v>-14.909000000000001</c:v>
                </c:pt>
              </c:numCache>
            </c:numRef>
          </c:yVal>
        </c:ser>
        <c:ser>
          <c:idx val="62"/>
          <c:order val="62"/>
          <c:tx>
            <c:strRef>
              <c:f>'Avg Max Angle vs Avg Ratio'!$A$64</c:f>
              <c:strCache>
                <c:ptCount val="1"/>
                <c:pt idx="0">
                  <c:v>Acartia adults jumps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Ratio'!$D$64</c:f>
              <c:numCache>
                <c:formatCode>0.000</c:formatCode>
                <c:ptCount val="1"/>
                <c:pt idx="0">
                  <c:v>0.51752632021884559</c:v>
                </c:pt>
              </c:numCache>
            </c:numRef>
          </c:xVal>
          <c:yVal>
            <c:numRef>
              <c:f>'Avg Max Angle vs Avg Ratio'!$E$64</c:f>
              <c:numCache>
                <c:formatCode>0.000</c:formatCode>
                <c:ptCount val="1"/>
                <c:pt idx="0">
                  <c:v>-9.3008888888888901</c:v>
                </c:pt>
              </c:numCache>
            </c:numRef>
          </c:yVal>
        </c:ser>
        <c:ser>
          <c:idx val="63"/>
          <c:order val="63"/>
          <c:tx>
            <c:strRef>
              <c:f>'Avg Max Angle vs Avg Ratio'!$A$65</c:f>
              <c:strCache>
                <c:ptCount val="1"/>
                <c:pt idx="0">
                  <c:v>Oithona adult males jumps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Ratio'!$D$65</c:f>
              <c:numCache>
                <c:formatCode>0.000</c:formatCode>
                <c:ptCount val="1"/>
                <c:pt idx="0">
                  <c:v>0.50560158846740422</c:v>
                </c:pt>
              </c:numCache>
            </c:numRef>
          </c:xVal>
          <c:yVal>
            <c:numRef>
              <c:f>'Avg Max Angle vs Avg Ratio'!$E$65</c:f>
              <c:numCache>
                <c:formatCode>0.000</c:formatCode>
                <c:ptCount val="1"/>
                <c:pt idx="0">
                  <c:v>-9.3866923076923108</c:v>
                </c:pt>
              </c:numCache>
            </c:numRef>
          </c:yVal>
        </c:ser>
        <c:ser>
          <c:idx val="64"/>
          <c:order val="64"/>
          <c:tx>
            <c:strRef>
              <c:f>'Avg Max Angle vs Avg Ratio'!$A$66</c:f>
              <c:strCache>
                <c:ptCount val="1"/>
                <c:pt idx="0">
                  <c:v>Acartia nauplii jumps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Ratio'!$D$66</c:f>
              <c:numCache>
                <c:formatCode>0.000</c:formatCode>
                <c:ptCount val="1"/>
                <c:pt idx="0">
                  <c:v>0.49422067114308671</c:v>
                </c:pt>
              </c:numCache>
            </c:numRef>
          </c:xVal>
          <c:yVal>
            <c:numRef>
              <c:f>'Avg Max Angle vs Avg Ratio'!$E$66</c:f>
              <c:numCache>
                <c:formatCode>0.000</c:formatCode>
                <c:ptCount val="1"/>
                <c:pt idx="0">
                  <c:v>-16.9604</c:v>
                </c:pt>
              </c:numCache>
            </c:numRef>
          </c:yVal>
        </c:ser>
        <c:ser>
          <c:idx val="65"/>
          <c:order val="65"/>
          <c:tx>
            <c:strRef>
              <c:f>'Avg Max Angle vs Avg Ratio'!$A$67</c:f>
              <c:strCache>
                <c:ptCount val="1"/>
                <c:pt idx="0">
                  <c:v>Oithona nauplii jumps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Ratio'!$D$67</c:f>
              <c:numCache>
                <c:formatCode>0.000</c:formatCode>
                <c:ptCount val="1"/>
                <c:pt idx="0">
                  <c:v>0.50128518163180691</c:v>
                </c:pt>
              </c:numCache>
            </c:numRef>
          </c:xVal>
          <c:yVal>
            <c:numRef>
              <c:f>'Avg Max Angle vs Avg Ratio'!$E$67</c:f>
              <c:numCache>
                <c:formatCode>General</c:formatCode>
                <c:ptCount val="1"/>
                <c:pt idx="0">
                  <c:v>-16.662000000000003</c:v>
                </c:pt>
              </c:numCache>
            </c:numRef>
          </c:yVal>
        </c:ser>
        <c:ser>
          <c:idx val="66"/>
          <c:order val="66"/>
          <c:tx>
            <c:strRef>
              <c:f>'Avg Max Angle vs Avg Ratio'!$A$68</c:f>
              <c:strCache>
                <c:ptCount val="1"/>
                <c:pt idx="0">
                  <c:v>Temora nauplii swimming</c:v>
                </c:pt>
              </c:strCache>
            </c:strRef>
          </c:tx>
          <c:spPr>
            <a:ln w="28575">
              <a:noFill/>
            </a:ln>
          </c:spPr>
          <c:xVal>
            <c:numRef>
              <c:f>'Avg Max Angle vs Avg Ratio'!$D$68</c:f>
              <c:numCache>
                <c:formatCode>0.000</c:formatCode>
                <c:ptCount val="1"/>
                <c:pt idx="0">
                  <c:v>0.50437683977167402</c:v>
                </c:pt>
              </c:numCache>
            </c:numRef>
          </c:xVal>
          <c:yVal>
            <c:numRef>
              <c:f>'Avg Max Angle vs Avg Ratio'!$E$68</c:f>
              <c:numCache>
                <c:formatCode>General</c:formatCode>
                <c:ptCount val="1"/>
                <c:pt idx="0">
                  <c:v>-12.563699999999997</c:v>
                </c:pt>
              </c:numCache>
            </c:numRef>
          </c:yVal>
        </c:ser>
        <c:axId val="194617728"/>
        <c:axId val="194619648"/>
      </c:scatterChart>
      <c:valAx>
        <c:axId val="19461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inflexion ratio</a:t>
                </a:r>
              </a:p>
            </c:rich>
          </c:tx>
          <c:layout/>
        </c:title>
        <c:numFmt formatCode="0.000" sourceLinked="1"/>
        <c:tickLblPos val="nextTo"/>
        <c:crossAx val="194619648"/>
        <c:crosses val="autoZero"/>
        <c:crossBetween val="midCat"/>
      </c:valAx>
      <c:valAx>
        <c:axId val="194619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maximum angle</a:t>
                </a:r>
              </a:p>
            </c:rich>
          </c:tx>
          <c:layout/>
        </c:title>
        <c:numFmt formatCode="0.000" sourceLinked="1"/>
        <c:tickLblPos val="nextTo"/>
        <c:crossAx val="194617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39723811501975"/>
          <c:y val="2.8046003340491524E-2"/>
          <c:w val="0.10573059662506215"/>
          <c:h val="0.94633223574325853"/>
        </c:manualLayout>
      </c:layout>
      <c:txPr>
        <a:bodyPr/>
        <a:lstStyle/>
        <a:p>
          <a:pPr>
            <a:defRPr sz="50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2988407699037615E-2"/>
          <c:y val="4.2141294838146784E-2"/>
          <c:w val="0.8588727034120831"/>
          <c:h val="0.89719889180519163"/>
        </c:manualLayout>
      </c:layout>
      <c:scatterChart>
        <c:scatterStyle val="smoothMarker"/>
        <c:ser>
          <c:idx val="0"/>
          <c:order val="0"/>
          <c:tx>
            <c:v>Fish 1</c:v>
          </c:tx>
          <c:xVal>
            <c:numRef>
              <c:f>Bass!$B$4:$B$47</c:f>
              <c:numCache>
                <c:formatCode>General</c:formatCode>
                <c:ptCount val="44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  <c:pt idx="41">
                  <c:v>2.7666666666666666</c:v>
                </c:pt>
                <c:pt idx="42">
                  <c:v>2.8333333333333335</c:v>
                </c:pt>
                <c:pt idx="43">
                  <c:v>2.9</c:v>
                </c:pt>
              </c:numCache>
            </c:numRef>
          </c:xVal>
          <c:yVal>
            <c:numRef>
              <c:f>Bass!$D$4:$D$47</c:f>
              <c:numCache>
                <c:formatCode>General</c:formatCode>
                <c:ptCount val="44"/>
                <c:pt idx="0">
                  <c:v>18.548000000000002</c:v>
                </c:pt>
                <c:pt idx="1">
                  <c:v>14.796999999999997</c:v>
                </c:pt>
                <c:pt idx="2">
                  <c:v>-12.918000000000006</c:v>
                </c:pt>
                <c:pt idx="3">
                  <c:v>-23.268000000000001</c:v>
                </c:pt>
                <c:pt idx="4">
                  <c:v>-10.739000000000004</c:v>
                </c:pt>
                <c:pt idx="5">
                  <c:v>-19.098000000000013</c:v>
                </c:pt>
                <c:pt idx="6">
                  <c:v>-16.060000000000002</c:v>
                </c:pt>
                <c:pt idx="7">
                  <c:v>-18.905000000000001</c:v>
                </c:pt>
                <c:pt idx="8">
                  <c:v>-10.032999999999987</c:v>
                </c:pt>
                <c:pt idx="9">
                  <c:v>9.085000000000008</c:v>
                </c:pt>
                <c:pt idx="10">
                  <c:v>10.789999999999992</c:v>
                </c:pt>
                <c:pt idx="11">
                  <c:v>19.568000000000012</c:v>
                </c:pt>
                <c:pt idx="12">
                  <c:v>19.036000000000001</c:v>
                </c:pt>
                <c:pt idx="13">
                  <c:v>23.932999999999993</c:v>
                </c:pt>
                <c:pt idx="14">
                  <c:v>26.895999999999987</c:v>
                </c:pt>
                <c:pt idx="15">
                  <c:v>25.62700000000001</c:v>
                </c:pt>
                <c:pt idx="16">
                  <c:v>19.825999999999993</c:v>
                </c:pt>
                <c:pt idx="17">
                  <c:v>15.27000000000001</c:v>
                </c:pt>
                <c:pt idx="18">
                  <c:v>-3.0900000000000034</c:v>
                </c:pt>
                <c:pt idx="19">
                  <c:v>-7.6399999999999864</c:v>
                </c:pt>
                <c:pt idx="20">
                  <c:v>-25.312000000000012</c:v>
                </c:pt>
                <c:pt idx="21">
                  <c:v>-28.644000000000005</c:v>
                </c:pt>
                <c:pt idx="22">
                  <c:v>-43.402999999999992</c:v>
                </c:pt>
                <c:pt idx="23">
                  <c:v>-19.022999999999996</c:v>
                </c:pt>
                <c:pt idx="24">
                  <c:v>-18.230999999999995</c:v>
                </c:pt>
                <c:pt idx="25">
                  <c:v>-15.151999999999987</c:v>
                </c:pt>
                <c:pt idx="26">
                  <c:v>-19.289999999999992</c:v>
                </c:pt>
                <c:pt idx="27">
                  <c:v>4.4660000000000082</c:v>
                </c:pt>
                <c:pt idx="28">
                  <c:v>7.671999999999997</c:v>
                </c:pt>
                <c:pt idx="29">
                  <c:v>4.8959999999999866</c:v>
                </c:pt>
                <c:pt idx="30">
                  <c:v>14.393000000000001</c:v>
                </c:pt>
                <c:pt idx="31">
                  <c:v>22.652999999999992</c:v>
                </c:pt>
                <c:pt idx="32">
                  <c:v>32.923000000000002</c:v>
                </c:pt>
                <c:pt idx="33">
                  <c:v>12.626000000000005</c:v>
                </c:pt>
                <c:pt idx="34">
                  <c:v>-8.3000000000000114</c:v>
                </c:pt>
                <c:pt idx="35">
                  <c:v>-23.913999999999987</c:v>
                </c:pt>
                <c:pt idx="36">
                  <c:v>-31.247000000000014</c:v>
                </c:pt>
                <c:pt idx="37">
                  <c:v>-38.015999999999991</c:v>
                </c:pt>
                <c:pt idx="38">
                  <c:v>-27.896999999999991</c:v>
                </c:pt>
                <c:pt idx="39">
                  <c:v>-30.65100000000001</c:v>
                </c:pt>
                <c:pt idx="40">
                  <c:v>-16.456999999999994</c:v>
                </c:pt>
                <c:pt idx="41">
                  <c:v>2.6740000000000066</c:v>
                </c:pt>
                <c:pt idx="42">
                  <c:v>7.6080000000000041</c:v>
                </c:pt>
                <c:pt idx="43">
                  <c:v>15.12299999999999</c:v>
                </c:pt>
              </c:numCache>
            </c:numRef>
          </c:yVal>
          <c:smooth val="1"/>
        </c:ser>
        <c:ser>
          <c:idx val="1"/>
          <c:order val="1"/>
          <c:tx>
            <c:v>Fish 2</c:v>
          </c:tx>
          <c:xVal>
            <c:numRef>
              <c:f>Bass!$B$51:$B$91</c:f>
              <c:numCache>
                <c:formatCode>General</c:formatCode>
                <c:ptCount val="41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  <c:pt idx="39">
                  <c:v>2.6333333333333333</c:v>
                </c:pt>
                <c:pt idx="40">
                  <c:v>2.7</c:v>
                </c:pt>
              </c:numCache>
            </c:numRef>
          </c:xVal>
          <c:yVal>
            <c:numRef>
              <c:f>Bass!$D$51:$D$91</c:f>
              <c:numCache>
                <c:formatCode>General</c:formatCode>
                <c:ptCount val="41"/>
                <c:pt idx="0">
                  <c:v>8.8940000000000055</c:v>
                </c:pt>
                <c:pt idx="1">
                  <c:v>12.075999999999993</c:v>
                </c:pt>
                <c:pt idx="2">
                  <c:v>13.026999999999987</c:v>
                </c:pt>
                <c:pt idx="3">
                  <c:v>11.562999999999988</c:v>
                </c:pt>
                <c:pt idx="4">
                  <c:v>1.2709999999999866</c:v>
                </c:pt>
                <c:pt idx="5">
                  <c:v>-2.4639999999999986</c:v>
                </c:pt>
                <c:pt idx="6">
                  <c:v>-11.835000000000008</c:v>
                </c:pt>
                <c:pt idx="7">
                  <c:v>-13.288999999999987</c:v>
                </c:pt>
                <c:pt idx="8">
                  <c:v>-24.443999999999988</c:v>
                </c:pt>
                <c:pt idx="9">
                  <c:v>-26.894000000000005</c:v>
                </c:pt>
                <c:pt idx="10">
                  <c:v>-26.925999999999988</c:v>
                </c:pt>
                <c:pt idx="11">
                  <c:v>-9.4720000000000084</c:v>
                </c:pt>
                <c:pt idx="12">
                  <c:v>13.034999999999997</c:v>
                </c:pt>
                <c:pt idx="13">
                  <c:v>19.897999999999996</c:v>
                </c:pt>
                <c:pt idx="14">
                  <c:v>30.793000000000006</c:v>
                </c:pt>
                <c:pt idx="15">
                  <c:v>36.870000000000005</c:v>
                </c:pt>
                <c:pt idx="16">
                  <c:v>40.01400000000001</c:v>
                </c:pt>
                <c:pt idx="17">
                  <c:v>24.50200000000001</c:v>
                </c:pt>
                <c:pt idx="18">
                  <c:v>21.038000000000011</c:v>
                </c:pt>
                <c:pt idx="19">
                  <c:v>6.1810000000000116</c:v>
                </c:pt>
                <c:pt idx="20">
                  <c:v>-9.554000000000002</c:v>
                </c:pt>
                <c:pt idx="21">
                  <c:v>-16.61099999999999</c:v>
                </c:pt>
                <c:pt idx="22">
                  <c:v>-22.379999999999995</c:v>
                </c:pt>
                <c:pt idx="23">
                  <c:v>-27.036000000000001</c:v>
                </c:pt>
                <c:pt idx="24">
                  <c:v>-31.658999999999992</c:v>
                </c:pt>
                <c:pt idx="25">
                  <c:v>-25.614000000000004</c:v>
                </c:pt>
                <c:pt idx="26">
                  <c:v>-27.947000000000003</c:v>
                </c:pt>
                <c:pt idx="27">
                  <c:v>-9.3060000000000116</c:v>
                </c:pt>
                <c:pt idx="28">
                  <c:v>23.498999999999995</c:v>
                </c:pt>
                <c:pt idx="29">
                  <c:v>28.314999999999998</c:v>
                </c:pt>
                <c:pt idx="30">
                  <c:v>28.645999999999987</c:v>
                </c:pt>
                <c:pt idx="31">
                  <c:v>36.068000000000012</c:v>
                </c:pt>
                <c:pt idx="32">
                  <c:v>40.74199999999999</c:v>
                </c:pt>
                <c:pt idx="33">
                  <c:v>26.831999999999994</c:v>
                </c:pt>
                <c:pt idx="34">
                  <c:v>25.481999999999999</c:v>
                </c:pt>
                <c:pt idx="35">
                  <c:v>17.402999999999992</c:v>
                </c:pt>
                <c:pt idx="36">
                  <c:v>18.799000000000007</c:v>
                </c:pt>
                <c:pt idx="37">
                  <c:v>-3.4130000000000109</c:v>
                </c:pt>
                <c:pt idx="38">
                  <c:v>-11.169999999999987</c:v>
                </c:pt>
                <c:pt idx="39">
                  <c:v>-18.707999999999998</c:v>
                </c:pt>
                <c:pt idx="40">
                  <c:v>-20.573000000000008</c:v>
                </c:pt>
              </c:numCache>
            </c:numRef>
          </c:yVal>
          <c:smooth val="1"/>
        </c:ser>
        <c:ser>
          <c:idx val="2"/>
          <c:order val="2"/>
          <c:tx>
            <c:v>Fish 3</c:v>
          </c:tx>
          <c:xVal>
            <c:numRef>
              <c:f>Bass!$B$97:$B$141</c:f>
              <c:numCache>
                <c:formatCode>General</c:formatCode>
                <c:ptCount val="45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0.56666666666666665</c:v>
                </c:pt>
                <c:pt idx="9">
                  <c:v>0.6333333333333333</c:v>
                </c:pt>
                <c:pt idx="10">
                  <c:v>0.7</c:v>
                </c:pt>
                <c:pt idx="11">
                  <c:v>0.76666666666666661</c:v>
                </c:pt>
                <c:pt idx="12">
                  <c:v>0.83333333333333337</c:v>
                </c:pt>
                <c:pt idx="13">
                  <c:v>0.9</c:v>
                </c:pt>
                <c:pt idx="14">
                  <c:v>0.96666666666666667</c:v>
                </c:pt>
                <c:pt idx="15">
                  <c:v>1.0333333333333332</c:v>
                </c:pt>
                <c:pt idx="16">
                  <c:v>1.1000000000000001</c:v>
                </c:pt>
                <c:pt idx="17">
                  <c:v>1.1666666666666667</c:v>
                </c:pt>
                <c:pt idx="18">
                  <c:v>1.2333333333333334</c:v>
                </c:pt>
                <c:pt idx="19">
                  <c:v>1.3</c:v>
                </c:pt>
                <c:pt idx="20">
                  <c:v>1.3666666666666667</c:v>
                </c:pt>
                <c:pt idx="21">
                  <c:v>1.4333333333333333</c:v>
                </c:pt>
                <c:pt idx="22">
                  <c:v>1.5</c:v>
                </c:pt>
                <c:pt idx="23">
                  <c:v>1.5666666666666667</c:v>
                </c:pt>
                <c:pt idx="24">
                  <c:v>1.6333333333333333</c:v>
                </c:pt>
                <c:pt idx="25">
                  <c:v>1.7</c:v>
                </c:pt>
                <c:pt idx="26">
                  <c:v>1.7666666666666666</c:v>
                </c:pt>
                <c:pt idx="27">
                  <c:v>1.8333333333333333</c:v>
                </c:pt>
                <c:pt idx="28">
                  <c:v>1.9</c:v>
                </c:pt>
                <c:pt idx="29">
                  <c:v>1.9666666666666666</c:v>
                </c:pt>
                <c:pt idx="30">
                  <c:v>2.0333333333333332</c:v>
                </c:pt>
                <c:pt idx="31">
                  <c:v>2.1</c:v>
                </c:pt>
                <c:pt idx="32">
                  <c:v>2.1666666666666665</c:v>
                </c:pt>
                <c:pt idx="33">
                  <c:v>2.2333333333333334</c:v>
                </c:pt>
                <c:pt idx="34">
                  <c:v>2.2999999999999998</c:v>
                </c:pt>
                <c:pt idx="35">
                  <c:v>2.3666666666666667</c:v>
                </c:pt>
                <c:pt idx="36">
                  <c:v>2.4333333333333331</c:v>
                </c:pt>
                <c:pt idx="37">
                  <c:v>2.5</c:v>
                </c:pt>
                <c:pt idx="38">
                  <c:v>2.5666666666666664</c:v>
                </c:pt>
              </c:numCache>
            </c:numRef>
          </c:xVal>
          <c:yVal>
            <c:numRef>
              <c:f>Bass!$D$97:$D$141</c:f>
              <c:numCache>
                <c:formatCode>General</c:formatCode>
                <c:ptCount val="45"/>
                <c:pt idx="0">
                  <c:v>14.349999999999994</c:v>
                </c:pt>
                <c:pt idx="1">
                  <c:v>6.1160000000000139</c:v>
                </c:pt>
                <c:pt idx="2">
                  <c:v>11.954000000000008</c:v>
                </c:pt>
                <c:pt idx="3">
                  <c:v>13.923000000000002</c:v>
                </c:pt>
                <c:pt idx="4">
                  <c:v>18.320999999999998</c:v>
                </c:pt>
                <c:pt idx="5">
                  <c:v>-15.334000000000003</c:v>
                </c:pt>
                <c:pt idx="6">
                  <c:v>-15.335000000000008</c:v>
                </c:pt>
                <c:pt idx="7">
                  <c:v>-17.818999999999988</c:v>
                </c:pt>
                <c:pt idx="8">
                  <c:v>-26.5</c:v>
                </c:pt>
                <c:pt idx="9">
                  <c:v>-28.587999999999994</c:v>
                </c:pt>
                <c:pt idx="10">
                  <c:v>-3.1930000000000121</c:v>
                </c:pt>
                <c:pt idx="11">
                  <c:v>15.995000000000005</c:v>
                </c:pt>
                <c:pt idx="12">
                  <c:v>19.866000000000014</c:v>
                </c:pt>
                <c:pt idx="13">
                  <c:v>23.824999999999989</c:v>
                </c:pt>
                <c:pt idx="14">
                  <c:v>30.489000000000004</c:v>
                </c:pt>
                <c:pt idx="15">
                  <c:v>42.651999999999987</c:v>
                </c:pt>
                <c:pt idx="16">
                  <c:v>32.966000000000008</c:v>
                </c:pt>
                <c:pt idx="17">
                  <c:v>33.316000000000003</c:v>
                </c:pt>
                <c:pt idx="18">
                  <c:v>-7.8930000000000007</c:v>
                </c:pt>
                <c:pt idx="19">
                  <c:v>-11.171999999999997</c:v>
                </c:pt>
                <c:pt idx="20">
                  <c:v>-13.25</c:v>
                </c:pt>
                <c:pt idx="21">
                  <c:v>-14.608000000000004</c:v>
                </c:pt>
                <c:pt idx="22">
                  <c:v>-26.127999999999986</c:v>
                </c:pt>
                <c:pt idx="23">
                  <c:v>-27.140999999999991</c:v>
                </c:pt>
                <c:pt idx="24">
                  <c:v>-27.701999999999998</c:v>
                </c:pt>
                <c:pt idx="25">
                  <c:v>-21.187000000000012</c:v>
                </c:pt>
                <c:pt idx="26">
                  <c:v>13.441000000000003</c:v>
                </c:pt>
                <c:pt idx="27">
                  <c:v>23.99799999999999</c:v>
                </c:pt>
                <c:pt idx="28">
                  <c:v>22.072000000000003</c:v>
                </c:pt>
                <c:pt idx="29">
                  <c:v>39.688999999999993</c:v>
                </c:pt>
                <c:pt idx="30">
                  <c:v>37.13900000000001</c:v>
                </c:pt>
                <c:pt idx="31">
                  <c:v>28.141999999999996</c:v>
                </c:pt>
                <c:pt idx="32">
                  <c:v>25.765999999999991</c:v>
                </c:pt>
                <c:pt idx="33">
                  <c:v>24.683999999999997</c:v>
                </c:pt>
                <c:pt idx="34">
                  <c:v>-6.3899999999999864</c:v>
                </c:pt>
                <c:pt idx="35">
                  <c:v>-10.620000000000005</c:v>
                </c:pt>
                <c:pt idx="36">
                  <c:v>-4.0720000000000027</c:v>
                </c:pt>
                <c:pt idx="37">
                  <c:v>-10.991000000000014</c:v>
                </c:pt>
                <c:pt idx="38">
                  <c:v>10.133999999999986</c:v>
                </c:pt>
              </c:numCache>
            </c:numRef>
          </c:yVal>
          <c:smooth val="1"/>
        </c:ser>
        <c:axId val="100711424"/>
        <c:axId val="100721408"/>
      </c:scatterChart>
      <c:valAx>
        <c:axId val="100711424"/>
        <c:scaling>
          <c:orientation val="minMax"/>
        </c:scaling>
        <c:axPos val="b"/>
        <c:numFmt formatCode="General" sourceLinked="1"/>
        <c:tickLblPos val="nextTo"/>
        <c:crossAx val="100721408"/>
        <c:crosses val="autoZero"/>
        <c:crossBetween val="midCat"/>
      </c:valAx>
      <c:valAx>
        <c:axId val="100721408"/>
        <c:scaling>
          <c:orientation val="minMax"/>
        </c:scaling>
        <c:axPos val="l"/>
        <c:numFmt formatCode="General" sourceLinked="1"/>
        <c:tickLblPos val="nextTo"/>
        <c:crossAx val="100711424"/>
        <c:crosses val="autoZero"/>
        <c:crossBetween val="midCat"/>
      </c:valAx>
    </c:plotArea>
    <c:plotVisOnly val="1"/>
    <c:dispBlanksAs val="gap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9099518810149524E-2"/>
          <c:y val="7.4548702245552642E-2"/>
          <c:w val="0.86941447944007566"/>
          <c:h val="0.89719889180519163"/>
        </c:manualLayout>
      </c:layout>
      <c:scatterChart>
        <c:scatterStyle val="smoothMarker"/>
        <c:ser>
          <c:idx val="0"/>
          <c:order val="0"/>
          <c:tx>
            <c:v>Fox 1</c:v>
          </c:tx>
          <c:xVal>
            <c:numRef>
              <c:f>'Black Flying Fox'!$B$4:$B$40</c:f>
              <c:numCache>
                <c:formatCode>General</c:formatCode>
                <c:ptCount val="37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0.95833333333333326</c:v>
                </c:pt>
                <c:pt idx="23">
                  <c:v>1</c:v>
                </c:pt>
                <c:pt idx="24">
                  <c:v>1.0416666666666665</c:v>
                </c:pt>
                <c:pt idx="25">
                  <c:v>1.0833333333333333</c:v>
                </c:pt>
                <c:pt idx="26">
                  <c:v>1.125</c:v>
                </c:pt>
                <c:pt idx="27">
                  <c:v>1.1666666666666665</c:v>
                </c:pt>
                <c:pt idx="28">
                  <c:v>1.25</c:v>
                </c:pt>
                <c:pt idx="29">
                  <c:v>1.2916666666666665</c:v>
                </c:pt>
                <c:pt idx="30">
                  <c:v>1.3333333333333333</c:v>
                </c:pt>
                <c:pt idx="31">
                  <c:v>1.375</c:v>
                </c:pt>
                <c:pt idx="32">
                  <c:v>1.4166666666666665</c:v>
                </c:pt>
                <c:pt idx="33">
                  <c:v>1.4583333333333333</c:v>
                </c:pt>
                <c:pt idx="34">
                  <c:v>1.5</c:v>
                </c:pt>
                <c:pt idx="35">
                  <c:v>1.5416666666666665</c:v>
                </c:pt>
                <c:pt idx="36">
                  <c:v>1.5833333333333333</c:v>
                </c:pt>
              </c:numCache>
            </c:numRef>
          </c:xVal>
          <c:yVal>
            <c:numRef>
              <c:f>'Black Flying Fox'!$D$4:$D$40</c:f>
              <c:numCache>
                <c:formatCode>General</c:formatCode>
                <c:ptCount val="37"/>
                <c:pt idx="0">
                  <c:v>12.264999999999986</c:v>
                </c:pt>
                <c:pt idx="1">
                  <c:v>-4.4199999999999875</c:v>
                </c:pt>
                <c:pt idx="2">
                  <c:v>6.0089999999999861</c:v>
                </c:pt>
                <c:pt idx="3">
                  <c:v>-7.0010000000000048</c:v>
                </c:pt>
                <c:pt idx="4">
                  <c:v>-18.025000000000006</c:v>
                </c:pt>
                <c:pt idx="5">
                  <c:v>-28.610000000000014</c:v>
                </c:pt>
                <c:pt idx="6">
                  <c:v>-32.27600000000001</c:v>
                </c:pt>
                <c:pt idx="7">
                  <c:v>-28.496000000000009</c:v>
                </c:pt>
                <c:pt idx="8">
                  <c:v>-16.336000000000013</c:v>
                </c:pt>
                <c:pt idx="9">
                  <c:v>7.5159999999999911</c:v>
                </c:pt>
                <c:pt idx="10">
                  <c:v>15.254999999999995</c:v>
                </c:pt>
                <c:pt idx="11">
                  <c:v>15.703000000000003</c:v>
                </c:pt>
                <c:pt idx="12">
                  <c:v>1.1339999999999861</c:v>
                </c:pt>
                <c:pt idx="13">
                  <c:v>-15.944999999999993</c:v>
                </c:pt>
                <c:pt idx="14">
                  <c:v>-37.235000000000014</c:v>
                </c:pt>
                <c:pt idx="15">
                  <c:v>-19.199000000000012</c:v>
                </c:pt>
                <c:pt idx="16">
                  <c:v>-15.201999999999998</c:v>
                </c:pt>
                <c:pt idx="17">
                  <c:v>6.61099999999999</c:v>
                </c:pt>
                <c:pt idx="18">
                  <c:v>8.7069999999999936</c:v>
                </c:pt>
                <c:pt idx="19">
                  <c:v>7.125</c:v>
                </c:pt>
                <c:pt idx="20">
                  <c:v>8.1299999999999955</c:v>
                </c:pt>
                <c:pt idx="21">
                  <c:v>-26.564999999999998</c:v>
                </c:pt>
                <c:pt idx="22">
                  <c:v>-27.597000000000008</c:v>
                </c:pt>
                <c:pt idx="23">
                  <c:v>-3.9499999999999886</c:v>
                </c:pt>
                <c:pt idx="24">
                  <c:v>-7.6169999999999902</c:v>
                </c:pt>
                <c:pt idx="25">
                  <c:v>7.6759999999999877</c:v>
                </c:pt>
                <c:pt idx="26">
                  <c:v>22.812999999999988</c:v>
                </c:pt>
                <c:pt idx="27">
                  <c:v>-10.153999999999996</c:v>
                </c:pt>
                <c:pt idx="28">
                  <c:v>-23.961999999999989</c:v>
                </c:pt>
                <c:pt idx="29">
                  <c:v>-11.914999999999992</c:v>
                </c:pt>
                <c:pt idx="30">
                  <c:v>-10.10499999999999</c:v>
                </c:pt>
                <c:pt idx="31">
                  <c:v>7.8810000000000002</c:v>
                </c:pt>
                <c:pt idx="32">
                  <c:v>14.469999999999999</c:v>
                </c:pt>
                <c:pt idx="33">
                  <c:v>15.039999999999992</c:v>
                </c:pt>
                <c:pt idx="34">
                  <c:v>4.76400000000001</c:v>
                </c:pt>
                <c:pt idx="35">
                  <c:v>5.7110000000000127</c:v>
                </c:pt>
                <c:pt idx="36">
                  <c:v>-18.435000000000002</c:v>
                </c:pt>
              </c:numCache>
            </c:numRef>
          </c:yVal>
          <c:smooth val="1"/>
        </c:ser>
        <c:ser>
          <c:idx val="1"/>
          <c:order val="1"/>
          <c:tx>
            <c:v>Fox 2</c:v>
          </c:tx>
          <c:xVal>
            <c:numRef>
              <c:f>'Black Flying Fox'!$B$44:$B$65</c:f>
              <c:numCache>
                <c:formatCode>General</c:formatCode>
                <c:ptCount val="22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0.91666666666666663</c:v>
                </c:pt>
                <c:pt idx="21">
                  <c:v>0.95833333333333326</c:v>
                </c:pt>
              </c:numCache>
            </c:numRef>
          </c:xVal>
          <c:yVal>
            <c:numRef>
              <c:f>'Black Flying Fox'!$D$44:$D$65</c:f>
              <c:numCache>
                <c:formatCode>General</c:formatCode>
                <c:ptCount val="22"/>
                <c:pt idx="0">
                  <c:v>-14.036000000000001</c:v>
                </c:pt>
                <c:pt idx="1">
                  <c:v>-3.9449999999999932</c:v>
                </c:pt>
                <c:pt idx="2">
                  <c:v>-5.7110000000000127</c:v>
                </c:pt>
                <c:pt idx="3">
                  <c:v>-12.528999999999996</c:v>
                </c:pt>
                <c:pt idx="4">
                  <c:v>-13.241000000000014</c:v>
                </c:pt>
                <c:pt idx="5">
                  <c:v>-26.564999999999998</c:v>
                </c:pt>
                <c:pt idx="6">
                  <c:v>7.8000000000000114</c:v>
                </c:pt>
                <c:pt idx="7">
                  <c:v>11.991000000000014</c:v>
                </c:pt>
                <c:pt idx="8">
                  <c:v>8.914999999999992</c:v>
                </c:pt>
                <c:pt idx="9">
                  <c:v>-10.175999999999988</c:v>
                </c:pt>
                <c:pt idx="10">
                  <c:v>-21.800999999999988</c:v>
                </c:pt>
                <c:pt idx="11">
                  <c:v>-40.600999999999999</c:v>
                </c:pt>
                <c:pt idx="12">
                  <c:v>-18.435000000000002</c:v>
                </c:pt>
                <c:pt idx="13">
                  <c:v>11.441000000000003</c:v>
                </c:pt>
                <c:pt idx="14">
                  <c:v>30.509999999999991</c:v>
                </c:pt>
                <c:pt idx="15">
                  <c:v>17.430000000000007</c:v>
                </c:pt>
                <c:pt idx="16">
                  <c:v>-18.435000000000002</c:v>
                </c:pt>
                <c:pt idx="17">
                  <c:v>-19.439999999999998</c:v>
                </c:pt>
                <c:pt idx="18">
                  <c:v>-20.556000000000012</c:v>
                </c:pt>
                <c:pt idx="19">
                  <c:v>-37.304000000000002</c:v>
                </c:pt>
                <c:pt idx="20">
                  <c:v>18.435000000000002</c:v>
                </c:pt>
                <c:pt idx="21">
                  <c:v>10.091000000000008</c:v>
                </c:pt>
              </c:numCache>
            </c:numRef>
          </c:yVal>
          <c:smooth val="1"/>
        </c:ser>
        <c:ser>
          <c:idx val="2"/>
          <c:order val="2"/>
          <c:tx>
            <c:v>Fox 3</c:v>
          </c:tx>
          <c:xVal>
            <c:numRef>
              <c:f>'Black Flying Fox'!$B$69:$B$90</c:f>
              <c:numCache>
                <c:formatCode>General</c:formatCode>
                <c:ptCount val="22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0.875</c:v>
                </c:pt>
                <c:pt idx="21">
                  <c:v>0.91666666666666663</c:v>
                </c:pt>
              </c:numCache>
            </c:numRef>
          </c:xVal>
          <c:yVal>
            <c:numRef>
              <c:f>'Black Flying Fox'!$D$69:$D$90</c:f>
              <c:numCache>
                <c:formatCode>General</c:formatCode>
                <c:ptCount val="22"/>
                <c:pt idx="0">
                  <c:v>-17.545999999999992</c:v>
                </c:pt>
                <c:pt idx="1">
                  <c:v>-45</c:v>
                </c:pt>
                <c:pt idx="2">
                  <c:v>-50.193999999999988</c:v>
                </c:pt>
                <c:pt idx="3">
                  <c:v>-9.2460000000000093</c:v>
                </c:pt>
                <c:pt idx="4">
                  <c:v>11.574999999999989</c:v>
                </c:pt>
                <c:pt idx="5">
                  <c:v>9.2510000000000048</c:v>
                </c:pt>
                <c:pt idx="6">
                  <c:v>5.5049999999999955</c:v>
                </c:pt>
                <c:pt idx="7">
                  <c:v>9.2110000000000127</c:v>
                </c:pt>
                <c:pt idx="8">
                  <c:v>-18.435000000000002</c:v>
                </c:pt>
                <c:pt idx="9">
                  <c:v>-53.129999999999995</c:v>
                </c:pt>
                <c:pt idx="10">
                  <c:v>-41.633999999999986</c:v>
                </c:pt>
                <c:pt idx="11">
                  <c:v>-15.254999999999995</c:v>
                </c:pt>
                <c:pt idx="12">
                  <c:v>4.6349999999999909</c:v>
                </c:pt>
                <c:pt idx="13">
                  <c:v>18.272999999999996</c:v>
                </c:pt>
                <c:pt idx="14">
                  <c:v>5.7110000000000127</c:v>
                </c:pt>
                <c:pt idx="15">
                  <c:v>8.2589999999999861</c:v>
                </c:pt>
                <c:pt idx="16">
                  <c:v>-36.870000000000005</c:v>
                </c:pt>
                <c:pt idx="17">
                  <c:v>-53.972999999999999</c:v>
                </c:pt>
                <c:pt idx="18">
                  <c:v>-16.927999999999997</c:v>
                </c:pt>
                <c:pt idx="19">
                  <c:v>5.4399999999999977</c:v>
                </c:pt>
                <c:pt idx="20">
                  <c:v>9.625</c:v>
                </c:pt>
                <c:pt idx="21">
                  <c:v>11.724999999999994</c:v>
                </c:pt>
              </c:numCache>
            </c:numRef>
          </c:yVal>
          <c:smooth val="1"/>
        </c:ser>
        <c:axId val="102005760"/>
        <c:axId val="102019840"/>
      </c:scatterChart>
      <c:valAx>
        <c:axId val="102005760"/>
        <c:scaling>
          <c:orientation val="minMax"/>
        </c:scaling>
        <c:axPos val="b"/>
        <c:numFmt formatCode="General" sourceLinked="1"/>
        <c:tickLblPos val="nextTo"/>
        <c:crossAx val="102019840"/>
        <c:crosses val="autoZero"/>
        <c:crossBetween val="midCat"/>
      </c:valAx>
      <c:valAx>
        <c:axId val="102019840"/>
        <c:scaling>
          <c:orientation val="minMax"/>
        </c:scaling>
        <c:axPos val="l"/>
        <c:numFmt formatCode="General" sourceLinked="1"/>
        <c:tickLblPos val="nextTo"/>
        <c:crossAx val="102005760"/>
        <c:crosses val="autoZero"/>
        <c:crossBetween val="midCat"/>
      </c:valAx>
    </c:plotArea>
    <c:plotVisOnly val="1"/>
    <c:dispBlanksAs val="gap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'Black sea hare'!$B$4:$B$72</c:f>
              <c:numCache>
                <c:formatCode>General</c:formatCode>
                <c:ptCount val="69"/>
                <c:pt idx="0">
                  <c:v>3.3333333333333333E-2</c:v>
                </c:pt>
                <c:pt idx="1">
                  <c:v>0.1</c:v>
                </c:pt>
                <c:pt idx="2">
                  <c:v>0.16666666666666666</c:v>
                </c:pt>
                <c:pt idx="3">
                  <c:v>0.23333333333333334</c:v>
                </c:pt>
                <c:pt idx="4">
                  <c:v>0.3</c:v>
                </c:pt>
                <c:pt idx="5">
                  <c:v>0.36666666666666664</c:v>
                </c:pt>
                <c:pt idx="6">
                  <c:v>0.43333333333333335</c:v>
                </c:pt>
                <c:pt idx="7">
                  <c:v>0.5</c:v>
                </c:pt>
                <c:pt idx="8">
                  <c:v>0.6333333333333333</c:v>
                </c:pt>
                <c:pt idx="9">
                  <c:v>0.7</c:v>
                </c:pt>
                <c:pt idx="10">
                  <c:v>0.76666666666666661</c:v>
                </c:pt>
                <c:pt idx="11">
                  <c:v>0.9</c:v>
                </c:pt>
                <c:pt idx="12">
                  <c:v>0.96666666666666667</c:v>
                </c:pt>
                <c:pt idx="13">
                  <c:v>1.0333333333333332</c:v>
                </c:pt>
                <c:pt idx="14">
                  <c:v>1.1000000000000001</c:v>
                </c:pt>
                <c:pt idx="15">
                  <c:v>1.1666666666666667</c:v>
                </c:pt>
                <c:pt idx="16">
                  <c:v>1.2333333333333334</c:v>
                </c:pt>
                <c:pt idx="17">
                  <c:v>1.3</c:v>
                </c:pt>
                <c:pt idx="18">
                  <c:v>1.3666666666666667</c:v>
                </c:pt>
                <c:pt idx="19">
                  <c:v>1.4333333333333333</c:v>
                </c:pt>
                <c:pt idx="20">
                  <c:v>1.5</c:v>
                </c:pt>
                <c:pt idx="21">
                  <c:v>1.5666666666666667</c:v>
                </c:pt>
                <c:pt idx="22">
                  <c:v>1.6333333333333333</c:v>
                </c:pt>
                <c:pt idx="23">
                  <c:v>1.7</c:v>
                </c:pt>
                <c:pt idx="24">
                  <c:v>1.7666666666666666</c:v>
                </c:pt>
                <c:pt idx="25">
                  <c:v>1.8333333333333333</c:v>
                </c:pt>
                <c:pt idx="26">
                  <c:v>1.9</c:v>
                </c:pt>
                <c:pt idx="27">
                  <c:v>1.9666666666666666</c:v>
                </c:pt>
                <c:pt idx="28">
                  <c:v>2.0333333333333332</c:v>
                </c:pt>
                <c:pt idx="29">
                  <c:v>2.1</c:v>
                </c:pt>
                <c:pt idx="30">
                  <c:v>2.2333333333333334</c:v>
                </c:pt>
                <c:pt idx="31">
                  <c:v>2.2999999999999998</c:v>
                </c:pt>
                <c:pt idx="32">
                  <c:v>2.5666666666666664</c:v>
                </c:pt>
                <c:pt idx="33">
                  <c:v>2.7</c:v>
                </c:pt>
                <c:pt idx="34">
                  <c:v>2.9</c:v>
                </c:pt>
                <c:pt idx="35">
                  <c:v>2.9666666666666668</c:v>
                </c:pt>
                <c:pt idx="36">
                  <c:v>3.0333333333333332</c:v>
                </c:pt>
                <c:pt idx="37">
                  <c:v>3.1</c:v>
                </c:pt>
                <c:pt idx="38">
                  <c:v>3.1666666666666665</c:v>
                </c:pt>
                <c:pt idx="39">
                  <c:v>3.2333333333333334</c:v>
                </c:pt>
                <c:pt idx="40">
                  <c:v>3.3</c:v>
                </c:pt>
                <c:pt idx="41">
                  <c:v>3.3666666666666667</c:v>
                </c:pt>
                <c:pt idx="42">
                  <c:v>3.4333333333333331</c:v>
                </c:pt>
                <c:pt idx="43">
                  <c:v>3.5</c:v>
                </c:pt>
                <c:pt idx="44">
                  <c:v>3.5666666666666664</c:v>
                </c:pt>
                <c:pt idx="45">
                  <c:v>3.6333333333333333</c:v>
                </c:pt>
                <c:pt idx="46">
                  <c:v>3.6999999999999997</c:v>
                </c:pt>
                <c:pt idx="47">
                  <c:v>3.7666666666666666</c:v>
                </c:pt>
                <c:pt idx="48">
                  <c:v>3.8333333333333335</c:v>
                </c:pt>
                <c:pt idx="49">
                  <c:v>3.9</c:v>
                </c:pt>
                <c:pt idx="50">
                  <c:v>4.0999999999999996</c:v>
                </c:pt>
                <c:pt idx="51">
                  <c:v>4.166666666666667</c:v>
                </c:pt>
                <c:pt idx="52">
                  <c:v>4.2333333333333334</c:v>
                </c:pt>
                <c:pt idx="53">
                  <c:v>4.3</c:v>
                </c:pt>
                <c:pt idx="54">
                  <c:v>4.3666666666666663</c:v>
                </c:pt>
                <c:pt idx="55">
                  <c:v>4.4333333333333336</c:v>
                </c:pt>
                <c:pt idx="56">
                  <c:v>4.5</c:v>
                </c:pt>
                <c:pt idx="57">
                  <c:v>4.5666666666666664</c:v>
                </c:pt>
                <c:pt idx="58">
                  <c:v>4.6333333333333329</c:v>
                </c:pt>
                <c:pt idx="59">
                  <c:v>4.7</c:v>
                </c:pt>
                <c:pt idx="60">
                  <c:v>4.7666666666666666</c:v>
                </c:pt>
                <c:pt idx="61">
                  <c:v>4.833333333333333</c:v>
                </c:pt>
                <c:pt idx="62">
                  <c:v>4.9000000000000004</c:v>
                </c:pt>
                <c:pt idx="63">
                  <c:v>4.9666666666666668</c:v>
                </c:pt>
                <c:pt idx="64">
                  <c:v>5.0333333333333332</c:v>
                </c:pt>
                <c:pt idx="65">
                  <c:v>5.0999999999999996</c:v>
                </c:pt>
                <c:pt idx="66">
                  <c:v>5.166666666666667</c:v>
                </c:pt>
                <c:pt idx="67">
                  <c:v>5.2333333333333334</c:v>
                </c:pt>
                <c:pt idx="68">
                  <c:v>5.3</c:v>
                </c:pt>
              </c:numCache>
            </c:numRef>
          </c:xVal>
          <c:yVal>
            <c:numRef>
              <c:f>'Black sea hare'!$D$4:$D$72</c:f>
              <c:numCache>
                <c:formatCode>General</c:formatCode>
                <c:ptCount val="69"/>
                <c:pt idx="0">
                  <c:v>24.623999999999995</c:v>
                </c:pt>
                <c:pt idx="1">
                  <c:v>26.564999999999998</c:v>
                </c:pt>
                <c:pt idx="2">
                  <c:v>21.800999999999988</c:v>
                </c:pt>
                <c:pt idx="3">
                  <c:v>29.981999999999999</c:v>
                </c:pt>
                <c:pt idx="4">
                  <c:v>26.564999999999998</c:v>
                </c:pt>
                <c:pt idx="5">
                  <c:v>10.305000000000007</c:v>
                </c:pt>
                <c:pt idx="6">
                  <c:v>-21.800999999999988</c:v>
                </c:pt>
                <c:pt idx="7">
                  <c:v>-21.161000000000001</c:v>
                </c:pt>
                <c:pt idx="8">
                  <c:v>-14.34899999999999</c:v>
                </c:pt>
                <c:pt idx="9">
                  <c:v>-15.944999999999993</c:v>
                </c:pt>
                <c:pt idx="10">
                  <c:v>-17.592000000000013</c:v>
                </c:pt>
                <c:pt idx="11">
                  <c:v>-12.338999999999999</c:v>
                </c:pt>
                <c:pt idx="12">
                  <c:v>-10.061000000000007</c:v>
                </c:pt>
                <c:pt idx="13">
                  <c:v>18.435000000000002</c:v>
                </c:pt>
                <c:pt idx="14">
                  <c:v>14.036000000000001</c:v>
                </c:pt>
                <c:pt idx="15">
                  <c:v>21.371000000000009</c:v>
                </c:pt>
                <c:pt idx="16">
                  <c:v>21.800999999999988</c:v>
                </c:pt>
                <c:pt idx="17">
                  <c:v>18.435000000000002</c:v>
                </c:pt>
                <c:pt idx="18">
                  <c:v>9.4619999999999891</c:v>
                </c:pt>
                <c:pt idx="19">
                  <c:v>20.771999999999991</c:v>
                </c:pt>
                <c:pt idx="20">
                  <c:v>21.800999999999988</c:v>
                </c:pt>
                <c:pt idx="21">
                  <c:v>30.963999999999999</c:v>
                </c:pt>
                <c:pt idx="22">
                  <c:v>22.713999999999999</c:v>
                </c:pt>
                <c:pt idx="23">
                  <c:v>29.745000000000005</c:v>
                </c:pt>
                <c:pt idx="24">
                  <c:v>26.564999999999998</c:v>
                </c:pt>
                <c:pt idx="25">
                  <c:v>-18.435000000000002</c:v>
                </c:pt>
                <c:pt idx="26">
                  <c:v>-12.094999999999999</c:v>
                </c:pt>
                <c:pt idx="27">
                  <c:v>-21.161000000000001</c:v>
                </c:pt>
                <c:pt idx="28">
                  <c:v>-21.800999999999988</c:v>
                </c:pt>
                <c:pt idx="29">
                  <c:v>-23.838999999999999</c:v>
                </c:pt>
                <c:pt idx="30">
                  <c:v>-31.534999999999997</c:v>
                </c:pt>
                <c:pt idx="31">
                  <c:v>-27.896999999999991</c:v>
                </c:pt>
                <c:pt idx="32">
                  <c:v>9.4619999999999891</c:v>
                </c:pt>
                <c:pt idx="33">
                  <c:v>15.254999999999995</c:v>
                </c:pt>
                <c:pt idx="34">
                  <c:v>33.69</c:v>
                </c:pt>
                <c:pt idx="35">
                  <c:v>22.379999999999995</c:v>
                </c:pt>
                <c:pt idx="36">
                  <c:v>23.199000000000012</c:v>
                </c:pt>
                <c:pt idx="37">
                  <c:v>18.435000000000002</c:v>
                </c:pt>
                <c:pt idx="38">
                  <c:v>27.254999999999995</c:v>
                </c:pt>
                <c:pt idx="39">
                  <c:v>27.681000000000012</c:v>
                </c:pt>
                <c:pt idx="40">
                  <c:v>29.745000000000005</c:v>
                </c:pt>
                <c:pt idx="41">
                  <c:v>-4.3990000000000009</c:v>
                </c:pt>
                <c:pt idx="42">
                  <c:v>-11.88900000000001</c:v>
                </c:pt>
                <c:pt idx="43">
                  <c:v>-24.341000000000008</c:v>
                </c:pt>
                <c:pt idx="44">
                  <c:v>-26.564999999999998</c:v>
                </c:pt>
                <c:pt idx="45">
                  <c:v>-26.564999999999998</c:v>
                </c:pt>
                <c:pt idx="46">
                  <c:v>-29.197000000000003</c:v>
                </c:pt>
                <c:pt idx="47">
                  <c:v>-26.564999999999998</c:v>
                </c:pt>
                <c:pt idx="48">
                  <c:v>-29.10499999999999</c:v>
                </c:pt>
                <c:pt idx="49">
                  <c:v>-27.407999999999987</c:v>
                </c:pt>
                <c:pt idx="50">
                  <c:v>8.9730000000000132</c:v>
                </c:pt>
                <c:pt idx="51">
                  <c:v>28.740000000000009</c:v>
                </c:pt>
                <c:pt idx="52">
                  <c:v>27.349999999999994</c:v>
                </c:pt>
                <c:pt idx="53">
                  <c:v>35.538000000000011</c:v>
                </c:pt>
                <c:pt idx="54">
                  <c:v>23.199000000000012</c:v>
                </c:pt>
                <c:pt idx="55">
                  <c:v>26.564999999999998</c:v>
                </c:pt>
                <c:pt idx="56">
                  <c:v>22.620000000000005</c:v>
                </c:pt>
                <c:pt idx="57">
                  <c:v>25.560000000000002</c:v>
                </c:pt>
                <c:pt idx="58">
                  <c:v>26.564999999999998</c:v>
                </c:pt>
                <c:pt idx="59">
                  <c:v>9.4619999999999891</c:v>
                </c:pt>
                <c:pt idx="60">
                  <c:v>-7.125</c:v>
                </c:pt>
                <c:pt idx="61">
                  <c:v>-11.310000000000002</c:v>
                </c:pt>
                <c:pt idx="62">
                  <c:v>-23.199000000000012</c:v>
                </c:pt>
                <c:pt idx="63">
                  <c:v>-21.371000000000009</c:v>
                </c:pt>
                <c:pt idx="64">
                  <c:v>-21.161000000000001</c:v>
                </c:pt>
                <c:pt idx="65">
                  <c:v>-29.197000000000003</c:v>
                </c:pt>
                <c:pt idx="66">
                  <c:v>-26.564999999999998</c:v>
                </c:pt>
                <c:pt idx="67">
                  <c:v>-30.342999999999989</c:v>
                </c:pt>
                <c:pt idx="68">
                  <c:v>-24.443999999999988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'Black sea hare'!$B$77:$B$119</c:f>
              <c:numCache>
                <c:formatCode>General</c:formatCode>
                <c:ptCount val="43"/>
                <c:pt idx="0">
                  <c:v>4.1666666666666664E-2</c:v>
                </c:pt>
                <c:pt idx="1">
                  <c:v>0.125</c:v>
                </c:pt>
                <c:pt idx="2">
                  <c:v>0.20833333333333331</c:v>
                </c:pt>
                <c:pt idx="3">
                  <c:v>0.29166666666666663</c:v>
                </c:pt>
                <c:pt idx="4">
                  <c:v>0.375</c:v>
                </c:pt>
                <c:pt idx="5">
                  <c:v>0.45833333333333331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0.70833333333333326</c:v>
                </c:pt>
                <c:pt idx="9">
                  <c:v>0.79166666666666663</c:v>
                </c:pt>
                <c:pt idx="10">
                  <c:v>0.875</c:v>
                </c:pt>
                <c:pt idx="11">
                  <c:v>0.95833333333333326</c:v>
                </c:pt>
                <c:pt idx="12">
                  <c:v>1.0416666666666665</c:v>
                </c:pt>
                <c:pt idx="13">
                  <c:v>1.125</c:v>
                </c:pt>
                <c:pt idx="14">
                  <c:v>1.2083333333333333</c:v>
                </c:pt>
                <c:pt idx="15">
                  <c:v>1.2916666666666665</c:v>
                </c:pt>
                <c:pt idx="16">
                  <c:v>1.375</c:v>
                </c:pt>
                <c:pt idx="17">
                  <c:v>1.4583333333333333</c:v>
                </c:pt>
                <c:pt idx="18">
                  <c:v>1.5416666666666665</c:v>
                </c:pt>
                <c:pt idx="19">
                  <c:v>1.625</c:v>
                </c:pt>
                <c:pt idx="20">
                  <c:v>1.7083333333333333</c:v>
                </c:pt>
                <c:pt idx="21">
                  <c:v>1.7916666666666665</c:v>
                </c:pt>
                <c:pt idx="22">
                  <c:v>1.875</c:v>
                </c:pt>
                <c:pt idx="23">
                  <c:v>1.9583333333333333</c:v>
                </c:pt>
                <c:pt idx="24">
                  <c:v>2.0416666666666665</c:v>
                </c:pt>
                <c:pt idx="25">
                  <c:v>2.125</c:v>
                </c:pt>
                <c:pt idx="26">
                  <c:v>2.208333333333333</c:v>
                </c:pt>
                <c:pt idx="27">
                  <c:v>2.2916666666666665</c:v>
                </c:pt>
                <c:pt idx="28">
                  <c:v>2.375</c:v>
                </c:pt>
                <c:pt idx="29">
                  <c:v>2.458333333333333</c:v>
                </c:pt>
                <c:pt idx="30">
                  <c:v>2.5416666666666665</c:v>
                </c:pt>
                <c:pt idx="31">
                  <c:v>2.625</c:v>
                </c:pt>
                <c:pt idx="32">
                  <c:v>2.708333333333333</c:v>
                </c:pt>
                <c:pt idx="33">
                  <c:v>2.7916666666666665</c:v>
                </c:pt>
                <c:pt idx="34">
                  <c:v>2.875</c:v>
                </c:pt>
                <c:pt idx="35">
                  <c:v>2.958333333333333</c:v>
                </c:pt>
                <c:pt idx="36">
                  <c:v>3.0416666666666665</c:v>
                </c:pt>
                <c:pt idx="37">
                  <c:v>3.125</c:v>
                </c:pt>
                <c:pt idx="38">
                  <c:v>3.208333333333333</c:v>
                </c:pt>
                <c:pt idx="39">
                  <c:v>3.2916666666666665</c:v>
                </c:pt>
                <c:pt idx="40">
                  <c:v>3.375</c:v>
                </c:pt>
                <c:pt idx="41">
                  <c:v>3.458333333333333</c:v>
                </c:pt>
                <c:pt idx="42">
                  <c:v>3.5416666666666665</c:v>
                </c:pt>
              </c:numCache>
            </c:numRef>
          </c:xVal>
          <c:yVal>
            <c:numRef>
              <c:f>'Black sea hare'!$D$77:$D$119</c:f>
              <c:numCache>
                <c:formatCode>General</c:formatCode>
                <c:ptCount val="43"/>
                <c:pt idx="0">
                  <c:v>-32.574000000000012</c:v>
                </c:pt>
                <c:pt idx="1">
                  <c:v>42.580000000000013</c:v>
                </c:pt>
                <c:pt idx="2">
                  <c:v>25.016999999999996</c:v>
                </c:pt>
                <c:pt idx="3">
                  <c:v>23.875</c:v>
                </c:pt>
                <c:pt idx="4">
                  <c:v>36.253999999999991</c:v>
                </c:pt>
                <c:pt idx="5">
                  <c:v>20.771999999999991</c:v>
                </c:pt>
                <c:pt idx="6">
                  <c:v>25.78</c:v>
                </c:pt>
                <c:pt idx="7">
                  <c:v>-23.131</c:v>
                </c:pt>
                <c:pt idx="8">
                  <c:v>-37.875</c:v>
                </c:pt>
                <c:pt idx="9">
                  <c:v>-22.620000000000005</c:v>
                </c:pt>
                <c:pt idx="10">
                  <c:v>-30.5</c:v>
                </c:pt>
                <c:pt idx="11">
                  <c:v>-34.99199999999999</c:v>
                </c:pt>
                <c:pt idx="12">
                  <c:v>22.713999999999999</c:v>
                </c:pt>
                <c:pt idx="13">
                  <c:v>35.450999999999993</c:v>
                </c:pt>
                <c:pt idx="14">
                  <c:v>21.991000000000014</c:v>
                </c:pt>
                <c:pt idx="15">
                  <c:v>23.199000000000012</c:v>
                </c:pt>
                <c:pt idx="16">
                  <c:v>14.25</c:v>
                </c:pt>
                <c:pt idx="17">
                  <c:v>-25.615000000000009</c:v>
                </c:pt>
                <c:pt idx="18">
                  <c:v>-24.388000000000005</c:v>
                </c:pt>
                <c:pt idx="19">
                  <c:v>-14.036000000000001</c:v>
                </c:pt>
                <c:pt idx="20">
                  <c:v>17.038000000000011</c:v>
                </c:pt>
                <c:pt idx="21">
                  <c:v>16.927999999999997</c:v>
                </c:pt>
                <c:pt idx="22">
                  <c:v>20.788000000000011</c:v>
                </c:pt>
                <c:pt idx="23">
                  <c:v>25.338999999999999</c:v>
                </c:pt>
                <c:pt idx="24">
                  <c:v>35.384999999999991</c:v>
                </c:pt>
                <c:pt idx="25">
                  <c:v>30.774000000000001</c:v>
                </c:pt>
                <c:pt idx="26">
                  <c:v>39.206999999999994</c:v>
                </c:pt>
                <c:pt idx="27">
                  <c:v>41.269000000000005</c:v>
                </c:pt>
                <c:pt idx="28">
                  <c:v>29.673000000000002</c:v>
                </c:pt>
                <c:pt idx="29">
                  <c:v>-19.653999999999996</c:v>
                </c:pt>
                <c:pt idx="30">
                  <c:v>-27.108000000000004</c:v>
                </c:pt>
                <c:pt idx="31">
                  <c:v>-17.063999999999993</c:v>
                </c:pt>
                <c:pt idx="32">
                  <c:v>-27.758999999999986</c:v>
                </c:pt>
                <c:pt idx="33">
                  <c:v>31.866000000000014</c:v>
                </c:pt>
                <c:pt idx="34">
                  <c:v>36.870000000000005</c:v>
                </c:pt>
                <c:pt idx="35">
                  <c:v>29.10499999999999</c:v>
                </c:pt>
                <c:pt idx="36">
                  <c:v>15.028999999999996</c:v>
                </c:pt>
                <c:pt idx="37">
                  <c:v>-22.193000000000012</c:v>
                </c:pt>
                <c:pt idx="38">
                  <c:v>-34.114000000000004</c:v>
                </c:pt>
                <c:pt idx="39">
                  <c:v>-37.905000000000001</c:v>
                </c:pt>
                <c:pt idx="40">
                  <c:v>-24.813999999999993</c:v>
                </c:pt>
                <c:pt idx="41">
                  <c:v>-12.188999999999993</c:v>
                </c:pt>
                <c:pt idx="42">
                  <c:v>22.165999999999997</c:v>
                </c:pt>
              </c:numCache>
            </c:numRef>
          </c:yVal>
          <c:smooth val="1"/>
        </c:ser>
        <c:axId val="100646912"/>
        <c:axId val="100648448"/>
      </c:scatterChart>
      <c:valAx>
        <c:axId val="100646912"/>
        <c:scaling>
          <c:orientation val="minMax"/>
        </c:scaling>
        <c:axPos val="b"/>
        <c:numFmt formatCode="General" sourceLinked="1"/>
        <c:tickLblPos val="nextTo"/>
        <c:crossAx val="100648448"/>
        <c:crosses val="autoZero"/>
        <c:crossBetween val="midCat"/>
      </c:valAx>
      <c:valAx>
        <c:axId val="100648448"/>
        <c:scaling>
          <c:orientation val="minMax"/>
        </c:scaling>
        <c:axPos val="l"/>
        <c:numFmt formatCode="General" sourceLinked="1"/>
        <c:tickLblPos val="nextTo"/>
        <c:crossAx val="100646912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Fly 1</c:v>
          </c:tx>
          <c:xVal>
            <c:numRef>
              <c:f>'Blue Damselfly'!$B$4:$B$41</c:f>
              <c:numCache>
                <c:formatCode>General</c:formatCode>
                <c:ptCount val="38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0.70833333333333326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0.83333333333333326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0.95833333333333326</c:v>
                </c:pt>
                <c:pt idx="23">
                  <c:v>1</c:v>
                </c:pt>
                <c:pt idx="24">
                  <c:v>1.0416666666666665</c:v>
                </c:pt>
                <c:pt idx="25">
                  <c:v>1.0833333333333333</c:v>
                </c:pt>
                <c:pt idx="26">
                  <c:v>1.125</c:v>
                </c:pt>
                <c:pt idx="27">
                  <c:v>1.1666666666666665</c:v>
                </c:pt>
                <c:pt idx="28">
                  <c:v>1.2083333333333333</c:v>
                </c:pt>
                <c:pt idx="29">
                  <c:v>1.25</c:v>
                </c:pt>
                <c:pt idx="30">
                  <c:v>1.2916666666666665</c:v>
                </c:pt>
                <c:pt idx="31">
                  <c:v>1.3333333333333333</c:v>
                </c:pt>
                <c:pt idx="32">
                  <c:v>1.375</c:v>
                </c:pt>
                <c:pt idx="33">
                  <c:v>1.4166666666666665</c:v>
                </c:pt>
                <c:pt idx="34">
                  <c:v>1.4583333333333333</c:v>
                </c:pt>
                <c:pt idx="35">
                  <c:v>1.5</c:v>
                </c:pt>
                <c:pt idx="36">
                  <c:v>1.5416666666666665</c:v>
                </c:pt>
                <c:pt idx="37">
                  <c:v>1.5833333333333333</c:v>
                </c:pt>
              </c:numCache>
            </c:numRef>
          </c:xVal>
          <c:yVal>
            <c:numRef>
              <c:f>'Blue Damselfly'!$D$4:$D$41</c:f>
              <c:numCache>
                <c:formatCode>General</c:formatCode>
                <c:ptCount val="38"/>
                <c:pt idx="0">
                  <c:v>17.622000000000014</c:v>
                </c:pt>
                <c:pt idx="1">
                  <c:v>11.943999999999988</c:v>
                </c:pt>
                <c:pt idx="2">
                  <c:v>12.528999999999996</c:v>
                </c:pt>
                <c:pt idx="3">
                  <c:v>5.7110000000000127</c:v>
                </c:pt>
                <c:pt idx="4">
                  <c:v>26.564999999999998</c:v>
                </c:pt>
                <c:pt idx="5">
                  <c:v>24.443999999999988</c:v>
                </c:pt>
                <c:pt idx="6">
                  <c:v>-15.421999999999997</c:v>
                </c:pt>
                <c:pt idx="7">
                  <c:v>-24.623999999999995</c:v>
                </c:pt>
                <c:pt idx="8">
                  <c:v>-10.305000000000007</c:v>
                </c:pt>
                <c:pt idx="9">
                  <c:v>7.125</c:v>
                </c:pt>
                <c:pt idx="10">
                  <c:v>14.036000000000001</c:v>
                </c:pt>
                <c:pt idx="11">
                  <c:v>6.3400000000000034</c:v>
                </c:pt>
                <c:pt idx="12">
                  <c:v>8.1299999999999955</c:v>
                </c:pt>
                <c:pt idx="13">
                  <c:v>14.036000000000001</c:v>
                </c:pt>
                <c:pt idx="14">
                  <c:v>11.310000000000002</c:v>
                </c:pt>
                <c:pt idx="15">
                  <c:v>11.820999999999998</c:v>
                </c:pt>
                <c:pt idx="16">
                  <c:v>-12.34899999999999</c:v>
                </c:pt>
                <c:pt idx="17">
                  <c:v>-13.890999999999991</c:v>
                </c:pt>
                <c:pt idx="18">
                  <c:v>-12.488</c:v>
                </c:pt>
                <c:pt idx="19">
                  <c:v>20.658999999999992</c:v>
                </c:pt>
                <c:pt idx="20">
                  <c:v>18.800000000000011</c:v>
                </c:pt>
                <c:pt idx="21">
                  <c:v>11.310000000000002</c:v>
                </c:pt>
                <c:pt idx="22">
                  <c:v>6.3400000000000034</c:v>
                </c:pt>
                <c:pt idx="23">
                  <c:v>14.036000000000001</c:v>
                </c:pt>
                <c:pt idx="24">
                  <c:v>11.820999999999998</c:v>
                </c:pt>
                <c:pt idx="25">
                  <c:v>-3.0130000000000052</c:v>
                </c:pt>
                <c:pt idx="26">
                  <c:v>14.323000000000008</c:v>
                </c:pt>
                <c:pt idx="27">
                  <c:v>-9.0089999999999861</c:v>
                </c:pt>
                <c:pt idx="28">
                  <c:v>8.5840000000000032</c:v>
                </c:pt>
                <c:pt idx="29">
                  <c:v>23.838999999999999</c:v>
                </c:pt>
                <c:pt idx="30">
                  <c:v>16.074000000000012</c:v>
                </c:pt>
                <c:pt idx="31">
                  <c:v>5.4399999999999977</c:v>
                </c:pt>
                <c:pt idx="32">
                  <c:v>8.7460000000000093</c:v>
                </c:pt>
                <c:pt idx="33">
                  <c:v>6.3400000000000034</c:v>
                </c:pt>
                <c:pt idx="34">
                  <c:v>9.4619999999999891</c:v>
                </c:pt>
                <c:pt idx="35">
                  <c:v>-5.7110000000000127</c:v>
                </c:pt>
                <c:pt idx="36">
                  <c:v>-5.7110000000000127</c:v>
                </c:pt>
                <c:pt idx="37">
                  <c:v>7.125</c:v>
                </c:pt>
              </c:numCache>
            </c:numRef>
          </c:yVal>
          <c:smooth val="1"/>
        </c:ser>
        <c:ser>
          <c:idx val="1"/>
          <c:order val="1"/>
          <c:tx>
            <c:v>Fly 2</c:v>
          </c:tx>
          <c:xVal>
            <c:numRef>
              <c:f>'Blue Damselfly'!$B$45:$B$82</c:f>
              <c:numCache>
                <c:formatCode>General</c:formatCode>
                <c:ptCount val="38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0.41666666666666663</c:v>
                </c:pt>
                <c:pt idx="9">
                  <c:v>0.45833333333333331</c:v>
                </c:pt>
                <c:pt idx="10">
                  <c:v>0.5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0.625</c:v>
                </c:pt>
                <c:pt idx="14">
                  <c:v>0.66666666666666663</c:v>
                </c:pt>
                <c:pt idx="15">
                  <c:v>0.70833333333333326</c:v>
                </c:pt>
                <c:pt idx="16">
                  <c:v>0.75</c:v>
                </c:pt>
                <c:pt idx="17">
                  <c:v>0.79166666666666663</c:v>
                </c:pt>
                <c:pt idx="18">
                  <c:v>0.83333333333333326</c:v>
                </c:pt>
                <c:pt idx="19">
                  <c:v>0.875</c:v>
                </c:pt>
                <c:pt idx="20">
                  <c:v>0.91666666666666663</c:v>
                </c:pt>
                <c:pt idx="21">
                  <c:v>0.95833333333333326</c:v>
                </c:pt>
                <c:pt idx="22">
                  <c:v>1</c:v>
                </c:pt>
                <c:pt idx="23">
                  <c:v>1.0416666666666665</c:v>
                </c:pt>
                <c:pt idx="24">
                  <c:v>1.0833333333333333</c:v>
                </c:pt>
                <c:pt idx="25">
                  <c:v>1.125</c:v>
                </c:pt>
                <c:pt idx="26">
                  <c:v>1.1666666666666665</c:v>
                </c:pt>
                <c:pt idx="27">
                  <c:v>1.2083333333333333</c:v>
                </c:pt>
                <c:pt idx="28">
                  <c:v>1.2916666666666665</c:v>
                </c:pt>
                <c:pt idx="29">
                  <c:v>1.3333333333333333</c:v>
                </c:pt>
                <c:pt idx="30">
                  <c:v>1.375</c:v>
                </c:pt>
                <c:pt idx="31">
                  <c:v>1.4166666666666665</c:v>
                </c:pt>
                <c:pt idx="32">
                  <c:v>1.4583333333333333</c:v>
                </c:pt>
                <c:pt idx="33">
                  <c:v>1.5</c:v>
                </c:pt>
                <c:pt idx="34">
                  <c:v>1.5416666666666665</c:v>
                </c:pt>
                <c:pt idx="35">
                  <c:v>1.5833333333333333</c:v>
                </c:pt>
                <c:pt idx="36">
                  <c:v>1.625</c:v>
                </c:pt>
                <c:pt idx="37">
                  <c:v>1.6666666666666665</c:v>
                </c:pt>
              </c:numCache>
            </c:numRef>
          </c:xVal>
          <c:yVal>
            <c:numRef>
              <c:f>'Blue Damselfly'!$D$45:$D$82</c:f>
              <c:numCache>
                <c:formatCode>General</c:formatCode>
                <c:ptCount val="38"/>
                <c:pt idx="0">
                  <c:v>28.925999999999988</c:v>
                </c:pt>
                <c:pt idx="1">
                  <c:v>8.9730000000000132</c:v>
                </c:pt>
                <c:pt idx="2">
                  <c:v>22.834000000000003</c:v>
                </c:pt>
                <c:pt idx="3">
                  <c:v>35.361999999999995</c:v>
                </c:pt>
                <c:pt idx="4">
                  <c:v>14.036000000000001</c:v>
                </c:pt>
                <c:pt idx="5">
                  <c:v>4.3160000000000025</c:v>
                </c:pt>
                <c:pt idx="6">
                  <c:v>-7.4960000000000093</c:v>
                </c:pt>
                <c:pt idx="7">
                  <c:v>-11.310000000000002</c:v>
                </c:pt>
                <c:pt idx="8">
                  <c:v>-12.995000000000005</c:v>
                </c:pt>
                <c:pt idx="9">
                  <c:v>10.00800000000001</c:v>
                </c:pt>
                <c:pt idx="10">
                  <c:v>-15.792000000000002</c:v>
                </c:pt>
                <c:pt idx="11">
                  <c:v>6.3400000000000034</c:v>
                </c:pt>
                <c:pt idx="12">
                  <c:v>16.28</c:v>
                </c:pt>
                <c:pt idx="13">
                  <c:v>10.049000000000007</c:v>
                </c:pt>
                <c:pt idx="14">
                  <c:v>11.194999999999993</c:v>
                </c:pt>
                <c:pt idx="15">
                  <c:v>14.036000000000001</c:v>
                </c:pt>
                <c:pt idx="16">
                  <c:v>22.165999999999997</c:v>
                </c:pt>
                <c:pt idx="17">
                  <c:v>18.435000000000002</c:v>
                </c:pt>
                <c:pt idx="18">
                  <c:v>12.094999999999999</c:v>
                </c:pt>
                <c:pt idx="19">
                  <c:v>18.435000000000002</c:v>
                </c:pt>
                <c:pt idx="20">
                  <c:v>-17.354000000000013</c:v>
                </c:pt>
                <c:pt idx="21">
                  <c:v>-22.620000000000005</c:v>
                </c:pt>
                <c:pt idx="22">
                  <c:v>14.036000000000001</c:v>
                </c:pt>
                <c:pt idx="23">
                  <c:v>12.338999999999999</c:v>
                </c:pt>
                <c:pt idx="24">
                  <c:v>17.223000000000013</c:v>
                </c:pt>
                <c:pt idx="25">
                  <c:v>32.471000000000004</c:v>
                </c:pt>
                <c:pt idx="26">
                  <c:v>14.036000000000001</c:v>
                </c:pt>
                <c:pt idx="27">
                  <c:v>18.003999999999991</c:v>
                </c:pt>
                <c:pt idx="28">
                  <c:v>-5.1939999999999884</c:v>
                </c:pt>
                <c:pt idx="29">
                  <c:v>-11.310000000000002</c:v>
                </c:pt>
                <c:pt idx="30">
                  <c:v>5.9060000000000059</c:v>
                </c:pt>
                <c:pt idx="31">
                  <c:v>12.528999999999996</c:v>
                </c:pt>
                <c:pt idx="32">
                  <c:v>13.657999999999987</c:v>
                </c:pt>
                <c:pt idx="33">
                  <c:v>13.459000000000003</c:v>
                </c:pt>
                <c:pt idx="34">
                  <c:v>13.391999999999996</c:v>
                </c:pt>
                <c:pt idx="35">
                  <c:v>28.686000000000007</c:v>
                </c:pt>
                <c:pt idx="36">
                  <c:v>32.471000000000004</c:v>
                </c:pt>
                <c:pt idx="37">
                  <c:v>10.00800000000001</c:v>
                </c:pt>
              </c:numCache>
            </c:numRef>
          </c:yVal>
          <c:smooth val="1"/>
        </c:ser>
        <c:ser>
          <c:idx val="2"/>
          <c:order val="2"/>
          <c:tx>
            <c:v>Fly 3</c:v>
          </c:tx>
          <c:xVal>
            <c:numRef>
              <c:f>'Blue Damselfly'!$B$87:$B$115</c:f>
              <c:numCache>
                <c:formatCode>General</c:formatCode>
                <c:ptCount val="29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0.25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0.41666666666666663</c:v>
                </c:pt>
                <c:pt idx="10">
                  <c:v>0.45833333333333331</c:v>
                </c:pt>
                <c:pt idx="11">
                  <c:v>0.54166666666666663</c:v>
                </c:pt>
                <c:pt idx="12">
                  <c:v>0.58333333333333326</c:v>
                </c:pt>
                <c:pt idx="13">
                  <c:v>0.625</c:v>
                </c:pt>
                <c:pt idx="14">
                  <c:v>0.66666666666666663</c:v>
                </c:pt>
                <c:pt idx="15">
                  <c:v>0.70833333333333326</c:v>
                </c:pt>
                <c:pt idx="16">
                  <c:v>0.75</c:v>
                </c:pt>
                <c:pt idx="17">
                  <c:v>0.79166666666666663</c:v>
                </c:pt>
                <c:pt idx="18">
                  <c:v>0.83333333333333326</c:v>
                </c:pt>
                <c:pt idx="19">
                  <c:v>0.875</c:v>
                </c:pt>
                <c:pt idx="20">
                  <c:v>0.91666666666666663</c:v>
                </c:pt>
                <c:pt idx="21">
                  <c:v>0.95833333333333326</c:v>
                </c:pt>
                <c:pt idx="22">
                  <c:v>1</c:v>
                </c:pt>
                <c:pt idx="23">
                  <c:v>1.0416666666666665</c:v>
                </c:pt>
              </c:numCache>
            </c:numRef>
          </c:xVal>
          <c:yVal>
            <c:numRef>
              <c:f>'Blue Damselfly'!$D$87:$D$115</c:f>
              <c:numCache>
                <c:formatCode>General</c:formatCode>
                <c:ptCount val="29"/>
                <c:pt idx="0">
                  <c:v>-17.143000000000001</c:v>
                </c:pt>
                <c:pt idx="1">
                  <c:v>-17.518000000000001</c:v>
                </c:pt>
                <c:pt idx="2">
                  <c:v>21.866000000000014</c:v>
                </c:pt>
                <c:pt idx="3">
                  <c:v>21.894000000000005</c:v>
                </c:pt>
                <c:pt idx="4">
                  <c:v>-6.0089999999999861</c:v>
                </c:pt>
                <c:pt idx="5">
                  <c:v>-11.254999999999995</c:v>
                </c:pt>
                <c:pt idx="6">
                  <c:v>-0.16800000000000637</c:v>
                </c:pt>
                <c:pt idx="7">
                  <c:v>-10.175999999999988</c:v>
                </c:pt>
                <c:pt idx="8">
                  <c:v>9.8509999999999991</c:v>
                </c:pt>
                <c:pt idx="9">
                  <c:v>25.252999999999986</c:v>
                </c:pt>
                <c:pt idx="10">
                  <c:v>8.9730000000000132</c:v>
                </c:pt>
                <c:pt idx="11">
                  <c:v>7.125</c:v>
                </c:pt>
                <c:pt idx="12">
                  <c:v>-3.3870000000000005</c:v>
                </c:pt>
                <c:pt idx="13">
                  <c:v>-19.939999999999998</c:v>
                </c:pt>
                <c:pt idx="14">
                  <c:v>16.38300000000001</c:v>
                </c:pt>
                <c:pt idx="15">
                  <c:v>28.939999999999998</c:v>
                </c:pt>
                <c:pt idx="16">
                  <c:v>25.210000000000008</c:v>
                </c:pt>
                <c:pt idx="17">
                  <c:v>26.180000000000007</c:v>
                </c:pt>
                <c:pt idx="18">
                  <c:v>-19.230999999999995</c:v>
                </c:pt>
                <c:pt idx="19">
                  <c:v>-29.745000000000005</c:v>
                </c:pt>
                <c:pt idx="20">
                  <c:v>13.670999999999992</c:v>
                </c:pt>
                <c:pt idx="21">
                  <c:v>16.352000000000004</c:v>
                </c:pt>
                <c:pt idx="22">
                  <c:v>24.775000000000006</c:v>
                </c:pt>
                <c:pt idx="23">
                  <c:v>23.405000000000001</c:v>
                </c:pt>
              </c:numCache>
            </c:numRef>
          </c:yVal>
          <c:smooth val="1"/>
        </c:ser>
        <c:axId val="101927168"/>
        <c:axId val="101941248"/>
      </c:scatterChart>
      <c:valAx>
        <c:axId val="101927168"/>
        <c:scaling>
          <c:orientation val="minMax"/>
        </c:scaling>
        <c:axPos val="b"/>
        <c:numFmt formatCode="General" sourceLinked="1"/>
        <c:tickLblPos val="nextTo"/>
        <c:crossAx val="101941248"/>
        <c:crosses val="autoZero"/>
        <c:crossBetween val="midCat"/>
      </c:valAx>
      <c:valAx>
        <c:axId val="101941248"/>
        <c:scaling>
          <c:orientation val="minMax"/>
        </c:scaling>
        <c:axPos val="l"/>
        <c:numFmt formatCode="General" sourceLinked="1"/>
        <c:tickLblPos val="nextTo"/>
        <c:crossAx val="101927168"/>
        <c:crosses val="autoZero"/>
        <c:crossBetween val="midCat"/>
      </c:valAx>
    </c:plotArea>
    <c:plotVisOnly val="1"/>
    <c:dispBlanksAs val="gap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152400</xdr:rowOff>
    </xdr:from>
    <xdr:to>
      <xdr:col>12</xdr:col>
      <xdr:colOff>133350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10</xdr:row>
      <xdr:rowOff>95250</xdr:rowOff>
    </xdr:from>
    <xdr:to>
      <xdr:col>13</xdr:col>
      <xdr:colOff>219075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9</xdr:row>
      <xdr:rowOff>185737</xdr:rowOff>
    </xdr:from>
    <xdr:to>
      <xdr:col>11</xdr:col>
      <xdr:colOff>514350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171450</xdr:rowOff>
    </xdr:from>
    <xdr:to>
      <xdr:col>11</xdr:col>
      <xdr:colOff>9525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9</xdr:row>
      <xdr:rowOff>104775</xdr:rowOff>
    </xdr:from>
    <xdr:to>
      <xdr:col>11</xdr:col>
      <xdr:colOff>381000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11</xdr:row>
      <xdr:rowOff>85725</xdr:rowOff>
    </xdr:from>
    <xdr:to>
      <xdr:col>11</xdr:col>
      <xdr:colOff>257175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133350</xdr:rowOff>
    </xdr:from>
    <xdr:to>
      <xdr:col>11</xdr:col>
      <xdr:colOff>142875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8</xdr:row>
      <xdr:rowOff>47625</xdr:rowOff>
    </xdr:from>
    <xdr:to>
      <xdr:col>12</xdr:col>
      <xdr:colOff>495300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</xdr:row>
      <xdr:rowOff>28575</xdr:rowOff>
    </xdr:from>
    <xdr:to>
      <xdr:col>11</xdr:col>
      <xdr:colOff>209550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10</xdr:row>
      <xdr:rowOff>9525</xdr:rowOff>
    </xdr:from>
    <xdr:to>
      <xdr:col>11</xdr:col>
      <xdr:colOff>361950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9525</xdr:rowOff>
    </xdr:from>
    <xdr:to>
      <xdr:col>11</xdr:col>
      <xdr:colOff>47625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</xdr:row>
      <xdr:rowOff>9525</xdr:rowOff>
    </xdr:from>
    <xdr:to>
      <xdr:col>10</xdr:col>
      <xdr:colOff>28575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10</xdr:row>
      <xdr:rowOff>57150</xdr:rowOff>
    </xdr:from>
    <xdr:to>
      <xdr:col>12</xdr:col>
      <xdr:colOff>180975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11</xdr:row>
      <xdr:rowOff>123825</xdr:rowOff>
    </xdr:from>
    <xdr:to>
      <xdr:col>11</xdr:col>
      <xdr:colOff>542925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85725</xdr:rowOff>
    </xdr:from>
    <xdr:to>
      <xdr:col>10</xdr:col>
      <xdr:colOff>133350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85725</xdr:rowOff>
    </xdr:from>
    <xdr:to>
      <xdr:col>10</xdr:col>
      <xdr:colOff>209550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1390650</xdr:colOff>
      <xdr:row>12</xdr:row>
      <xdr:rowOff>33337</xdr:rowOff>
    </xdr:from>
    <xdr:to>
      <xdr:col>12</xdr:col>
      <xdr:colOff>409575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</xdr:row>
      <xdr:rowOff>133350</xdr:rowOff>
    </xdr:from>
    <xdr:to>
      <xdr:col>10</xdr:col>
      <xdr:colOff>352425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11</xdr:row>
      <xdr:rowOff>100012</xdr:rowOff>
    </xdr:from>
    <xdr:to>
      <xdr:col>12</xdr:col>
      <xdr:colOff>57150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1295400</xdr:colOff>
      <xdr:row>9</xdr:row>
      <xdr:rowOff>61912</xdr:rowOff>
    </xdr:from>
    <xdr:to>
      <xdr:col>12</xdr:col>
      <xdr:colOff>400050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11</xdr:row>
      <xdr:rowOff>180975</xdr:rowOff>
    </xdr:from>
    <xdr:to>
      <xdr:col>10</xdr:col>
      <xdr:colOff>304800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866775</xdr:colOff>
      <xdr:row>11</xdr:row>
      <xdr:rowOff>100012</xdr:rowOff>
    </xdr:from>
    <xdr:to>
      <xdr:col>11</xdr:col>
      <xdr:colOff>495300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</xdr:row>
      <xdr:rowOff>95250</xdr:rowOff>
    </xdr:from>
    <xdr:to>
      <xdr:col>10</xdr:col>
      <xdr:colOff>190500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13</xdr:row>
      <xdr:rowOff>57150</xdr:rowOff>
    </xdr:from>
    <xdr:to>
      <xdr:col>12</xdr:col>
      <xdr:colOff>104775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114300</xdr:rowOff>
    </xdr:from>
    <xdr:to>
      <xdr:col>10</xdr:col>
      <xdr:colOff>9525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133350</xdr:rowOff>
    </xdr:from>
    <xdr:to>
      <xdr:col>11</xdr:col>
      <xdr:colOff>228600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1076325</xdr:colOff>
      <xdr:row>10</xdr:row>
      <xdr:rowOff>42862</xdr:rowOff>
    </xdr:from>
    <xdr:to>
      <xdr:col>12</xdr:col>
      <xdr:colOff>133350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9</xdr:row>
      <xdr:rowOff>52387</xdr:rowOff>
    </xdr:from>
    <xdr:to>
      <xdr:col>12</xdr:col>
      <xdr:colOff>114300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9</xdr:row>
      <xdr:rowOff>66675</xdr:rowOff>
    </xdr:from>
    <xdr:to>
      <xdr:col>12</xdr:col>
      <xdr:colOff>142875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10</xdr:row>
      <xdr:rowOff>114300</xdr:rowOff>
    </xdr:from>
    <xdr:to>
      <xdr:col>13</xdr:col>
      <xdr:colOff>133350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1514475</xdr:colOff>
      <xdr:row>11</xdr:row>
      <xdr:rowOff>109537</xdr:rowOff>
    </xdr:from>
    <xdr:to>
      <xdr:col>13</xdr:col>
      <xdr:colOff>19050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6</xdr:row>
      <xdr:rowOff>114300</xdr:rowOff>
    </xdr:from>
    <xdr:to>
      <xdr:col>10</xdr:col>
      <xdr:colOff>533400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1152525</xdr:colOff>
      <xdr:row>12</xdr:row>
      <xdr:rowOff>119062</xdr:rowOff>
    </xdr:from>
    <xdr:to>
      <xdr:col>12</xdr:col>
      <xdr:colOff>314325</xdr:colOff>
      <xdr:row>27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866775</xdr:colOff>
      <xdr:row>11</xdr:row>
      <xdr:rowOff>147637</xdr:rowOff>
    </xdr:from>
    <xdr:to>
      <xdr:col>11</xdr:col>
      <xdr:colOff>542925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8</xdr:row>
      <xdr:rowOff>142875</xdr:rowOff>
    </xdr:from>
    <xdr:to>
      <xdr:col>6</xdr:col>
      <xdr:colOff>3457575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171450</xdr:rowOff>
    </xdr:from>
    <xdr:to>
      <xdr:col>11</xdr:col>
      <xdr:colOff>438150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8</xdr:row>
      <xdr:rowOff>9525</xdr:rowOff>
    </xdr:from>
    <xdr:to>
      <xdr:col>9</xdr:col>
      <xdr:colOff>219075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8</xdr:row>
      <xdr:rowOff>76200</xdr:rowOff>
    </xdr:from>
    <xdr:to>
      <xdr:col>11</xdr:col>
      <xdr:colOff>552449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11</xdr:row>
      <xdr:rowOff>66675</xdr:rowOff>
    </xdr:from>
    <xdr:to>
      <xdr:col>9</xdr:col>
      <xdr:colOff>123825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13</xdr:row>
      <xdr:rowOff>71437</xdr:rowOff>
    </xdr:from>
    <xdr:to>
      <xdr:col>12</xdr:col>
      <xdr:colOff>371475</xdr:colOff>
      <xdr:row>27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12</xdr:row>
      <xdr:rowOff>152400</xdr:rowOff>
    </xdr:from>
    <xdr:to>
      <xdr:col>12</xdr:col>
      <xdr:colOff>9525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142875</xdr:rowOff>
    </xdr:from>
    <xdr:to>
      <xdr:col>10</xdr:col>
      <xdr:colOff>419100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1533525</xdr:colOff>
      <xdr:row>10</xdr:row>
      <xdr:rowOff>109537</xdr:rowOff>
    </xdr:from>
    <xdr:to>
      <xdr:col>13</xdr:col>
      <xdr:colOff>66675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10</xdr:row>
      <xdr:rowOff>128587</xdr:rowOff>
    </xdr:from>
    <xdr:to>
      <xdr:col>12</xdr:col>
      <xdr:colOff>152400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1838325</xdr:colOff>
      <xdr:row>11</xdr:row>
      <xdr:rowOff>176212</xdr:rowOff>
    </xdr:from>
    <xdr:to>
      <xdr:col>13</xdr:col>
      <xdr:colOff>276225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1438275</xdr:colOff>
      <xdr:row>12</xdr:row>
      <xdr:rowOff>14287</xdr:rowOff>
    </xdr:from>
    <xdr:to>
      <xdr:col>12</xdr:col>
      <xdr:colOff>581025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9</xdr:row>
      <xdr:rowOff>57150</xdr:rowOff>
    </xdr:from>
    <xdr:to>
      <xdr:col>10</xdr:col>
      <xdr:colOff>495300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12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16</xdr:row>
      <xdr:rowOff>28575</xdr:rowOff>
    </xdr:from>
    <xdr:to>
      <xdr:col>12</xdr:col>
      <xdr:colOff>285750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</xdr:colOff>
      <xdr:row>31</xdr:row>
      <xdr:rowOff>142874</xdr:rowOff>
    </xdr:from>
    <xdr:to>
      <xdr:col>31</xdr:col>
      <xdr:colOff>180975</xdr:colOff>
      <xdr:row>69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47625</xdr:rowOff>
    </xdr:from>
    <xdr:to>
      <xdr:col>10</xdr:col>
      <xdr:colOff>600075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10</xdr:row>
      <xdr:rowOff>0</xdr:rowOff>
    </xdr:from>
    <xdr:to>
      <xdr:col>13</xdr:col>
      <xdr:colOff>466725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25</xdr:row>
      <xdr:rowOff>57150</xdr:rowOff>
    </xdr:from>
    <xdr:to>
      <xdr:col>19</xdr:col>
      <xdr:colOff>142875</xdr:colOff>
      <xdr:row>52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8</xdr:row>
      <xdr:rowOff>66675</xdr:rowOff>
    </xdr:from>
    <xdr:to>
      <xdr:col>11</xdr:col>
      <xdr:colOff>514350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10</xdr:row>
      <xdr:rowOff>152400</xdr:rowOff>
    </xdr:from>
    <xdr:to>
      <xdr:col>11</xdr:col>
      <xdr:colOff>114300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847725</xdr:colOff>
      <xdr:row>11</xdr:row>
      <xdr:rowOff>157162</xdr:rowOff>
    </xdr:from>
    <xdr:to>
      <xdr:col>12</xdr:col>
      <xdr:colOff>9525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14</xdr:row>
      <xdr:rowOff>19050</xdr:rowOff>
    </xdr:from>
    <xdr:to>
      <xdr:col>10</xdr:col>
      <xdr:colOff>485775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stello\AppData\Local\Microsoft\Windows\Temporary%20Internet%20Files\Content.Outlook\SKMXQCMJ\Swimmers\Butterfly%20Fish\Butterfly%20Fish_angle%20cycl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3.3333333333333333E-2</v>
          </cell>
          <cell r="D2">
            <v>-3.7529999999999859</v>
          </cell>
        </row>
        <row r="3">
          <cell r="B3">
            <v>0.1</v>
          </cell>
          <cell r="D3">
            <v>4.4689999999999941</v>
          </cell>
        </row>
        <row r="4">
          <cell r="B4">
            <v>0.16666666666666666</v>
          </cell>
          <cell r="D4">
            <v>7.7539999999999907</v>
          </cell>
        </row>
        <row r="5">
          <cell r="B5">
            <v>0.23333333333333334</v>
          </cell>
          <cell r="D5">
            <v>11.050999999999988</v>
          </cell>
        </row>
        <row r="6">
          <cell r="B6">
            <v>0.3</v>
          </cell>
          <cell r="D6">
            <v>-1.4540000000000077</v>
          </cell>
        </row>
        <row r="7">
          <cell r="B7">
            <v>0.36666666666666664</v>
          </cell>
          <cell r="D7">
            <v>-5.171999999999997</v>
          </cell>
        </row>
        <row r="8">
          <cell r="B8">
            <v>0.43333333333333335</v>
          </cell>
          <cell r="D8">
            <v>-13.056999999999988</v>
          </cell>
        </row>
        <row r="9">
          <cell r="B9">
            <v>0.5</v>
          </cell>
          <cell r="D9">
            <v>-9.2069999999999936</v>
          </cell>
        </row>
        <row r="10">
          <cell r="B10">
            <v>0.56666666666666665</v>
          </cell>
          <cell r="D10">
            <v>4.6430000000000007</v>
          </cell>
        </row>
        <row r="11">
          <cell r="B11">
            <v>0.6333333333333333</v>
          </cell>
          <cell r="D11">
            <v>13.841000000000008</v>
          </cell>
        </row>
        <row r="12">
          <cell r="B12">
            <v>0.7</v>
          </cell>
          <cell r="D12">
            <v>12.848000000000013</v>
          </cell>
        </row>
        <row r="13">
          <cell r="B13">
            <v>0.76666666666666661</v>
          </cell>
          <cell r="D13">
            <v>15.236999999999995</v>
          </cell>
        </row>
        <row r="14">
          <cell r="B14">
            <v>0.83333333333333337</v>
          </cell>
          <cell r="D14">
            <v>-7.9350000000000023</v>
          </cell>
        </row>
        <row r="15">
          <cell r="B15">
            <v>0.9</v>
          </cell>
          <cell r="D15">
            <v>-10.299000000000007</v>
          </cell>
        </row>
        <row r="16">
          <cell r="B16">
            <v>0.96666666666666667</v>
          </cell>
          <cell r="D16">
            <v>-10.299000000000007</v>
          </cell>
        </row>
        <row r="17">
          <cell r="B17">
            <v>1.0333333333333332</v>
          </cell>
          <cell r="D17">
            <v>-4.9250000000000114</v>
          </cell>
        </row>
        <row r="18">
          <cell r="B18">
            <v>1.1000000000000001</v>
          </cell>
          <cell r="D18">
            <v>6.5860000000000127</v>
          </cell>
        </row>
        <row r="19">
          <cell r="B19">
            <v>1.1666666666666667</v>
          </cell>
          <cell r="D19">
            <v>12.682999999999993</v>
          </cell>
        </row>
        <row r="20">
          <cell r="B20">
            <v>1.2333333333333334</v>
          </cell>
          <cell r="D20">
            <v>16.534999999999997</v>
          </cell>
        </row>
        <row r="21">
          <cell r="B21">
            <v>1.3</v>
          </cell>
          <cell r="D21">
            <v>7.4310000000000116</v>
          </cell>
        </row>
        <row r="22">
          <cell r="B22">
            <v>1.3666666666666667</v>
          </cell>
          <cell r="D22">
            <v>5.1949999999999932</v>
          </cell>
        </row>
        <row r="23">
          <cell r="B23">
            <v>1.4333333333333333</v>
          </cell>
          <cell r="D23">
            <v>11.310000000000002</v>
          </cell>
        </row>
        <row r="24">
          <cell r="B24">
            <v>1.5</v>
          </cell>
          <cell r="D24">
            <v>5.7110000000000127</v>
          </cell>
        </row>
        <row r="29">
          <cell r="B29">
            <v>3.3333333333333333E-2</v>
          </cell>
          <cell r="D29">
            <v>3.8720000000000141</v>
          </cell>
        </row>
        <row r="30">
          <cell r="B30">
            <v>0.1</v>
          </cell>
          <cell r="D30">
            <v>-9.1510000000000105</v>
          </cell>
        </row>
        <row r="31">
          <cell r="B31">
            <v>0.16666666666666666</v>
          </cell>
          <cell r="D31">
            <v>-11.658999999999992</v>
          </cell>
        </row>
        <row r="32">
          <cell r="B32">
            <v>0.23333333333333334</v>
          </cell>
          <cell r="D32">
            <v>18.117999999999995</v>
          </cell>
        </row>
        <row r="33">
          <cell r="B33">
            <v>0.3</v>
          </cell>
          <cell r="D33">
            <v>17.348000000000013</v>
          </cell>
        </row>
        <row r="34">
          <cell r="B34">
            <v>0.36666666666666664</v>
          </cell>
          <cell r="D34">
            <v>11.181999999999988</v>
          </cell>
        </row>
        <row r="35">
          <cell r="B35">
            <v>0.43333333333333335</v>
          </cell>
          <cell r="D35">
            <v>-6.2239999999999895</v>
          </cell>
        </row>
        <row r="36">
          <cell r="B36">
            <v>0.5</v>
          </cell>
          <cell r="D36">
            <v>-4.4110000000000014</v>
          </cell>
        </row>
        <row r="37">
          <cell r="B37">
            <v>0.56666666666666665</v>
          </cell>
          <cell r="D37">
            <v>7.4960000000000093</v>
          </cell>
        </row>
        <row r="38">
          <cell r="B38">
            <v>0.6333333333333333</v>
          </cell>
          <cell r="D38">
            <v>14.485000000000014</v>
          </cell>
        </row>
        <row r="39">
          <cell r="B39">
            <v>0.7</v>
          </cell>
          <cell r="D39">
            <v>-5.929000000000002</v>
          </cell>
        </row>
        <row r="40">
          <cell r="B40">
            <v>0.76666666666666661</v>
          </cell>
          <cell r="D40">
            <v>-9.0900000000000034</v>
          </cell>
        </row>
        <row r="41">
          <cell r="B41">
            <v>0.83333333333333337</v>
          </cell>
          <cell r="D41">
            <v>5.757000000000005</v>
          </cell>
        </row>
        <row r="42">
          <cell r="B42">
            <v>0.9</v>
          </cell>
          <cell r="D42">
            <v>10.63300000000001</v>
          </cell>
        </row>
        <row r="43">
          <cell r="B43">
            <v>0.96666666666666667</v>
          </cell>
          <cell r="D43">
            <v>-4.4240000000000066</v>
          </cell>
        </row>
        <row r="44">
          <cell r="B44">
            <v>1.0333333333333332</v>
          </cell>
          <cell r="D44">
            <v>-17.61699999999999</v>
          </cell>
        </row>
        <row r="45">
          <cell r="B45">
            <v>1.1000000000000001</v>
          </cell>
          <cell r="D45">
            <v>-19.897999999999996</v>
          </cell>
        </row>
        <row r="46">
          <cell r="B46">
            <v>1.1666666666666667</v>
          </cell>
          <cell r="D46">
            <v>-17.385999999999996</v>
          </cell>
        </row>
        <row r="47">
          <cell r="B47">
            <v>1.2333333333333334</v>
          </cell>
          <cell r="D47">
            <v>2.375</v>
          </cell>
        </row>
        <row r="48">
          <cell r="B48">
            <v>1.3</v>
          </cell>
          <cell r="D48">
            <v>5.2210000000000036</v>
          </cell>
        </row>
        <row r="49">
          <cell r="B49">
            <v>1.3666666666666667</v>
          </cell>
          <cell r="D49">
            <v>8.1690000000000111</v>
          </cell>
        </row>
        <row r="50">
          <cell r="B50">
            <v>1.4333333333333333</v>
          </cell>
          <cell r="D50">
            <v>11.587999999999994</v>
          </cell>
        </row>
        <row r="51">
          <cell r="B51">
            <v>1.5</v>
          </cell>
          <cell r="D51">
            <v>7.2160000000000082</v>
          </cell>
        </row>
        <row r="52">
          <cell r="B52">
            <v>1.5666666666666667</v>
          </cell>
          <cell r="D52">
            <v>-1.0430000000000064</v>
          </cell>
        </row>
        <row r="53">
          <cell r="B53">
            <v>1.6333333333333333</v>
          </cell>
          <cell r="D53">
            <v>-3.5409999999999968</v>
          </cell>
        </row>
        <row r="54">
          <cell r="B54">
            <v>1.7</v>
          </cell>
          <cell r="D54">
            <v>-8.671999999999997</v>
          </cell>
        </row>
        <row r="55">
          <cell r="B55">
            <v>1.7666666666666666</v>
          </cell>
          <cell r="D55">
            <v>-11.627999999999986</v>
          </cell>
        </row>
        <row r="56">
          <cell r="B56">
            <v>1.8333333333333333</v>
          </cell>
          <cell r="D56">
            <v>2.4300000000000068</v>
          </cell>
        </row>
        <row r="57">
          <cell r="B57">
            <v>1.9</v>
          </cell>
          <cell r="D57">
            <v>10.477000000000004</v>
          </cell>
        </row>
        <row r="58">
          <cell r="B58">
            <v>1.9666666666666666</v>
          </cell>
          <cell r="D58">
            <v>12.343999999999994</v>
          </cell>
        </row>
        <row r="59">
          <cell r="B59">
            <v>2.0333333333333332</v>
          </cell>
          <cell r="D59">
            <v>-9.3100000000000023</v>
          </cell>
        </row>
        <row r="60">
          <cell r="B60">
            <v>2.1</v>
          </cell>
          <cell r="D60">
            <v>-15.314999999999998</v>
          </cell>
        </row>
        <row r="61">
          <cell r="B61">
            <v>2.1666666666666665</v>
          </cell>
          <cell r="D61">
            <v>-12.349999999999994</v>
          </cell>
        </row>
        <row r="62">
          <cell r="B62">
            <v>2.2333333333333334</v>
          </cell>
          <cell r="D62">
            <v>7.6970000000000027</v>
          </cell>
        </row>
        <row r="63">
          <cell r="B63">
            <v>2.2999999999999998</v>
          </cell>
          <cell r="D63">
            <v>8.5660000000000025</v>
          </cell>
        </row>
        <row r="64">
          <cell r="B64">
            <v>2.3666666666666667</v>
          </cell>
          <cell r="D64">
            <v>-6.7489999999999952</v>
          </cell>
        </row>
        <row r="65">
          <cell r="B65">
            <v>2.4333333333333331</v>
          </cell>
          <cell r="D65">
            <v>-10.600999999999999</v>
          </cell>
        </row>
        <row r="66">
          <cell r="B66">
            <v>2.5</v>
          </cell>
          <cell r="D66">
            <v>-15.707999999999998</v>
          </cell>
        </row>
        <row r="67">
          <cell r="B67">
            <v>2.5666666666666664</v>
          </cell>
          <cell r="D67">
            <v>-20.176999999999992</v>
          </cell>
        </row>
        <row r="68">
          <cell r="B68">
            <v>2.6333333333333333</v>
          </cell>
          <cell r="D68">
            <v>-20.076999999999998</v>
          </cell>
        </row>
        <row r="69">
          <cell r="B69">
            <v>2.7</v>
          </cell>
          <cell r="D69">
            <v>-21.008999999999986</v>
          </cell>
        </row>
        <row r="70">
          <cell r="B70">
            <v>2.7666666666666666</v>
          </cell>
          <cell r="D70">
            <v>10.292000000000002</v>
          </cell>
        </row>
        <row r="71">
          <cell r="B71">
            <v>2.8333333333333335</v>
          </cell>
          <cell r="D71">
            <v>11.039999999999992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Laysan_Albatross" TargetMode="External"/><Relationship Id="rId2" Type="http://schemas.openxmlformats.org/officeDocument/2006/relationships/hyperlink" Target="http://www.youtube.com/watch?v=10u9WgZGSwk" TargetMode="External"/><Relationship Id="rId1" Type="http://schemas.openxmlformats.org/officeDocument/2006/relationships/hyperlink" Target="http://www.youtube.com/watch?v=SuGManLN_yc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Uh_l65yEqjU&amp;feature=related" TargetMode="External"/><Relationship Id="rId2" Type="http://schemas.openxmlformats.org/officeDocument/2006/relationships/hyperlink" Target="http://www.youtube.com/watch?v=Uh_l65yEqjU&amp;feature=related" TargetMode="External"/><Relationship Id="rId1" Type="http://schemas.openxmlformats.org/officeDocument/2006/relationships/hyperlink" Target="http://www.youtube.com/watch?v=Uh_l65yEqjU&amp;feature=related" TargetMode="External"/><Relationship Id="rId5" Type="http://schemas.openxmlformats.org/officeDocument/2006/relationships/drawing" Target="../drawings/drawing9.xml"/><Relationship Id="rId4" Type="http://schemas.openxmlformats.org/officeDocument/2006/relationships/hyperlink" Target="http://www.arkive.org/common-blue-damselfly/enallagma-cyathigeru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feature=endscreen&amp;v=swqC4TXGTuQ&amp;NR=1" TargetMode="External"/><Relationship Id="rId2" Type="http://schemas.openxmlformats.org/officeDocument/2006/relationships/hyperlink" Target="http://www.youtube.com/watch?v=TD81gdPZczo" TargetMode="External"/><Relationship Id="rId1" Type="http://schemas.openxmlformats.org/officeDocument/2006/relationships/hyperlink" Target="http://www.bio.davidson.edu/people/midorcas/animalphysiology/websites/2005/plekon/bobtailsquid.htm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p08Y0oRAX3g" TargetMode="External"/><Relationship Id="rId2" Type="http://schemas.openxmlformats.org/officeDocument/2006/relationships/hyperlink" Target="http://www.arkive.org/brown-long-eared-bat/plecotus-auritus/video-03.html" TargetMode="External"/><Relationship Id="rId1" Type="http://schemas.openxmlformats.org/officeDocument/2006/relationships/hyperlink" Target="http://www.arkive.org/brown-long-eared-bat/plecotus-auritus/video-03.html" TargetMode="Externa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youtube.com/watch?v=a6-e1d7o5IE&amp;feature=plcp" TargetMode="External"/><Relationship Id="rId1" Type="http://schemas.openxmlformats.org/officeDocument/2006/relationships/hyperlink" Target="http://www.youtube.com/watch?v=2z9F6pVhR5o&amp;feature=plcp" TargetMode="Externa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kR-I2oZlhsk" TargetMode="External"/><Relationship Id="rId2" Type="http://schemas.openxmlformats.org/officeDocument/2006/relationships/hyperlink" Target="http://www.youtube.com/watch?v=ztHYWmcnY6Y" TargetMode="External"/><Relationship Id="rId1" Type="http://schemas.openxmlformats.org/officeDocument/2006/relationships/hyperlink" Target="http://www.seriouslyfish.com/profile.php?genus=Pantodon&amp;species=buchholzi&amp;id=676" TargetMode="External"/><Relationship Id="rId4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yr2CVgXM6Pk&amp;feature=related" TargetMode="External"/><Relationship Id="rId2" Type="http://schemas.openxmlformats.org/officeDocument/2006/relationships/hyperlink" Target="http://www.youtube.com/watch?v=yr2CVgXM6Pk&amp;feature=related" TargetMode="External"/><Relationship Id="rId1" Type="http://schemas.openxmlformats.org/officeDocument/2006/relationships/hyperlink" Target="http://en.wikipedia.org/wiki/Canada_Goose" TargetMode="External"/><Relationship Id="rId5" Type="http://schemas.openxmlformats.org/officeDocument/2006/relationships/drawing" Target="../drawings/drawing14.xml"/><Relationship Id="rId4" Type="http://schemas.openxmlformats.org/officeDocument/2006/relationships/hyperlink" Target="http://www.youtube.com/watch?v=yr2CVgXM6Pk&amp;feature=related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vimeo.com/16429565" TargetMode="External"/><Relationship Id="rId2" Type="http://schemas.openxmlformats.org/officeDocument/2006/relationships/hyperlink" Target="http://species-identification.org/species.php?species_group=pelagic_molluscs&amp;menuentry=soorten&amp;id=195&amp;tab=beschrijving" TargetMode="External"/><Relationship Id="rId1" Type="http://schemas.openxmlformats.org/officeDocument/2006/relationships/hyperlink" Target="http://vimeo.com/15442854" TargetMode="External"/><Relationship Id="rId6" Type="http://schemas.openxmlformats.org/officeDocument/2006/relationships/drawing" Target="../drawings/drawing15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vimeo.com/1642956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UVDHbUuTxqw" TargetMode="External"/><Relationship Id="rId2" Type="http://schemas.openxmlformats.org/officeDocument/2006/relationships/hyperlink" Target="http://www.youtube.com/watch?v=4Gaq0dVkjQ4" TargetMode="External"/><Relationship Id="rId1" Type="http://schemas.openxmlformats.org/officeDocument/2006/relationships/hyperlink" Target="http://en.wikipedia.org/wiki/Clown_fish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http://www.youtube.com/watch?v=oQ8Y75YBAT4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BS6HtT-QxFY&amp;feature=related" TargetMode="External"/><Relationship Id="rId2" Type="http://schemas.openxmlformats.org/officeDocument/2006/relationships/hyperlink" Target="http://www.youtube.com/watch?v=BS6HtT-QxFY&amp;feature=related" TargetMode="External"/><Relationship Id="rId1" Type="http://schemas.openxmlformats.org/officeDocument/2006/relationships/hyperlink" Target="http://www.nmfs.noaa.gov/pr/species/mammals/cetaceans/commondolphin_shortbeaked.htm" TargetMode="External"/><Relationship Id="rId4" Type="http://schemas.openxmlformats.org/officeDocument/2006/relationships/hyperlink" Target="http://www.youtube.com/watch?v=BS6HtT-QxFY&amp;feature=relat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en.wikipedia.org/wiki/Clione_antarctica" TargetMode="External"/><Relationship Id="rId1" Type="http://schemas.openxmlformats.org/officeDocument/2006/relationships/hyperlink" Target="http://www.youtube.com/watch?v=F7IEUxWb2Jg&amp;feature=related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y2GMVQYOfkA&amp;feature=fvst" TargetMode="External"/><Relationship Id="rId2" Type="http://schemas.openxmlformats.org/officeDocument/2006/relationships/hyperlink" Target="http://www.youtube.com/watch?v=aeoIg0rvXPg&amp;feature=fvsr" TargetMode="External"/><Relationship Id="rId1" Type="http://schemas.openxmlformats.org/officeDocument/2006/relationships/hyperlink" Target="http://www.philadelphiazoo.org/zoo/Meet-Our-Animals/Birds/Birds-of-Prey/Andean-condor.htm" TargetMode="External"/><Relationship Id="rId4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vimeo.com/16429565" TargetMode="External"/><Relationship Id="rId2" Type="http://schemas.openxmlformats.org/officeDocument/2006/relationships/hyperlink" Target="http://vimeo.com/16429565" TargetMode="External"/><Relationship Id="rId1" Type="http://schemas.openxmlformats.org/officeDocument/2006/relationships/hyperlink" Target="http://species-identification.org/species.php?species_group=pelagic_molluscs&amp;menuentry=soorten&amp;id=270&amp;tab=beschrijving" TargetMode="External"/><Relationship Id="rId5" Type="http://schemas.openxmlformats.org/officeDocument/2006/relationships/drawing" Target="../drawings/drawing18.xml"/><Relationship Id="rId4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p08Y0oRAX3g" TargetMode="External"/><Relationship Id="rId2" Type="http://schemas.openxmlformats.org/officeDocument/2006/relationships/hyperlink" Target="http://www.youtube.com/watch?v=odxLOhSpyAQ" TargetMode="External"/><Relationship Id="rId1" Type="http://schemas.openxmlformats.org/officeDocument/2006/relationships/hyperlink" Target="http://en.wikipedia.org/wiki/Daubenton's_Bat" TargetMode="External"/><Relationship Id="rId4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lDE7v3vR3Oc&amp;feature=plcp" TargetMode="External"/><Relationship Id="rId2" Type="http://schemas.openxmlformats.org/officeDocument/2006/relationships/hyperlink" Target="http://ethiopia.ipm-info.org/insect_pests_ethiopia/Schistocerca_gregaria.htm" TargetMode="External"/><Relationship Id="rId1" Type="http://schemas.openxmlformats.org/officeDocument/2006/relationships/hyperlink" Target="http://www.youtube.com/watch?v=7Nx7BfAmgxQ" TargetMode="External"/><Relationship Id="rId5" Type="http://schemas.openxmlformats.org/officeDocument/2006/relationships/drawing" Target="../drawings/drawing20.xml"/><Relationship Id="rId4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_ojUSnpO0wg&amp;feature=related" TargetMode="External"/><Relationship Id="rId2" Type="http://schemas.openxmlformats.org/officeDocument/2006/relationships/hyperlink" Target="http://www.youtube.com/watch?v=_ojUSnpO0wg&amp;feature=related" TargetMode="External"/><Relationship Id="rId1" Type="http://schemas.openxmlformats.org/officeDocument/2006/relationships/hyperlink" Target="http://en.wikipedia.org/wiki/Dusky_smooth-hound" TargetMode="External"/><Relationship Id="rId5" Type="http://schemas.openxmlformats.org/officeDocument/2006/relationships/drawing" Target="../drawings/drawing21.xml"/><Relationship Id="rId4" Type="http://schemas.openxmlformats.org/officeDocument/2006/relationships/hyperlink" Target="http://www.youtube.com/watch?v=_ojUSnpO0wg&amp;feature=related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a2ke14JEsqg" TargetMode="External"/><Relationship Id="rId2" Type="http://schemas.openxmlformats.org/officeDocument/2006/relationships/hyperlink" Target="http://www.youtube.com/watch?v=a2ke14JEsqg" TargetMode="External"/><Relationship Id="rId1" Type="http://schemas.openxmlformats.org/officeDocument/2006/relationships/hyperlink" Target="http://www.reef.crc.org.au/publications/brochures/minke_2002_www.pdf" TargetMode="External"/><Relationship Id="rId4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ZHbJTmOKFYU" TargetMode="External"/><Relationship Id="rId2" Type="http://schemas.openxmlformats.org/officeDocument/2006/relationships/hyperlink" Target="http://www.youtube.com/watch?v=kXgszG67pns" TargetMode="External"/><Relationship Id="rId1" Type="http://schemas.openxmlformats.org/officeDocument/2006/relationships/hyperlink" Target="http://www.gma.org/fogm/Cypselurus_heterurus.htm" TargetMode="External"/><Relationship Id="rId4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LZBYDmLE9p0" TargetMode="External"/><Relationship Id="rId2" Type="http://schemas.openxmlformats.org/officeDocument/2006/relationships/hyperlink" Target="http://www.youtube.com/watch?v=f1zP6cmiC6Y&amp;feature=related" TargetMode="External"/><Relationship Id="rId1" Type="http://schemas.openxmlformats.org/officeDocument/2006/relationships/hyperlink" Target="http://animaldiversity.ummz.umich.edu/site/accounts/information/Drosophila_melanogaster.html" TargetMode="External"/><Relationship Id="rId4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cmIjsTgzsxQ" TargetMode="External"/><Relationship Id="rId2" Type="http://schemas.openxmlformats.org/officeDocument/2006/relationships/hyperlink" Target="http://www.youtube.com/watch?v=cmIjsTgzsxQ" TargetMode="External"/><Relationship Id="rId1" Type="http://schemas.openxmlformats.org/officeDocument/2006/relationships/hyperlink" Target="http://www.youtube.com/watch?v=waeLSbceclY" TargetMode="External"/><Relationship Id="rId6" Type="http://schemas.openxmlformats.org/officeDocument/2006/relationships/drawing" Target="../drawings/drawing25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://www.youtube.com/watch?v=cmIjsTgzsx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_N6nXwvBqVE" TargetMode="External"/><Relationship Id="rId2" Type="http://schemas.openxmlformats.org/officeDocument/2006/relationships/hyperlink" Target="http://www.youtube.com/watch?v=vZuWEPy5I1k" TargetMode="External"/><Relationship Id="rId1" Type="http://schemas.openxmlformats.org/officeDocument/2006/relationships/hyperlink" Target="http://www.nmfs.noaa.gov/pr/species/fish/atlanticsalmon.htm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://www.youtube.com/watch?v=vZuWEPy5I1k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EQIlj3p5MWQ" TargetMode="External"/><Relationship Id="rId2" Type="http://schemas.openxmlformats.org/officeDocument/2006/relationships/hyperlink" Target="http://www.allaboutbirds.org/guide/Great_Horned_Owl/lifehistory" TargetMode="External"/><Relationship Id="rId1" Type="http://schemas.openxmlformats.org/officeDocument/2006/relationships/hyperlink" Target="http://www.youtube.com/watch?v=yVQVdGaAu6s" TargetMode="External"/><Relationship Id="rId6" Type="http://schemas.openxmlformats.org/officeDocument/2006/relationships/drawing" Target="../drawings/drawing26.xm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youtube.com/watch?v=alM0Eb8qMJ0&amp;feature=related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TuCxQst8Fqo&amp;feature=plcp" TargetMode="External"/><Relationship Id="rId2" Type="http://schemas.openxmlformats.org/officeDocument/2006/relationships/hyperlink" Target="http://www.arkive.org/greater-horseshoe-bat/rhinolophus-ferrumequinum/" TargetMode="External"/><Relationship Id="rId1" Type="http://schemas.openxmlformats.org/officeDocument/2006/relationships/hyperlink" Target="http://www.arkive.org/greater-horseshoe-bat/rhinolophus-ferrumequinum/video-08.html" TargetMode="External"/><Relationship Id="rId5" Type="http://schemas.openxmlformats.org/officeDocument/2006/relationships/drawing" Target="../drawings/drawing27.xml"/><Relationship Id="rId4" Type="http://schemas.openxmlformats.org/officeDocument/2006/relationships/hyperlink" Target="http://www.youtube.com/watch?v=U1b3O6SC_3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OumJUbU8mk0" TargetMode="External"/><Relationship Id="rId2" Type="http://schemas.openxmlformats.org/officeDocument/2006/relationships/hyperlink" Target="http://www.youtube.com/watch?v=OumJUbU8mk0" TargetMode="External"/><Relationship Id="rId1" Type="http://schemas.openxmlformats.org/officeDocument/2006/relationships/hyperlink" Target="http://www.youtube.com/watch?v=OumJUbU8mk0" TargetMode="External"/><Relationship Id="rId5" Type="http://schemas.openxmlformats.org/officeDocument/2006/relationships/drawing" Target="../drawings/drawing28.xml"/><Relationship Id="rId4" Type="http://schemas.openxmlformats.org/officeDocument/2006/relationships/hyperlink" Target="http://en.wikipedia.org/wiki/Laughing_Gull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cca.com/news/2012/01/19/slow-motion-fly-video-wins-prize/" TargetMode="External"/><Relationship Id="rId2" Type="http://schemas.openxmlformats.org/officeDocument/2006/relationships/hyperlink" Target="http://entnemdept.ufl.edu/creatures/urban/flies/house_fly.htm" TargetMode="External"/><Relationship Id="rId1" Type="http://schemas.openxmlformats.org/officeDocument/2006/relationships/hyperlink" Target="http://www.naturefootage.com/video_clips/BF42_121" TargetMode="External"/><Relationship Id="rId5" Type="http://schemas.openxmlformats.org/officeDocument/2006/relationships/drawing" Target="../drawings/drawing29.xml"/><Relationship Id="rId4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nchantedlearning.com/subjects/whales/species/Humpbackwhale.shtml" TargetMode="External"/><Relationship Id="rId2" Type="http://schemas.openxmlformats.org/officeDocument/2006/relationships/hyperlink" Target="http://www.youtube.com/watch?v=9v_GqGTwAiM" TargetMode="External"/><Relationship Id="rId1" Type="http://schemas.openxmlformats.org/officeDocument/2006/relationships/hyperlink" Target="http://www.youtube.com/watch?v=eOS20plm7U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6quQwU-mCsY" TargetMode="External"/><Relationship Id="rId2" Type="http://schemas.openxmlformats.org/officeDocument/2006/relationships/hyperlink" Target="http://www.youtube.com/watch?v=6quQwU-mCsY" TargetMode="External"/><Relationship Id="rId1" Type="http://schemas.openxmlformats.org/officeDocument/2006/relationships/hyperlink" Target="http://www.jadedragon.com/koi/koiart.html" TargetMode="External"/><Relationship Id="rId6" Type="http://schemas.openxmlformats.org/officeDocument/2006/relationships/drawing" Target="../drawings/drawing30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://www.youtube.com/watch?v=4eVe2mCjMZw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P335P-LtA10" TargetMode="External"/><Relationship Id="rId2" Type="http://schemas.openxmlformats.org/officeDocument/2006/relationships/hyperlink" Target="http://www.youtube.com/watch?v=LBBAAzbTAKk&amp;feature=plcp" TargetMode="External"/><Relationship Id="rId1" Type="http://schemas.openxmlformats.org/officeDocument/2006/relationships/hyperlink" Target="http://bugguide.net/node/view/397" TargetMode="External"/><Relationship Id="rId5" Type="http://schemas.openxmlformats.org/officeDocument/2006/relationships/drawing" Target="../drawings/drawing31.xml"/><Relationship Id="rId4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9sxOWsAhgSs&amp;feature=related" TargetMode="External"/><Relationship Id="rId2" Type="http://schemas.openxmlformats.org/officeDocument/2006/relationships/hyperlink" Target="http://www.youtube.com/watch?v=-h4SwPjtnk4" TargetMode="External"/><Relationship Id="rId1" Type="http://schemas.openxmlformats.org/officeDocument/2006/relationships/hyperlink" Target="http://www.flmnh.ufl.edu/fish/gallery/descript/leopardshark/leopardshark.html" TargetMode="External"/><Relationship Id="rId5" Type="http://schemas.openxmlformats.org/officeDocument/2006/relationships/drawing" Target="../drawings/drawing32.xml"/><Relationship Id="rId4" Type="http://schemas.openxmlformats.org/officeDocument/2006/relationships/hyperlink" Target="http://www.youtube.com/watch?v=9sxOWsAhgSs&amp;feature=related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footage.com/video_clips/RM01_054" TargetMode="External"/><Relationship Id="rId2" Type="http://schemas.openxmlformats.org/officeDocument/2006/relationships/hyperlink" Target="http://www.naturefootage.com/video_clips/RM01_054" TargetMode="External"/><Relationship Id="rId1" Type="http://schemas.openxmlformats.org/officeDocument/2006/relationships/hyperlink" Target="http://www.oceanfootage.com/video_clips/RM01_056" TargetMode="External"/><Relationship Id="rId6" Type="http://schemas.openxmlformats.org/officeDocument/2006/relationships/drawing" Target="../drawings/drawing33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://www.naturefootage.com/video_clips/RM01_054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kive.org/little-red-flying-fox/pteropus-scapulatus/video-00.html" TargetMode="External"/><Relationship Id="rId2" Type="http://schemas.openxmlformats.org/officeDocument/2006/relationships/hyperlink" Target="http://www.arkive.org/little-red-flying-fox/pteropus-scapulatus/video-00.html" TargetMode="External"/><Relationship Id="rId1" Type="http://schemas.openxmlformats.org/officeDocument/2006/relationships/hyperlink" Target="http://www.arkive.org/little-red-flying-fox/pteropus-scapulatus/video-00.html" TargetMode="External"/><Relationship Id="rId6" Type="http://schemas.openxmlformats.org/officeDocument/2006/relationships/drawing" Target="../drawings/drawing34.xml"/><Relationship Id="rId5" Type="http://schemas.openxmlformats.org/officeDocument/2006/relationships/hyperlink" Target="http://www.arkive.org/little-red-flying-fox/pteropus-scapulatus/video-06.html" TargetMode="External"/><Relationship Id="rId4" Type="http://schemas.openxmlformats.org/officeDocument/2006/relationships/hyperlink" Target="http://www.arkive.org/little-red-flying-fox/pteropus-scapulatus/video-06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1d5MGnKlsNs" TargetMode="External"/><Relationship Id="rId2" Type="http://schemas.openxmlformats.org/officeDocument/2006/relationships/hyperlink" Target="http://www.youtube.com/watch?v=6xI1eAaWeFw&amp;feature=plcp" TargetMode="External"/><Relationship Id="rId1" Type="http://schemas.openxmlformats.org/officeDocument/2006/relationships/hyperlink" Target="http://ento.psu.edu/extension/factsheets/baldfaced-hornet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youtube.com/watch?v=1d5MGnKlsN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tjrWchP_I-4" TargetMode="External"/><Relationship Id="rId2" Type="http://schemas.openxmlformats.org/officeDocument/2006/relationships/hyperlink" Target="http://www.youtube.com/watch?v=tjrWchP_I-4" TargetMode="External"/><Relationship Id="rId1" Type="http://schemas.openxmlformats.org/officeDocument/2006/relationships/hyperlink" Target="http://www.youtube.com/watch?v=McHnYaRrsMY&amp;feature=related" TargetMode="External"/><Relationship Id="rId5" Type="http://schemas.openxmlformats.org/officeDocument/2006/relationships/drawing" Target="../drawings/drawing35.xml"/><Relationship Id="rId4" Type="http://schemas.openxmlformats.org/officeDocument/2006/relationships/hyperlink" Target="http://www.sunpet.com/index.cfm?fuseaction=catalog.productDetail&amp;productID=113&amp;Gold-Dust-Lyretail-Molly&amp;POECILIA-LATIPINNA.html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www.youtube.com/watch?v=n-I8oH_QNNI&amp;feature=fvsr" TargetMode="External"/><Relationship Id="rId1" Type="http://schemas.openxmlformats.org/officeDocument/2006/relationships/hyperlink" Target="http://www.youtube.com/watch?v=6boHsF8lRNA&amp;feature=related" TargetMode="External"/><Relationship Id="rId4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kive.org/narwhal/monodon-monoceros/video-06b.html" TargetMode="External"/><Relationship Id="rId2" Type="http://schemas.openxmlformats.org/officeDocument/2006/relationships/hyperlink" Target="http://www.arkive.org/narwhal/monodon-monoceros/video-06b.html" TargetMode="External"/><Relationship Id="rId1" Type="http://schemas.openxmlformats.org/officeDocument/2006/relationships/hyperlink" Target="http://www.arkive.org/narwhal/monodon-monoceros/video-06b.html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://www.arkive.org/narwhal/monodon-monoceros/video-06b.html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uf_dFTaUIVQ" TargetMode="External"/><Relationship Id="rId2" Type="http://schemas.openxmlformats.org/officeDocument/2006/relationships/hyperlink" Target="http://www.youtube.com/watch?v=uf_dFTaUIVQ" TargetMode="External"/><Relationship Id="rId1" Type="http://schemas.openxmlformats.org/officeDocument/2006/relationships/hyperlink" Target="http://animals.nationalgeographic.com/animals/mammals/killer-whale/" TargetMode="External"/><Relationship Id="rId4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kive.org/pipistrelle-bats/pipistrellus-pipistrellus-and-pipistrellus-pygmaeus/video-06.html" TargetMode="External"/><Relationship Id="rId2" Type="http://schemas.openxmlformats.org/officeDocument/2006/relationships/hyperlink" Target="http://www.arkive.org/pipistrelle-bats/pipistrellus-pipistrellus-and-pipistrellus-pygmaeus/video-06.html" TargetMode="External"/><Relationship Id="rId1" Type="http://schemas.openxmlformats.org/officeDocument/2006/relationships/hyperlink" Target="http://www.arkive.org/pipistrelle-bats/pipistrellus-pipistrellus-and-pipistrellus-pygmaeus/video-06.html" TargetMode="External"/><Relationship Id="rId5" Type="http://schemas.openxmlformats.org/officeDocument/2006/relationships/drawing" Target="../drawings/drawing37.xml"/><Relationship Id="rId4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y-VJeuAOwrA&amp;feature=related" TargetMode="External"/><Relationship Id="rId2" Type="http://schemas.openxmlformats.org/officeDocument/2006/relationships/hyperlink" Target="http://www.youtube.com/watch?v=hBlf0Pcnq_s&amp;feature=related" TargetMode="External"/><Relationship Id="rId1" Type="http://schemas.openxmlformats.org/officeDocument/2006/relationships/hyperlink" Target="http://animal-world.com/encyclo/fresh/cyprinids/NeonRosyBarb.php" TargetMode="External"/><Relationship Id="rId5" Type="http://schemas.openxmlformats.org/officeDocument/2006/relationships/drawing" Target="../drawings/drawing38.xml"/><Relationship Id="rId4" Type="http://schemas.openxmlformats.org/officeDocument/2006/relationships/hyperlink" Target="http://www.youtube.com/watch?v=y-VJeuAOwrA&amp;feature=related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InUrAHyggDY&amp;feature=related" TargetMode="External"/><Relationship Id="rId2" Type="http://schemas.openxmlformats.org/officeDocument/2006/relationships/hyperlink" Target="http://www.nmfs.noaa.gov/pr/species/mammals/cetaceans/spotteddolphin_atlantic.htm" TargetMode="External"/><Relationship Id="rId1" Type="http://schemas.openxmlformats.org/officeDocument/2006/relationships/hyperlink" Target="http://www.youtube.com/watch?v=InUrAHyggDY&amp;feature=related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http://www.youtube.com/watch?v=InUrAHyggDY&amp;feature=related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WYuBjfJP84c" TargetMode="External"/><Relationship Id="rId2" Type="http://schemas.openxmlformats.org/officeDocument/2006/relationships/hyperlink" Target="http://www.youtube.com/watch?v=QU2p8dVNEnI&amp;feature=plcp" TargetMode="External"/><Relationship Id="rId1" Type="http://schemas.openxmlformats.org/officeDocument/2006/relationships/hyperlink" Target="http://www.thecephalopodpage.org/MarineInvertebrateZoology/Aplysiadactylomela.html" TargetMode="External"/><Relationship Id="rId4" Type="http://schemas.openxmlformats.org/officeDocument/2006/relationships/drawing" Target="../drawings/drawing39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Nz_-CjcpywU" TargetMode="External"/><Relationship Id="rId2" Type="http://schemas.openxmlformats.org/officeDocument/2006/relationships/hyperlink" Target="http://www.youtube.com/watch?v=v8jpMYivtTY" TargetMode="External"/><Relationship Id="rId1" Type="http://schemas.openxmlformats.org/officeDocument/2006/relationships/hyperlink" Target="http://www.dfg.ca.gov/marine/status/white_sturgeon.pdf" TargetMode="External"/><Relationship Id="rId4" Type="http://schemas.openxmlformats.org/officeDocument/2006/relationships/drawing" Target="../drawings/drawing4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kive.org/barn-owl/tyto-alba/video-00.html" TargetMode="External"/><Relationship Id="rId2" Type="http://schemas.openxmlformats.org/officeDocument/2006/relationships/hyperlink" Target="http://www.youtube.com/watch?v=kIRlV9mz2vg" TargetMode="External"/><Relationship Id="rId1" Type="http://schemas.openxmlformats.org/officeDocument/2006/relationships/hyperlink" Target="http://www.arkive.org/barn-owl/tyto-alba/video-00.html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youtube.com/watch?v=QfX6Qw80Jzs&amp;feature=related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Tv2WtF6o720" TargetMode="External"/><Relationship Id="rId2" Type="http://schemas.openxmlformats.org/officeDocument/2006/relationships/hyperlink" Target="http://www.youtube.com/watch?v=ezj-ZNZVrhc&amp;feature=related" TargetMode="External"/><Relationship Id="rId1" Type="http://schemas.openxmlformats.org/officeDocument/2006/relationships/hyperlink" Target="http://en.wikipedia.org/wiki/Mute_Swan" TargetMode="External"/><Relationship Id="rId5" Type="http://schemas.openxmlformats.org/officeDocument/2006/relationships/drawing" Target="../drawings/drawing42.xml"/><Relationship Id="rId4" Type="http://schemas.openxmlformats.org/officeDocument/2006/relationships/hyperlink" Target="http://www.youtube.com/watch?v=ezj-ZNZVrhc&amp;feature=related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zSKs5NSPglI" TargetMode="External"/><Relationship Id="rId2" Type="http://schemas.openxmlformats.org/officeDocument/2006/relationships/hyperlink" Target="http://www.youtube.com/watch?v=9iowqVOtiGc&amp;feature=related" TargetMode="External"/><Relationship Id="rId1" Type="http://schemas.openxmlformats.org/officeDocument/2006/relationships/hyperlink" Target="http://www.youtube.com/watch?v=9iowqVOtiGc&amp;feature=related" TargetMode="External"/><Relationship Id="rId5" Type="http://schemas.openxmlformats.org/officeDocument/2006/relationships/drawing" Target="../drawings/drawing43.xml"/><Relationship Id="rId4" Type="http://schemas.openxmlformats.org/officeDocument/2006/relationships/hyperlink" Target="http://www.fnnc.org/threatened-bird-species-ventura-county.html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5wA5xtZxF1w&amp;feature=related" TargetMode="External"/><Relationship Id="rId2" Type="http://schemas.openxmlformats.org/officeDocument/2006/relationships/hyperlink" Target="http://www.youtube.com/watch?v=BDxwT8wqUzU" TargetMode="External"/><Relationship Id="rId1" Type="http://schemas.openxmlformats.org/officeDocument/2006/relationships/hyperlink" Target="http://animals.nationalgeographic.com/animals/fish/tiger-shark/" TargetMode="External"/><Relationship Id="rId5" Type="http://schemas.openxmlformats.org/officeDocument/2006/relationships/drawing" Target="../drawings/drawing44.xml"/><Relationship Id="rId4" Type="http://schemas.openxmlformats.org/officeDocument/2006/relationships/hyperlink" Target="http://www.youtube.com/watch?v=JxJ21TooVDk&amp;feature=related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wW9MyksCvhs&amp;feature=related" TargetMode="External"/><Relationship Id="rId2" Type="http://schemas.openxmlformats.org/officeDocument/2006/relationships/hyperlink" Target="http://www.youtube.com/watch?v=Ul1mVugY2Nk" TargetMode="External"/><Relationship Id="rId1" Type="http://schemas.openxmlformats.org/officeDocument/2006/relationships/hyperlink" Target="http://www.butterfliesandmoths.org/species/Papilio-rutulus" TargetMode="External"/><Relationship Id="rId5" Type="http://schemas.openxmlformats.org/officeDocument/2006/relationships/drawing" Target="../drawings/drawing45.xml"/><Relationship Id="rId4" Type="http://schemas.openxmlformats.org/officeDocument/2006/relationships/printerSettings" Target="../printerSettings/printerSettings21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Q2WYyGW7u0A&amp;feature=related" TargetMode="External"/><Relationship Id="rId2" Type="http://schemas.openxmlformats.org/officeDocument/2006/relationships/hyperlink" Target="http://www.youtube.com/watch?v=Q2WYyGW7u0A&amp;feature=related" TargetMode="External"/><Relationship Id="rId1" Type="http://schemas.openxmlformats.org/officeDocument/2006/relationships/hyperlink" Target="http://en.wikipedia.org/wiki/Northern_bluefin_tuna" TargetMode="External"/><Relationship Id="rId5" Type="http://schemas.openxmlformats.org/officeDocument/2006/relationships/drawing" Target="../drawings/drawing46.xml"/><Relationship Id="rId4" Type="http://schemas.openxmlformats.org/officeDocument/2006/relationships/hyperlink" Target="http://www.youtube.com/watch?v=7au8lgWYguQ&amp;feature=related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Turkey_Vulture" TargetMode="External"/><Relationship Id="rId2" Type="http://schemas.openxmlformats.org/officeDocument/2006/relationships/hyperlink" Target="http://www.youtube.com/watch?v=6LOGObs_JDA&amp;feature=related" TargetMode="External"/><Relationship Id="rId1" Type="http://schemas.openxmlformats.org/officeDocument/2006/relationships/hyperlink" Target="http://www.youtube.com/watch?v=6LOGObs_JDA&amp;feature=related" TargetMode="External"/><Relationship Id="rId4" Type="http://schemas.openxmlformats.org/officeDocument/2006/relationships/drawing" Target="../drawings/drawing47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FicoGjryzvA" TargetMode="External"/><Relationship Id="rId2" Type="http://schemas.openxmlformats.org/officeDocument/2006/relationships/hyperlink" Target="http://www.youtube.com/watch?v=Qe9A_vMPp6E&amp;feature=related" TargetMode="External"/><Relationship Id="rId1" Type="http://schemas.openxmlformats.org/officeDocument/2006/relationships/hyperlink" Target="http://www.arkive.org/white-ibis/eudocimus-albus/" TargetMode="External"/><Relationship Id="rId6" Type="http://schemas.openxmlformats.org/officeDocument/2006/relationships/drawing" Target="../drawings/drawing48.xm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http://www.youtube.com/watch?v=TOI_hjzBdDQ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Vwkf_Gayjws&amp;feature=related" TargetMode="External"/><Relationship Id="rId2" Type="http://schemas.openxmlformats.org/officeDocument/2006/relationships/hyperlink" Target="http://www.youtube.com/watch?v=HdKxmvcRxls" TargetMode="External"/><Relationship Id="rId1" Type="http://schemas.openxmlformats.org/officeDocument/2006/relationships/hyperlink" Target="http://www.insectsofwestvirginia.net/d/libellula-luctuosa.html" TargetMode="External"/><Relationship Id="rId5" Type="http://schemas.openxmlformats.org/officeDocument/2006/relationships/drawing" Target="../drawings/drawing49.xml"/><Relationship Id="rId4" Type="http://schemas.openxmlformats.org/officeDocument/2006/relationships/printerSettings" Target="../printerSettings/printerSettings23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http://video.mit.edu/watch/yellow-jackets-flying-in-slow-motion-3069/" TargetMode="External"/><Relationship Id="rId2" Type="http://schemas.openxmlformats.org/officeDocument/2006/relationships/hyperlink" Target="http://www.youtube.com/watch?v=3K-eC4jeYLo" TargetMode="External"/><Relationship Id="rId1" Type="http://schemas.openxmlformats.org/officeDocument/2006/relationships/hyperlink" Target="http://www.naturespot.org.uk/species/common-wasp" TargetMode="External"/><Relationship Id="rId5" Type="http://schemas.openxmlformats.org/officeDocument/2006/relationships/drawing" Target="../drawings/drawing50.xml"/><Relationship Id="rId4" Type="http://schemas.openxmlformats.org/officeDocument/2006/relationships/hyperlink" Target="http://video.mit.edu/watch/yellow-jackets-flying-in-slow-motion-3069/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8N14p5GS3Xo&amp;feature=related" TargetMode="External"/><Relationship Id="rId2" Type="http://schemas.openxmlformats.org/officeDocument/2006/relationships/hyperlink" Target="http://www.youtube.com/watch?v=PKQbZIDazGk&amp;feature=fvsr" TargetMode="External"/><Relationship Id="rId1" Type="http://schemas.openxmlformats.org/officeDocument/2006/relationships/hyperlink" Target="http://www.fishbase.org/summary/speciessummary.php?id=382" TargetMode="External"/><Relationship Id="rId5" Type="http://schemas.openxmlformats.org/officeDocument/2006/relationships/drawing" Target="../drawings/drawing51.xml"/><Relationship Id="rId4" Type="http://schemas.openxmlformats.org/officeDocument/2006/relationships/hyperlink" Target="http://www.youtube.com/watch?v=8N14p5GS3Xo&amp;feature=relate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e6JB32MDI9Q&amp;NR=1" TargetMode="External"/><Relationship Id="rId2" Type="http://schemas.openxmlformats.org/officeDocument/2006/relationships/hyperlink" Target="http://www.youtube.com/watch?v=e6JB32MDI9Q&amp;NR=1" TargetMode="External"/><Relationship Id="rId1" Type="http://schemas.openxmlformats.org/officeDocument/2006/relationships/hyperlink" Target="http://www.spart5.k12.sc.us/techtraining/teacher/webpages/scfish/sc_striped_bass.ht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http://www.youtube.com/watch?v=e6JB32MDI9Q&amp;NR=1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flseagrant.org/program_areas/aquaculture/copepod/about.htm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flseagrant.org/program_areas/aquaculture/copepod/about.ht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arcodiv.org/watercolumn/copepod/Oithona_similis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nimals.nationalgeographic.com/animals/mammals/beluga-whale/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0Nga10qbksY" TargetMode="External"/><Relationship Id="rId2" Type="http://schemas.openxmlformats.org/officeDocument/2006/relationships/hyperlink" Target="http://www.youtube.com/watch?v=0Nga10qbksY" TargetMode="External"/><Relationship Id="rId1" Type="http://schemas.openxmlformats.org/officeDocument/2006/relationships/hyperlink" Target="http://www.climatewatch.org.au/species/mammals/black-flying-fox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://www.youtube.com/watch?v=0Nga10qbksY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watch?v=Nxq08C8aNLU" TargetMode="External"/><Relationship Id="rId2" Type="http://schemas.openxmlformats.org/officeDocument/2006/relationships/hyperlink" Target="http://www.youtube.com/watch?v=dohF9E9KVYE" TargetMode="External"/><Relationship Id="rId1" Type="http://schemas.openxmlformats.org/officeDocument/2006/relationships/hyperlink" Target="http://www.floridaocean.org/uploads/docs/blocks/169/black-seahare.pdf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98"/>
  <sheetViews>
    <sheetView topLeftCell="A80" workbookViewId="0">
      <selection activeCell="D69" sqref="D69:D91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5.5703125" bestFit="1" customWidth="1"/>
    <col min="6" max="6" width="26.5703125" bestFit="1" customWidth="1"/>
    <col min="7" max="7" width="29.140625" customWidth="1"/>
  </cols>
  <sheetData>
    <row r="1" spans="1:8">
      <c r="A1" s="1" t="s">
        <v>23</v>
      </c>
      <c r="C1" s="24" t="s">
        <v>720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199</v>
      </c>
      <c r="F3" s="1" t="s">
        <v>128</v>
      </c>
      <c r="G3" s="1" t="s">
        <v>175</v>
      </c>
      <c r="H3" s="1" t="s">
        <v>176</v>
      </c>
    </row>
    <row r="4" spans="1:8">
      <c r="A4">
        <v>1</v>
      </c>
      <c r="B4">
        <f>A4*(1/30)</f>
        <v>3.3333333333333333E-2</v>
      </c>
      <c r="C4">
        <v>169.267</v>
      </c>
      <c r="D4">
        <f>180-C4</f>
        <v>10.733000000000004</v>
      </c>
      <c r="E4">
        <f>ABS(D4)</f>
        <v>10.733000000000004</v>
      </c>
      <c r="F4">
        <v>0.81</v>
      </c>
      <c r="G4" s="9" t="s">
        <v>200</v>
      </c>
      <c r="H4" s="14">
        <v>1.99</v>
      </c>
    </row>
    <row r="5" spans="1:8">
      <c r="A5">
        <v>3</v>
      </c>
      <c r="B5">
        <f t="shared" ref="B5:B26" si="0">A5*(1/30)</f>
        <v>0.1</v>
      </c>
      <c r="C5">
        <v>169.363</v>
      </c>
      <c r="D5">
        <f>-180+C5</f>
        <v>-10.637</v>
      </c>
      <c r="E5">
        <f t="shared" ref="E5:E26" si="1">ABS(D5)</f>
        <v>10.637</v>
      </c>
    </row>
    <row r="6" spans="1:8">
      <c r="A6">
        <v>5</v>
      </c>
      <c r="B6">
        <f t="shared" si="0"/>
        <v>0.16666666666666666</v>
      </c>
      <c r="C6">
        <v>156.14599999999999</v>
      </c>
      <c r="D6" s="8">
        <f t="shared" ref="D6:D8" si="2">-180+C6</f>
        <v>-23.854000000000013</v>
      </c>
      <c r="E6">
        <f t="shared" si="1"/>
        <v>23.854000000000013</v>
      </c>
      <c r="G6" t="s">
        <v>131</v>
      </c>
      <c r="H6" t="s">
        <v>201</v>
      </c>
    </row>
    <row r="7" spans="1:8">
      <c r="A7">
        <v>7</v>
      </c>
      <c r="B7">
        <f t="shared" si="0"/>
        <v>0.23333333333333334</v>
      </c>
      <c r="C7">
        <v>161.93700000000001</v>
      </c>
      <c r="D7">
        <f t="shared" si="2"/>
        <v>-18.062999999999988</v>
      </c>
      <c r="E7">
        <f t="shared" si="1"/>
        <v>18.062999999999988</v>
      </c>
      <c r="G7" t="s">
        <v>202</v>
      </c>
    </row>
    <row r="8" spans="1:8">
      <c r="A8">
        <v>9</v>
      </c>
      <c r="B8">
        <f t="shared" si="0"/>
        <v>0.3</v>
      </c>
      <c r="C8">
        <v>174.47200000000001</v>
      </c>
      <c r="D8">
        <f t="shared" si="2"/>
        <v>-5.5279999999999916</v>
      </c>
      <c r="E8">
        <f t="shared" si="1"/>
        <v>5.5279999999999916</v>
      </c>
      <c r="G8" s="9" t="s">
        <v>203</v>
      </c>
    </row>
    <row r="9" spans="1:8">
      <c r="A9">
        <v>11</v>
      </c>
      <c r="B9">
        <f t="shared" si="0"/>
        <v>0.36666666666666664</v>
      </c>
      <c r="C9">
        <v>170.739</v>
      </c>
      <c r="D9">
        <f>180-C9</f>
        <v>9.2609999999999957</v>
      </c>
      <c r="E9">
        <f t="shared" si="1"/>
        <v>9.2609999999999957</v>
      </c>
    </row>
    <row r="10" spans="1:8">
      <c r="A10">
        <v>13</v>
      </c>
      <c r="B10">
        <f t="shared" si="0"/>
        <v>0.43333333333333335</v>
      </c>
      <c r="C10">
        <v>170.22300000000001</v>
      </c>
      <c r="D10">
        <f t="shared" ref="D10:D13" si="3">180-C10</f>
        <v>9.7769999999999868</v>
      </c>
      <c r="E10">
        <f t="shared" si="1"/>
        <v>9.7769999999999868</v>
      </c>
    </row>
    <row r="11" spans="1:8">
      <c r="A11">
        <v>15</v>
      </c>
      <c r="B11">
        <f t="shared" si="0"/>
        <v>0.5</v>
      </c>
      <c r="C11">
        <v>158.708</v>
      </c>
      <c r="D11" s="8">
        <f t="shared" si="3"/>
        <v>21.292000000000002</v>
      </c>
      <c r="E11">
        <f t="shared" si="1"/>
        <v>21.292000000000002</v>
      </c>
    </row>
    <row r="12" spans="1:8">
      <c r="A12">
        <v>17</v>
      </c>
      <c r="B12">
        <f t="shared" si="0"/>
        <v>0.56666666666666665</v>
      </c>
      <c r="C12">
        <v>167.36199999999999</v>
      </c>
      <c r="D12">
        <f t="shared" si="3"/>
        <v>12.638000000000005</v>
      </c>
      <c r="E12">
        <f t="shared" si="1"/>
        <v>12.638000000000005</v>
      </c>
    </row>
    <row r="13" spans="1:8">
      <c r="A13">
        <v>19</v>
      </c>
      <c r="B13">
        <f t="shared" si="0"/>
        <v>0.6333333333333333</v>
      </c>
      <c r="C13">
        <v>171.61</v>
      </c>
      <c r="D13">
        <f t="shared" si="3"/>
        <v>8.3899999999999864</v>
      </c>
      <c r="E13">
        <f t="shared" si="1"/>
        <v>8.3899999999999864</v>
      </c>
    </row>
    <row r="14" spans="1:8">
      <c r="A14">
        <v>21</v>
      </c>
      <c r="B14">
        <f t="shared" si="0"/>
        <v>0.7</v>
      </c>
      <c r="C14">
        <v>166.71799999999999</v>
      </c>
      <c r="D14">
        <f>-180+C14</f>
        <v>-13.282000000000011</v>
      </c>
      <c r="E14">
        <f t="shared" si="1"/>
        <v>13.282000000000011</v>
      </c>
    </row>
    <row r="15" spans="1:8">
      <c r="A15">
        <v>23</v>
      </c>
      <c r="B15">
        <f t="shared" si="0"/>
        <v>0.76666666666666661</v>
      </c>
      <c r="C15">
        <v>172.041</v>
      </c>
      <c r="D15">
        <f t="shared" ref="D15:D17" si="4">-180+C15</f>
        <v>-7.9590000000000032</v>
      </c>
      <c r="E15">
        <f t="shared" si="1"/>
        <v>7.9590000000000032</v>
      </c>
    </row>
    <row r="16" spans="1:8">
      <c r="A16">
        <v>25</v>
      </c>
      <c r="B16">
        <f t="shared" si="0"/>
        <v>0.83333333333333337</v>
      </c>
      <c r="C16">
        <v>159.52799999999999</v>
      </c>
      <c r="D16">
        <f t="shared" si="4"/>
        <v>-20.472000000000008</v>
      </c>
      <c r="E16">
        <f t="shared" si="1"/>
        <v>20.472000000000008</v>
      </c>
    </row>
    <row r="17" spans="1:8">
      <c r="A17">
        <v>27</v>
      </c>
      <c r="B17">
        <f t="shared" si="0"/>
        <v>0.9</v>
      </c>
      <c r="C17">
        <v>152.93799999999999</v>
      </c>
      <c r="D17" s="8">
        <f t="shared" si="4"/>
        <v>-27.062000000000012</v>
      </c>
      <c r="E17">
        <f t="shared" si="1"/>
        <v>27.062000000000012</v>
      </c>
    </row>
    <row r="18" spans="1:8">
      <c r="A18">
        <v>29</v>
      </c>
      <c r="B18">
        <f t="shared" si="0"/>
        <v>0.96666666666666667</v>
      </c>
      <c r="C18">
        <v>172.405</v>
      </c>
      <c r="D18">
        <f>180-C18</f>
        <v>7.5949999999999989</v>
      </c>
      <c r="E18">
        <f t="shared" si="1"/>
        <v>7.5949999999999989</v>
      </c>
    </row>
    <row r="19" spans="1:8">
      <c r="A19">
        <v>31</v>
      </c>
      <c r="B19">
        <f t="shared" si="0"/>
        <v>1.0333333333333332</v>
      </c>
      <c r="C19">
        <v>163.18700000000001</v>
      </c>
      <c r="D19" s="8">
        <f t="shared" ref="D19:D22" si="5">180-C19</f>
        <v>16.812999999999988</v>
      </c>
      <c r="E19">
        <f t="shared" si="1"/>
        <v>16.812999999999988</v>
      </c>
    </row>
    <row r="20" spans="1:8">
      <c r="A20">
        <v>33</v>
      </c>
      <c r="B20">
        <f t="shared" si="0"/>
        <v>1.1000000000000001</v>
      </c>
      <c r="C20">
        <v>165.75899999999999</v>
      </c>
      <c r="D20">
        <f t="shared" si="5"/>
        <v>14.241000000000014</v>
      </c>
      <c r="E20">
        <f t="shared" si="1"/>
        <v>14.241000000000014</v>
      </c>
    </row>
    <row r="21" spans="1:8">
      <c r="A21">
        <v>35</v>
      </c>
      <c r="B21">
        <f t="shared" si="0"/>
        <v>1.1666666666666667</v>
      </c>
      <c r="C21">
        <v>171.09899999999999</v>
      </c>
      <c r="D21">
        <f t="shared" si="5"/>
        <v>8.9010000000000105</v>
      </c>
      <c r="E21">
        <f t="shared" si="1"/>
        <v>8.9010000000000105</v>
      </c>
    </row>
    <row r="22" spans="1:8">
      <c r="A22">
        <v>37</v>
      </c>
      <c r="B22">
        <f t="shared" si="0"/>
        <v>1.2333333333333334</v>
      </c>
      <c r="C22">
        <v>167.90199999999999</v>
      </c>
      <c r="D22">
        <f t="shared" si="5"/>
        <v>12.098000000000013</v>
      </c>
      <c r="E22">
        <f t="shared" si="1"/>
        <v>12.098000000000013</v>
      </c>
    </row>
    <row r="23" spans="1:8">
      <c r="A23">
        <v>39</v>
      </c>
      <c r="B23">
        <f t="shared" si="0"/>
        <v>1.3</v>
      </c>
      <c r="C23">
        <v>163.96</v>
      </c>
      <c r="D23">
        <f>-180+C23</f>
        <v>-16.039999999999992</v>
      </c>
      <c r="E23">
        <f t="shared" si="1"/>
        <v>16.039999999999992</v>
      </c>
    </row>
    <row r="24" spans="1:8">
      <c r="A24">
        <v>41</v>
      </c>
      <c r="B24">
        <f t="shared" si="0"/>
        <v>1.3666666666666667</v>
      </c>
      <c r="C24">
        <v>150.61600000000001</v>
      </c>
      <c r="D24" s="8">
        <f t="shared" ref="D24:D25" si="6">-180+C24</f>
        <v>-29.383999999999986</v>
      </c>
      <c r="E24" s="10">
        <f t="shared" si="1"/>
        <v>29.383999999999986</v>
      </c>
    </row>
    <row r="25" spans="1:8">
      <c r="A25">
        <v>43</v>
      </c>
      <c r="B25">
        <f t="shared" si="0"/>
        <v>1.4333333333333333</v>
      </c>
      <c r="C25">
        <v>151.994</v>
      </c>
      <c r="D25">
        <f t="shared" si="6"/>
        <v>-28.006</v>
      </c>
      <c r="E25">
        <f t="shared" si="1"/>
        <v>28.006</v>
      </c>
    </row>
    <row r="26" spans="1:8">
      <c r="A26">
        <v>45</v>
      </c>
      <c r="B26">
        <f t="shared" si="0"/>
        <v>1.5</v>
      </c>
      <c r="C26">
        <v>171.46</v>
      </c>
      <c r="D26" s="8">
        <f>180-C26</f>
        <v>8.539999999999992</v>
      </c>
      <c r="E26">
        <f t="shared" si="1"/>
        <v>8.539999999999992</v>
      </c>
    </row>
    <row r="27" spans="1:8" ht="18.75">
      <c r="G27" s="16" t="s">
        <v>204</v>
      </c>
      <c r="H27" s="1"/>
    </row>
    <row r="28" spans="1:8">
      <c r="A28" t="s">
        <v>181</v>
      </c>
    </row>
    <row r="29" spans="1:8">
      <c r="A29" s="1" t="s">
        <v>123</v>
      </c>
      <c r="B29" s="1" t="s">
        <v>124</v>
      </c>
      <c r="C29" s="1" t="s">
        <v>125</v>
      </c>
      <c r="D29" s="1" t="s">
        <v>174</v>
      </c>
      <c r="E29" s="1" t="s">
        <v>199</v>
      </c>
      <c r="G29" t="s">
        <v>131</v>
      </c>
      <c r="H29" t="s">
        <v>205</v>
      </c>
    </row>
    <row r="30" spans="1:8">
      <c r="A30">
        <v>1</v>
      </c>
      <c r="B30">
        <f>A30*(1/30)</f>
        <v>3.3333333333333333E-2</v>
      </c>
      <c r="C30">
        <v>165.05</v>
      </c>
      <c r="D30">
        <f>180-C30</f>
        <v>14.949999999999989</v>
      </c>
      <c r="E30">
        <f>ABS(D30)</f>
        <v>14.949999999999989</v>
      </c>
      <c r="G30" t="s">
        <v>206</v>
      </c>
    </row>
    <row r="31" spans="1:8">
      <c r="A31">
        <v>3</v>
      </c>
      <c r="B31">
        <f t="shared" ref="B31:B94" si="7">A31*(1/30)</f>
        <v>0.1</v>
      </c>
      <c r="C31">
        <v>163.87899999999999</v>
      </c>
      <c r="D31">
        <f t="shared" ref="D31:D38" si="8">180-C31</f>
        <v>16.121000000000009</v>
      </c>
      <c r="E31">
        <f t="shared" ref="E31:E94" si="9">ABS(D31)</f>
        <v>16.121000000000009</v>
      </c>
      <c r="G31" s="9" t="s">
        <v>207</v>
      </c>
    </row>
    <row r="32" spans="1:8">
      <c r="A32">
        <v>5</v>
      </c>
      <c r="B32">
        <f t="shared" si="7"/>
        <v>0.16666666666666666</v>
      </c>
      <c r="C32">
        <v>170.06399999999999</v>
      </c>
      <c r="D32">
        <f t="shared" si="8"/>
        <v>9.936000000000007</v>
      </c>
      <c r="E32">
        <f t="shared" si="9"/>
        <v>9.936000000000007</v>
      </c>
    </row>
    <row r="33" spans="1:5">
      <c r="A33">
        <v>7</v>
      </c>
      <c r="B33">
        <f t="shared" si="7"/>
        <v>0.23333333333333334</v>
      </c>
      <c r="C33">
        <v>170.36600000000001</v>
      </c>
      <c r="D33">
        <f t="shared" si="8"/>
        <v>9.6339999999999861</v>
      </c>
      <c r="E33">
        <f t="shared" si="9"/>
        <v>9.6339999999999861</v>
      </c>
    </row>
    <row r="34" spans="1:5">
      <c r="A34">
        <v>9</v>
      </c>
      <c r="B34">
        <f t="shared" si="7"/>
        <v>0.3</v>
      </c>
      <c r="C34">
        <v>171.73699999999999</v>
      </c>
      <c r="D34">
        <f t="shared" si="8"/>
        <v>8.2630000000000052</v>
      </c>
      <c r="E34">
        <f t="shared" si="9"/>
        <v>8.2630000000000052</v>
      </c>
    </row>
    <row r="35" spans="1:5">
      <c r="A35">
        <v>11</v>
      </c>
      <c r="B35">
        <f t="shared" si="7"/>
        <v>0.36666666666666664</v>
      </c>
      <c r="C35">
        <v>173.21100000000001</v>
      </c>
      <c r="D35">
        <f t="shared" si="8"/>
        <v>6.7889999999999873</v>
      </c>
      <c r="E35">
        <f t="shared" si="9"/>
        <v>6.7889999999999873</v>
      </c>
    </row>
    <row r="36" spans="1:5">
      <c r="A36">
        <v>13</v>
      </c>
      <c r="B36">
        <f t="shared" si="7"/>
        <v>0.43333333333333335</v>
      </c>
      <c r="C36">
        <v>175.44499999999999</v>
      </c>
      <c r="D36">
        <f t="shared" si="8"/>
        <v>4.5550000000000068</v>
      </c>
      <c r="E36">
        <f t="shared" si="9"/>
        <v>4.5550000000000068</v>
      </c>
    </row>
    <row r="37" spans="1:5">
      <c r="A37">
        <v>15</v>
      </c>
      <c r="B37">
        <f t="shared" si="7"/>
        <v>0.5</v>
      </c>
      <c r="C37">
        <v>179.583</v>
      </c>
      <c r="D37">
        <f t="shared" si="8"/>
        <v>0.41700000000000159</v>
      </c>
      <c r="E37">
        <f t="shared" si="9"/>
        <v>0.41700000000000159</v>
      </c>
    </row>
    <row r="38" spans="1:5">
      <c r="A38">
        <v>17</v>
      </c>
      <c r="B38">
        <f t="shared" si="7"/>
        <v>0.56666666666666665</v>
      </c>
      <c r="C38">
        <v>178.76599999999999</v>
      </c>
      <c r="D38">
        <f t="shared" si="8"/>
        <v>1.2340000000000089</v>
      </c>
      <c r="E38">
        <f t="shared" si="9"/>
        <v>1.2340000000000089</v>
      </c>
    </row>
    <row r="39" spans="1:5">
      <c r="A39">
        <v>19</v>
      </c>
      <c r="B39">
        <f t="shared" si="7"/>
        <v>0.6333333333333333</v>
      </c>
      <c r="C39">
        <v>177.28800000000001</v>
      </c>
      <c r="D39">
        <f>-180+C39</f>
        <v>-2.7119999999999891</v>
      </c>
      <c r="E39">
        <f t="shared" si="9"/>
        <v>2.7119999999999891</v>
      </c>
    </row>
    <row r="40" spans="1:5">
      <c r="A40">
        <v>21</v>
      </c>
      <c r="B40">
        <f t="shared" si="7"/>
        <v>0.7</v>
      </c>
      <c r="C40">
        <v>173.98400000000001</v>
      </c>
      <c r="D40">
        <f t="shared" ref="D40:D46" si="10">-180+C40</f>
        <v>-6.0159999999999911</v>
      </c>
      <c r="E40">
        <f t="shared" si="9"/>
        <v>6.0159999999999911</v>
      </c>
    </row>
    <row r="41" spans="1:5">
      <c r="A41">
        <v>23</v>
      </c>
      <c r="B41">
        <f t="shared" si="7"/>
        <v>0.76666666666666661</v>
      </c>
      <c r="C41">
        <v>173.446</v>
      </c>
      <c r="D41">
        <f t="shared" si="10"/>
        <v>-6.554000000000002</v>
      </c>
      <c r="E41">
        <f t="shared" si="9"/>
        <v>6.554000000000002</v>
      </c>
    </row>
    <row r="42" spans="1:5">
      <c r="A42">
        <v>25</v>
      </c>
      <c r="B42">
        <f t="shared" si="7"/>
        <v>0.83333333333333337</v>
      </c>
      <c r="C42">
        <v>172.07900000000001</v>
      </c>
      <c r="D42">
        <f t="shared" si="10"/>
        <v>-7.9209999999999923</v>
      </c>
      <c r="E42">
        <f t="shared" si="9"/>
        <v>7.9209999999999923</v>
      </c>
    </row>
    <row r="43" spans="1:5">
      <c r="A43">
        <v>27</v>
      </c>
      <c r="B43">
        <f t="shared" si="7"/>
        <v>0.9</v>
      </c>
      <c r="C43">
        <v>165.74100000000001</v>
      </c>
      <c r="D43">
        <f t="shared" si="10"/>
        <v>-14.258999999999986</v>
      </c>
      <c r="E43">
        <f t="shared" si="9"/>
        <v>14.258999999999986</v>
      </c>
    </row>
    <row r="44" spans="1:5">
      <c r="A44">
        <v>29</v>
      </c>
      <c r="B44">
        <f t="shared" si="7"/>
        <v>0.96666666666666667</v>
      </c>
      <c r="C44">
        <v>163.108</v>
      </c>
      <c r="D44">
        <f t="shared" si="10"/>
        <v>-16.891999999999996</v>
      </c>
      <c r="E44">
        <f t="shared" si="9"/>
        <v>16.891999999999996</v>
      </c>
    </row>
    <row r="45" spans="1:5">
      <c r="A45">
        <v>31</v>
      </c>
      <c r="B45">
        <f t="shared" si="7"/>
        <v>1.0333333333333332</v>
      </c>
      <c r="C45">
        <v>169.315</v>
      </c>
      <c r="D45">
        <f t="shared" si="10"/>
        <v>-10.685000000000002</v>
      </c>
      <c r="E45">
        <f t="shared" si="9"/>
        <v>10.685000000000002</v>
      </c>
    </row>
    <row r="46" spans="1:5">
      <c r="A46">
        <v>33</v>
      </c>
      <c r="B46">
        <f t="shared" si="7"/>
        <v>1.1000000000000001</v>
      </c>
      <c r="C46">
        <v>172.28299999999999</v>
      </c>
      <c r="D46">
        <f t="shared" si="10"/>
        <v>-7.717000000000013</v>
      </c>
      <c r="E46">
        <f t="shared" si="9"/>
        <v>7.717000000000013</v>
      </c>
    </row>
    <row r="47" spans="1:5">
      <c r="A47">
        <v>35</v>
      </c>
      <c r="B47">
        <f t="shared" si="7"/>
        <v>1.1666666666666667</v>
      </c>
      <c r="C47">
        <v>172.90700000000001</v>
      </c>
      <c r="D47">
        <f>180-C47</f>
        <v>7.0929999999999893</v>
      </c>
      <c r="E47">
        <f t="shared" si="9"/>
        <v>7.0929999999999893</v>
      </c>
    </row>
    <row r="48" spans="1:5">
      <c r="A48">
        <v>37</v>
      </c>
      <c r="B48">
        <f t="shared" si="7"/>
        <v>1.2333333333333334</v>
      </c>
      <c r="C48">
        <v>170.749</v>
      </c>
      <c r="D48">
        <f t="shared" ref="D48:D58" si="11">180-C48</f>
        <v>9.2510000000000048</v>
      </c>
      <c r="E48">
        <f t="shared" si="9"/>
        <v>9.2510000000000048</v>
      </c>
    </row>
    <row r="49" spans="1:5">
      <c r="A49">
        <v>39</v>
      </c>
      <c r="B49">
        <f t="shared" si="7"/>
        <v>1.3</v>
      </c>
      <c r="C49">
        <v>170.19200000000001</v>
      </c>
      <c r="D49">
        <f t="shared" si="11"/>
        <v>9.8079999999999927</v>
      </c>
      <c r="E49">
        <f t="shared" si="9"/>
        <v>9.8079999999999927</v>
      </c>
    </row>
    <row r="50" spans="1:5">
      <c r="A50">
        <v>41</v>
      </c>
      <c r="B50">
        <f t="shared" si="7"/>
        <v>1.3666666666666667</v>
      </c>
      <c r="C50">
        <v>169.01300000000001</v>
      </c>
      <c r="D50">
        <f t="shared" si="11"/>
        <v>10.986999999999995</v>
      </c>
      <c r="E50">
        <f t="shared" si="9"/>
        <v>10.986999999999995</v>
      </c>
    </row>
    <row r="51" spans="1:5">
      <c r="A51">
        <v>43</v>
      </c>
      <c r="B51">
        <f t="shared" si="7"/>
        <v>1.4333333333333333</v>
      </c>
      <c r="C51">
        <v>171.423</v>
      </c>
      <c r="D51">
        <f t="shared" si="11"/>
        <v>8.5769999999999982</v>
      </c>
      <c r="E51">
        <f t="shared" si="9"/>
        <v>8.5769999999999982</v>
      </c>
    </row>
    <row r="52" spans="1:5">
      <c r="A52">
        <v>45</v>
      </c>
      <c r="B52">
        <f t="shared" si="7"/>
        <v>1.5</v>
      </c>
      <c r="C52">
        <v>166.82300000000001</v>
      </c>
      <c r="D52">
        <f t="shared" si="11"/>
        <v>13.176999999999992</v>
      </c>
      <c r="E52">
        <f t="shared" si="9"/>
        <v>13.176999999999992</v>
      </c>
    </row>
    <row r="53" spans="1:5">
      <c r="A53">
        <v>47</v>
      </c>
      <c r="B53">
        <f t="shared" si="7"/>
        <v>1.5666666666666667</v>
      </c>
      <c r="C53">
        <v>164.24100000000001</v>
      </c>
      <c r="D53">
        <f t="shared" si="11"/>
        <v>15.758999999999986</v>
      </c>
      <c r="E53">
        <f t="shared" si="9"/>
        <v>15.758999999999986</v>
      </c>
    </row>
    <row r="54" spans="1:5">
      <c r="A54">
        <v>49</v>
      </c>
      <c r="B54">
        <f t="shared" si="7"/>
        <v>1.6333333333333333</v>
      </c>
      <c r="C54">
        <v>166.81200000000001</v>
      </c>
      <c r="D54">
        <f t="shared" si="11"/>
        <v>13.187999999999988</v>
      </c>
      <c r="E54">
        <f t="shared" si="9"/>
        <v>13.187999999999988</v>
      </c>
    </row>
    <row r="55" spans="1:5">
      <c r="A55">
        <v>51</v>
      </c>
      <c r="B55">
        <f t="shared" si="7"/>
        <v>1.7</v>
      </c>
      <c r="C55">
        <v>170.65100000000001</v>
      </c>
      <c r="D55">
        <f t="shared" si="11"/>
        <v>9.3489999999999895</v>
      </c>
      <c r="E55">
        <f t="shared" si="9"/>
        <v>9.3489999999999895</v>
      </c>
    </row>
    <row r="56" spans="1:5">
      <c r="A56">
        <v>53</v>
      </c>
      <c r="B56">
        <f t="shared" si="7"/>
        <v>1.7666666666666666</v>
      </c>
      <c r="C56">
        <v>174.13</v>
      </c>
      <c r="D56">
        <f t="shared" si="11"/>
        <v>5.8700000000000045</v>
      </c>
      <c r="E56">
        <f t="shared" si="9"/>
        <v>5.8700000000000045</v>
      </c>
    </row>
    <row r="57" spans="1:5">
      <c r="A57">
        <v>55</v>
      </c>
      <c r="B57">
        <f t="shared" si="7"/>
        <v>1.8333333333333333</v>
      </c>
      <c r="C57">
        <v>173.55500000000001</v>
      </c>
      <c r="D57">
        <f t="shared" si="11"/>
        <v>6.4449999999999932</v>
      </c>
      <c r="E57">
        <f t="shared" si="9"/>
        <v>6.4449999999999932</v>
      </c>
    </row>
    <row r="58" spans="1:5">
      <c r="A58">
        <v>57</v>
      </c>
      <c r="B58">
        <f t="shared" si="7"/>
        <v>1.9</v>
      </c>
      <c r="C58">
        <v>174.39699999999999</v>
      </c>
      <c r="D58">
        <f t="shared" si="11"/>
        <v>5.6030000000000086</v>
      </c>
      <c r="E58">
        <f t="shared" si="9"/>
        <v>5.6030000000000086</v>
      </c>
    </row>
    <row r="59" spans="1:5">
      <c r="A59">
        <v>59</v>
      </c>
      <c r="B59">
        <f t="shared" si="7"/>
        <v>1.9666666666666666</v>
      </c>
      <c r="C59">
        <v>175.999</v>
      </c>
      <c r="D59">
        <f>-180+C59</f>
        <v>-4.0010000000000048</v>
      </c>
      <c r="E59">
        <f t="shared" si="9"/>
        <v>4.0010000000000048</v>
      </c>
    </row>
    <row r="60" spans="1:5">
      <c r="A60">
        <v>61</v>
      </c>
      <c r="B60">
        <f t="shared" si="7"/>
        <v>2.0333333333333332</v>
      </c>
      <c r="C60">
        <v>175.691</v>
      </c>
      <c r="D60">
        <f t="shared" ref="D60:D68" si="12">-180+C60</f>
        <v>-4.3089999999999975</v>
      </c>
      <c r="E60">
        <f t="shared" si="9"/>
        <v>4.3089999999999975</v>
      </c>
    </row>
    <row r="61" spans="1:5">
      <c r="A61">
        <v>63</v>
      </c>
      <c r="B61">
        <f t="shared" si="7"/>
        <v>2.1</v>
      </c>
      <c r="C61">
        <v>171.18600000000001</v>
      </c>
      <c r="D61">
        <f t="shared" si="12"/>
        <v>-8.813999999999993</v>
      </c>
      <c r="E61">
        <f t="shared" si="9"/>
        <v>8.813999999999993</v>
      </c>
    </row>
    <row r="62" spans="1:5">
      <c r="A62">
        <v>65</v>
      </c>
      <c r="B62">
        <f t="shared" si="7"/>
        <v>2.1666666666666665</v>
      </c>
      <c r="C62">
        <v>169.208</v>
      </c>
      <c r="D62">
        <f t="shared" si="12"/>
        <v>-10.792000000000002</v>
      </c>
      <c r="E62">
        <f t="shared" si="9"/>
        <v>10.792000000000002</v>
      </c>
    </row>
    <row r="63" spans="1:5">
      <c r="A63">
        <v>67</v>
      </c>
      <c r="B63">
        <f t="shared" si="7"/>
        <v>2.2333333333333334</v>
      </c>
      <c r="C63">
        <v>168.40700000000001</v>
      </c>
      <c r="D63">
        <f t="shared" si="12"/>
        <v>-11.592999999999989</v>
      </c>
      <c r="E63">
        <f t="shared" si="9"/>
        <v>11.592999999999989</v>
      </c>
    </row>
    <row r="64" spans="1:5">
      <c r="A64">
        <v>69</v>
      </c>
      <c r="B64">
        <f t="shared" si="7"/>
        <v>2.2999999999999998</v>
      </c>
      <c r="C64">
        <v>166.49799999999999</v>
      </c>
      <c r="D64">
        <f t="shared" si="12"/>
        <v>-13.50200000000001</v>
      </c>
      <c r="E64">
        <f t="shared" si="9"/>
        <v>13.50200000000001</v>
      </c>
    </row>
    <row r="65" spans="1:5">
      <c r="A65">
        <v>71</v>
      </c>
      <c r="B65">
        <f t="shared" si="7"/>
        <v>2.3666666666666667</v>
      </c>
      <c r="C65">
        <v>165.68199999999999</v>
      </c>
      <c r="D65">
        <f t="shared" si="12"/>
        <v>-14.318000000000012</v>
      </c>
      <c r="E65">
        <f t="shared" si="9"/>
        <v>14.318000000000012</v>
      </c>
    </row>
    <row r="66" spans="1:5">
      <c r="A66">
        <v>73</v>
      </c>
      <c r="B66">
        <f t="shared" si="7"/>
        <v>2.4333333333333331</v>
      </c>
      <c r="C66">
        <v>162.38999999999999</v>
      </c>
      <c r="D66">
        <f t="shared" si="12"/>
        <v>-17.610000000000014</v>
      </c>
      <c r="E66" s="8">
        <f t="shared" si="9"/>
        <v>17.610000000000014</v>
      </c>
    </row>
    <row r="67" spans="1:5">
      <c r="A67">
        <v>75</v>
      </c>
      <c r="B67">
        <f t="shared" si="7"/>
        <v>2.5</v>
      </c>
      <c r="C67">
        <v>169.12700000000001</v>
      </c>
      <c r="D67">
        <f t="shared" si="12"/>
        <v>-10.87299999999999</v>
      </c>
      <c r="E67">
        <f t="shared" si="9"/>
        <v>10.87299999999999</v>
      </c>
    </row>
    <row r="68" spans="1:5">
      <c r="A68">
        <v>77</v>
      </c>
      <c r="B68">
        <f t="shared" si="7"/>
        <v>2.5666666666666664</v>
      </c>
      <c r="C68">
        <v>176.21600000000001</v>
      </c>
      <c r="D68">
        <f t="shared" si="12"/>
        <v>-3.7839999999999918</v>
      </c>
      <c r="E68">
        <f t="shared" si="9"/>
        <v>3.7839999999999918</v>
      </c>
    </row>
    <row r="69" spans="1:5">
      <c r="A69">
        <v>79</v>
      </c>
      <c r="B69">
        <f t="shared" si="7"/>
        <v>2.6333333333333333</v>
      </c>
      <c r="C69">
        <v>172.02500000000001</v>
      </c>
      <c r="D69">
        <f>180-C69</f>
        <v>7.9749999999999943</v>
      </c>
      <c r="E69">
        <f t="shared" si="9"/>
        <v>7.9749999999999943</v>
      </c>
    </row>
    <row r="70" spans="1:5">
      <c r="A70">
        <v>81</v>
      </c>
      <c r="B70">
        <f t="shared" si="7"/>
        <v>2.7</v>
      </c>
      <c r="C70">
        <v>171.251</v>
      </c>
      <c r="D70">
        <f t="shared" ref="D70:D79" si="13">180-C70</f>
        <v>8.7489999999999952</v>
      </c>
      <c r="E70">
        <f t="shared" si="9"/>
        <v>8.7489999999999952</v>
      </c>
    </row>
    <row r="71" spans="1:5">
      <c r="A71">
        <v>83</v>
      </c>
      <c r="B71">
        <f t="shared" si="7"/>
        <v>2.7666666666666666</v>
      </c>
      <c r="C71">
        <v>169.35300000000001</v>
      </c>
      <c r="D71">
        <f t="shared" si="13"/>
        <v>10.646999999999991</v>
      </c>
      <c r="E71">
        <f t="shared" si="9"/>
        <v>10.646999999999991</v>
      </c>
    </row>
    <row r="72" spans="1:5">
      <c r="A72">
        <v>85</v>
      </c>
      <c r="B72">
        <f t="shared" si="7"/>
        <v>2.8333333333333335</v>
      </c>
      <c r="C72">
        <v>166.887</v>
      </c>
      <c r="D72">
        <f t="shared" si="13"/>
        <v>13.113</v>
      </c>
      <c r="E72">
        <f t="shared" si="9"/>
        <v>13.113</v>
      </c>
    </row>
    <row r="73" spans="1:5">
      <c r="A73">
        <v>87</v>
      </c>
      <c r="B73">
        <f t="shared" si="7"/>
        <v>2.9</v>
      </c>
      <c r="C73">
        <v>163.74</v>
      </c>
      <c r="D73">
        <f t="shared" si="13"/>
        <v>16.259999999999991</v>
      </c>
      <c r="E73">
        <f t="shared" si="9"/>
        <v>16.259999999999991</v>
      </c>
    </row>
    <row r="74" spans="1:5">
      <c r="A74">
        <v>89</v>
      </c>
      <c r="B74">
        <f t="shared" si="7"/>
        <v>2.9666666666666668</v>
      </c>
      <c r="C74">
        <v>164.63499999999999</v>
      </c>
      <c r="D74">
        <f t="shared" si="13"/>
        <v>15.365000000000009</v>
      </c>
      <c r="E74">
        <f t="shared" si="9"/>
        <v>15.365000000000009</v>
      </c>
    </row>
    <row r="75" spans="1:5">
      <c r="A75">
        <v>91</v>
      </c>
      <c r="B75">
        <f t="shared" si="7"/>
        <v>3.0333333333333332</v>
      </c>
      <c r="C75">
        <v>165.779</v>
      </c>
      <c r="D75">
        <f t="shared" si="13"/>
        <v>14.221000000000004</v>
      </c>
      <c r="E75">
        <f t="shared" si="9"/>
        <v>14.221000000000004</v>
      </c>
    </row>
    <row r="76" spans="1:5">
      <c r="A76">
        <v>93</v>
      </c>
      <c r="B76">
        <f t="shared" si="7"/>
        <v>3.1</v>
      </c>
      <c r="C76">
        <v>168.965</v>
      </c>
      <c r="D76">
        <f t="shared" si="13"/>
        <v>11.034999999999997</v>
      </c>
      <c r="E76">
        <f t="shared" si="9"/>
        <v>11.034999999999997</v>
      </c>
    </row>
    <row r="77" spans="1:5">
      <c r="A77">
        <v>95</v>
      </c>
      <c r="B77">
        <f t="shared" si="7"/>
        <v>3.1666666666666665</v>
      </c>
      <c r="C77">
        <v>170.16</v>
      </c>
      <c r="D77">
        <f t="shared" si="13"/>
        <v>9.8400000000000034</v>
      </c>
      <c r="E77">
        <f t="shared" si="9"/>
        <v>9.8400000000000034</v>
      </c>
    </row>
    <row r="78" spans="1:5">
      <c r="A78">
        <v>97</v>
      </c>
      <c r="B78">
        <f t="shared" si="7"/>
        <v>3.2333333333333334</v>
      </c>
      <c r="C78">
        <v>176.28100000000001</v>
      </c>
      <c r="D78">
        <f t="shared" si="13"/>
        <v>3.7189999999999941</v>
      </c>
      <c r="E78">
        <f t="shared" si="9"/>
        <v>3.7189999999999941</v>
      </c>
    </row>
    <row r="79" spans="1:5">
      <c r="A79">
        <v>99</v>
      </c>
      <c r="B79">
        <f t="shared" si="7"/>
        <v>3.3</v>
      </c>
      <c r="C79">
        <v>173.792</v>
      </c>
      <c r="D79">
        <f t="shared" si="13"/>
        <v>6.2079999999999984</v>
      </c>
      <c r="E79">
        <f t="shared" si="9"/>
        <v>6.2079999999999984</v>
      </c>
    </row>
    <row r="80" spans="1:5">
      <c r="A80">
        <v>101</v>
      </c>
      <c r="B80">
        <f t="shared" si="7"/>
        <v>3.3666666666666667</v>
      </c>
      <c r="C80">
        <v>179.39</v>
      </c>
      <c r="D80">
        <f>-180+C80</f>
        <v>-0.61000000000001364</v>
      </c>
      <c r="E80">
        <f t="shared" si="9"/>
        <v>0.61000000000001364</v>
      </c>
    </row>
    <row r="81" spans="1:5">
      <c r="A81">
        <v>103</v>
      </c>
      <c r="B81">
        <f t="shared" si="7"/>
        <v>3.4333333333333331</v>
      </c>
      <c r="C81">
        <v>175.178</v>
      </c>
      <c r="D81">
        <f t="shared" ref="D81:D91" si="14">-180+C81</f>
        <v>-4.8220000000000027</v>
      </c>
      <c r="E81">
        <f t="shared" si="9"/>
        <v>4.8220000000000027</v>
      </c>
    </row>
    <row r="82" spans="1:5">
      <c r="A82">
        <v>105</v>
      </c>
      <c r="B82">
        <f t="shared" si="7"/>
        <v>3.5</v>
      </c>
      <c r="C82">
        <v>174.28</v>
      </c>
      <c r="D82">
        <f t="shared" si="14"/>
        <v>-5.7199999999999989</v>
      </c>
      <c r="E82">
        <f t="shared" si="9"/>
        <v>5.7199999999999989</v>
      </c>
    </row>
    <row r="83" spans="1:5">
      <c r="A83">
        <v>107</v>
      </c>
      <c r="B83">
        <f t="shared" si="7"/>
        <v>3.5666666666666664</v>
      </c>
      <c r="C83">
        <v>172.96899999999999</v>
      </c>
      <c r="D83">
        <f t="shared" si="14"/>
        <v>-7.0310000000000059</v>
      </c>
      <c r="E83">
        <f t="shared" si="9"/>
        <v>7.0310000000000059</v>
      </c>
    </row>
    <row r="84" spans="1:5">
      <c r="A84">
        <v>109</v>
      </c>
      <c r="B84">
        <f t="shared" si="7"/>
        <v>3.6333333333333333</v>
      </c>
      <c r="C84">
        <v>164.84800000000001</v>
      </c>
      <c r="D84">
        <f t="shared" si="14"/>
        <v>-15.151999999999987</v>
      </c>
      <c r="E84">
        <f t="shared" si="9"/>
        <v>15.151999999999987</v>
      </c>
    </row>
    <row r="85" spans="1:5">
      <c r="A85">
        <v>111</v>
      </c>
      <c r="B85">
        <f t="shared" si="7"/>
        <v>3.6999999999999997</v>
      </c>
      <c r="C85">
        <v>168.59</v>
      </c>
      <c r="D85">
        <f t="shared" si="14"/>
        <v>-11.409999999999997</v>
      </c>
      <c r="E85">
        <f t="shared" si="9"/>
        <v>11.409999999999997</v>
      </c>
    </row>
    <row r="86" spans="1:5">
      <c r="A86">
        <v>113</v>
      </c>
      <c r="B86">
        <f t="shared" si="7"/>
        <v>3.7666666666666666</v>
      </c>
      <c r="C86">
        <v>166.79</v>
      </c>
      <c r="D86">
        <f t="shared" si="14"/>
        <v>-13.210000000000008</v>
      </c>
      <c r="E86">
        <f t="shared" si="9"/>
        <v>13.210000000000008</v>
      </c>
    </row>
    <row r="87" spans="1:5">
      <c r="A87">
        <v>115</v>
      </c>
      <c r="B87">
        <f t="shared" si="7"/>
        <v>3.8333333333333335</v>
      </c>
      <c r="C87">
        <v>168.179</v>
      </c>
      <c r="D87">
        <f t="shared" si="14"/>
        <v>-11.820999999999998</v>
      </c>
      <c r="E87">
        <f t="shared" si="9"/>
        <v>11.820999999999998</v>
      </c>
    </row>
    <row r="88" spans="1:5">
      <c r="A88">
        <v>117</v>
      </c>
      <c r="B88">
        <f t="shared" si="7"/>
        <v>3.9</v>
      </c>
      <c r="C88">
        <v>168.06200000000001</v>
      </c>
      <c r="D88">
        <f t="shared" si="14"/>
        <v>-11.937999999999988</v>
      </c>
      <c r="E88">
        <f t="shared" si="9"/>
        <v>11.937999999999988</v>
      </c>
    </row>
    <row r="89" spans="1:5">
      <c r="A89">
        <v>119</v>
      </c>
      <c r="B89">
        <f t="shared" si="7"/>
        <v>3.9666666666666668</v>
      </c>
      <c r="C89">
        <v>169.40199999999999</v>
      </c>
      <c r="D89">
        <f t="shared" si="14"/>
        <v>-10.598000000000013</v>
      </c>
      <c r="E89">
        <f t="shared" si="9"/>
        <v>10.598000000000013</v>
      </c>
    </row>
    <row r="90" spans="1:5">
      <c r="A90">
        <v>121</v>
      </c>
      <c r="B90">
        <f t="shared" si="7"/>
        <v>4.0333333333333332</v>
      </c>
      <c r="C90">
        <v>172.44300000000001</v>
      </c>
      <c r="D90">
        <f t="shared" si="14"/>
        <v>-7.5569999999999879</v>
      </c>
      <c r="E90">
        <f t="shared" si="9"/>
        <v>7.5569999999999879</v>
      </c>
    </row>
    <row r="91" spans="1:5">
      <c r="A91">
        <v>123</v>
      </c>
      <c r="B91">
        <f t="shared" si="7"/>
        <v>4.0999999999999996</v>
      </c>
      <c r="C91">
        <v>175.173</v>
      </c>
      <c r="D91">
        <f t="shared" si="14"/>
        <v>-4.8269999999999982</v>
      </c>
      <c r="E91">
        <f t="shared" si="9"/>
        <v>4.8269999999999982</v>
      </c>
    </row>
    <row r="92" spans="1:5">
      <c r="A92">
        <v>125</v>
      </c>
      <c r="B92">
        <f t="shared" si="7"/>
        <v>4.166666666666667</v>
      </c>
      <c r="C92">
        <v>178.56800000000001</v>
      </c>
      <c r="D92">
        <f>180-C92</f>
        <v>1.4319999999999879</v>
      </c>
      <c r="E92">
        <f t="shared" si="9"/>
        <v>1.4319999999999879</v>
      </c>
    </row>
    <row r="93" spans="1:5">
      <c r="A93">
        <v>127</v>
      </c>
      <c r="B93">
        <f t="shared" si="7"/>
        <v>4.2333333333333334</v>
      </c>
      <c r="C93">
        <v>169.971</v>
      </c>
      <c r="D93">
        <f t="shared" ref="D93:D98" si="15">180-C93</f>
        <v>10.028999999999996</v>
      </c>
      <c r="E93">
        <f t="shared" si="9"/>
        <v>10.028999999999996</v>
      </c>
    </row>
    <row r="94" spans="1:5">
      <c r="A94">
        <v>129</v>
      </c>
      <c r="B94">
        <f t="shared" si="7"/>
        <v>4.3</v>
      </c>
      <c r="C94">
        <v>167.34100000000001</v>
      </c>
      <c r="D94">
        <f t="shared" si="15"/>
        <v>12.658999999999992</v>
      </c>
      <c r="E94">
        <f t="shared" si="9"/>
        <v>12.658999999999992</v>
      </c>
    </row>
    <row r="95" spans="1:5">
      <c r="A95">
        <v>131</v>
      </c>
      <c r="B95">
        <f t="shared" ref="B95:B98" si="16">A95*(1/30)</f>
        <v>4.3666666666666663</v>
      </c>
      <c r="C95">
        <v>167.876</v>
      </c>
      <c r="D95">
        <f t="shared" si="15"/>
        <v>12.123999999999995</v>
      </c>
      <c r="E95">
        <f t="shared" ref="E95:E98" si="17">ABS(D95)</f>
        <v>12.123999999999995</v>
      </c>
    </row>
    <row r="96" spans="1:5">
      <c r="A96">
        <v>133</v>
      </c>
      <c r="B96">
        <f t="shared" si="16"/>
        <v>4.4333333333333336</v>
      </c>
      <c r="C96">
        <v>167.196</v>
      </c>
      <c r="D96">
        <f t="shared" si="15"/>
        <v>12.804000000000002</v>
      </c>
      <c r="E96">
        <f t="shared" si="17"/>
        <v>12.804000000000002</v>
      </c>
    </row>
    <row r="97" spans="1:5">
      <c r="A97">
        <v>135</v>
      </c>
      <c r="B97">
        <f t="shared" si="16"/>
        <v>4.5</v>
      </c>
      <c r="C97">
        <v>168.18799999999999</v>
      </c>
      <c r="D97">
        <f t="shared" si="15"/>
        <v>11.812000000000012</v>
      </c>
      <c r="E97">
        <f t="shared" si="17"/>
        <v>11.812000000000012</v>
      </c>
    </row>
    <row r="98" spans="1:5">
      <c r="A98">
        <v>137</v>
      </c>
      <c r="B98">
        <f t="shared" si="16"/>
        <v>4.5666666666666664</v>
      </c>
      <c r="C98">
        <v>169.77199999999999</v>
      </c>
      <c r="D98">
        <f t="shared" si="15"/>
        <v>10.228000000000009</v>
      </c>
      <c r="E98">
        <f t="shared" si="17"/>
        <v>10.228000000000009</v>
      </c>
    </row>
  </sheetData>
  <hyperlinks>
    <hyperlink ref="G31" r:id="rId1"/>
    <hyperlink ref="G8" r:id="rId2"/>
    <hyperlink ref="G4" r:id="rId3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O110"/>
  <sheetViews>
    <sheetView workbookViewId="0">
      <selection activeCell="D101" sqref="D101:D106"/>
    </sheetView>
  </sheetViews>
  <sheetFormatPr defaultRowHeight="15"/>
  <cols>
    <col min="1" max="1" width="15" bestFit="1" customWidth="1"/>
    <col min="2" max="2" width="14.7109375" bestFit="1" customWidth="1"/>
    <col min="3" max="3" width="26.140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15">
      <c r="A1" s="1" t="s">
        <v>446</v>
      </c>
      <c r="C1" s="21" t="s">
        <v>58</v>
      </c>
    </row>
    <row r="2" spans="1:15">
      <c r="A2" t="s">
        <v>447</v>
      </c>
    </row>
    <row r="3" spans="1:15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15">
      <c r="A4">
        <v>1</v>
      </c>
      <c r="B4">
        <f>A4*(1/24)</f>
        <v>4.1666666666666664E-2</v>
      </c>
      <c r="C4">
        <v>162.37799999999999</v>
      </c>
      <c r="D4">
        <f>180-C4</f>
        <v>17.622000000000014</v>
      </c>
      <c r="E4">
        <f>ABS(D4)</f>
        <v>17.622000000000014</v>
      </c>
      <c r="F4">
        <v>3.2000000000000001E-2</v>
      </c>
      <c r="G4" s="9" t="s">
        <v>850</v>
      </c>
    </row>
    <row r="5" spans="1:15">
      <c r="A5">
        <v>2</v>
      </c>
      <c r="B5">
        <f t="shared" ref="B5:B41" si="0">A5*(1/24)</f>
        <v>8.3333333333333329E-2</v>
      </c>
      <c r="C5">
        <v>168.05600000000001</v>
      </c>
      <c r="D5">
        <f t="shared" ref="D5:D9" si="1">180-C5</f>
        <v>11.943999999999988</v>
      </c>
      <c r="E5">
        <f t="shared" ref="E5:E41" si="2">ABS(D5)</f>
        <v>11.943999999999988</v>
      </c>
    </row>
    <row r="6" spans="1:15">
      <c r="A6">
        <v>3</v>
      </c>
      <c r="B6">
        <f t="shared" si="0"/>
        <v>0.125</v>
      </c>
      <c r="C6">
        <v>167.471</v>
      </c>
      <c r="D6">
        <f t="shared" si="1"/>
        <v>12.528999999999996</v>
      </c>
      <c r="E6">
        <f t="shared" si="2"/>
        <v>12.528999999999996</v>
      </c>
      <c r="J6" s="18"/>
    </row>
    <row r="7" spans="1:15">
      <c r="A7">
        <v>4</v>
      </c>
      <c r="B7">
        <f t="shared" si="0"/>
        <v>0.16666666666666666</v>
      </c>
      <c r="C7">
        <v>174.28899999999999</v>
      </c>
      <c r="D7">
        <f t="shared" si="1"/>
        <v>5.7110000000000127</v>
      </c>
      <c r="E7">
        <f t="shared" si="2"/>
        <v>5.7110000000000127</v>
      </c>
      <c r="G7" t="s">
        <v>131</v>
      </c>
      <c r="H7" t="s">
        <v>448</v>
      </c>
    </row>
    <row r="8" spans="1:15">
      <c r="A8">
        <v>5</v>
      </c>
      <c r="B8">
        <f t="shared" si="0"/>
        <v>0.20833333333333331</v>
      </c>
      <c r="C8">
        <v>153.435</v>
      </c>
      <c r="D8">
        <f>180-C8</f>
        <v>26.564999999999998</v>
      </c>
      <c r="E8" s="10">
        <f t="shared" si="2"/>
        <v>26.564999999999998</v>
      </c>
      <c r="G8" t="s">
        <v>449</v>
      </c>
      <c r="H8" s="1"/>
      <c r="I8" s="1"/>
      <c r="J8" s="1"/>
      <c r="K8" s="1"/>
      <c r="L8" s="1"/>
      <c r="M8" s="1"/>
      <c r="N8" s="1"/>
      <c r="O8" s="1"/>
    </row>
    <row r="9" spans="1:15">
      <c r="A9">
        <v>6</v>
      </c>
      <c r="B9">
        <f t="shared" si="0"/>
        <v>0.25</v>
      </c>
      <c r="C9">
        <v>155.55600000000001</v>
      </c>
      <c r="D9">
        <f t="shared" si="1"/>
        <v>24.443999999999988</v>
      </c>
      <c r="E9">
        <f t="shared" si="2"/>
        <v>24.443999999999988</v>
      </c>
      <c r="G9" s="9" t="s">
        <v>450</v>
      </c>
    </row>
    <row r="10" spans="1:15">
      <c r="A10">
        <v>7</v>
      </c>
      <c r="B10">
        <f t="shared" si="0"/>
        <v>0.29166666666666663</v>
      </c>
      <c r="C10">
        <v>164.578</v>
      </c>
      <c r="D10">
        <f>-180+C10</f>
        <v>-15.421999999999997</v>
      </c>
      <c r="E10">
        <f t="shared" si="2"/>
        <v>15.421999999999997</v>
      </c>
    </row>
    <row r="11" spans="1:15">
      <c r="A11">
        <v>8</v>
      </c>
      <c r="B11">
        <f t="shared" si="0"/>
        <v>0.33333333333333331</v>
      </c>
      <c r="C11">
        <v>155.376</v>
      </c>
      <c r="D11">
        <f>-180+C11</f>
        <v>-24.623999999999995</v>
      </c>
      <c r="E11" s="17">
        <f t="shared" si="2"/>
        <v>24.623999999999995</v>
      </c>
    </row>
    <row r="12" spans="1:15">
      <c r="A12">
        <v>9</v>
      </c>
      <c r="B12">
        <f t="shared" si="0"/>
        <v>0.375</v>
      </c>
      <c r="C12">
        <v>169.69499999999999</v>
      </c>
      <c r="D12">
        <f>-180+C12</f>
        <v>-10.305000000000007</v>
      </c>
      <c r="E12">
        <f t="shared" si="2"/>
        <v>10.305000000000007</v>
      </c>
    </row>
    <row r="13" spans="1:15">
      <c r="A13">
        <v>10</v>
      </c>
      <c r="B13">
        <f t="shared" si="0"/>
        <v>0.41666666666666663</v>
      </c>
      <c r="C13">
        <v>172.875</v>
      </c>
      <c r="D13">
        <f t="shared" ref="D13:D19" si="3">180-C13</f>
        <v>7.125</v>
      </c>
      <c r="E13">
        <f t="shared" si="2"/>
        <v>7.125</v>
      </c>
    </row>
    <row r="14" spans="1:15">
      <c r="A14">
        <v>11</v>
      </c>
      <c r="B14">
        <f t="shared" si="0"/>
        <v>0.45833333333333331</v>
      </c>
      <c r="C14">
        <v>165.964</v>
      </c>
      <c r="D14">
        <f t="shared" si="3"/>
        <v>14.036000000000001</v>
      </c>
      <c r="E14">
        <f t="shared" si="2"/>
        <v>14.036000000000001</v>
      </c>
    </row>
    <row r="15" spans="1:15">
      <c r="A15">
        <v>12</v>
      </c>
      <c r="B15">
        <f t="shared" si="0"/>
        <v>0.5</v>
      </c>
      <c r="C15">
        <v>173.66</v>
      </c>
      <c r="D15">
        <f t="shared" si="3"/>
        <v>6.3400000000000034</v>
      </c>
      <c r="E15">
        <f t="shared" si="2"/>
        <v>6.3400000000000034</v>
      </c>
    </row>
    <row r="16" spans="1:15">
      <c r="A16">
        <v>13</v>
      </c>
      <c r="B16">
        <f t="shared" si="0"/>
        <v>0.54166666666666663</v>
      </c>
      <c r="C16">
        <v>171.87</v>
      </c>
      <c r="D16">
        <f t="shared" si="3"/>
        <v>8.1299999999999955</v>
      </c>
      <c r="E16">
        <f t="shared" si="2"/>
        <v>8.1299999999999955</v>
      </c>
    </row>
    <row r="17" spans="1:5">
      <c r="A17">
        <v>14</v>
      </c>
      <c r="B17">
        <f t="shared" si="0"/>
        <v>0.58333333333333326</v>
      </c>
      <c r="C17">
        <v>165.964</v>
      </c>
      <c r="D17">
        <f t="shared" si="3"/>
        <v>14.036000000000001</v>
      </c>
      <c r="E17">
        <f t="shared" si="2"/>
        <v>14.036000000000001</v>
      </c>
    </row>
    <row r="18" spans="1:5">
      <c r="A18">
        <v>15</v>
      </c>
      <c r="B18">
        <f t="shared" si="0"/>
        <v>0.625</v>
      </c>
      <c r="C18">
        <v>168.69</v>
      </c>
      <c r="D18">
        <f t="shared" si="3"/>
        <v>11.310000000000002</v>
      </c>
      <c r="E18">
        <f t="shared" si="2"/>
        <v>11.310000000000002</v>
      </c>
    </row>
    <row r="19" spans="1:5">
      <c r="A19">
        <v>16</v>
      </c>
      <c r="B19">
        <f t="shared" si="0"/>
        <v>0.66666666666666663</v>
      </c>
      <c r="C19">
        <v>168.179</v>
      </c>
      <c r="D19">
        <f t="shared" si="3"/>
        <v>11.820999999999998</v>
      </c>
      <c r="E19">
        <f t="shared" si="2"/>
        <v>11.820999999999998</v>
      </c>
    </row>
    <row r="20" spans="1:5">
      <c r="A20">
        <v>17</v>
      </c>
      <c r="B20">
        <f t="shared" si="0"/>
        <v>0.70833333333333326</v>
      </c>
      <c r="C20">
        <v>167.65100000000001</v>
      </c>
      <c r="D20">
        <f>-180+C20</f>
        <v>-12.34899999999999</v>
      </c>
      <c r="E20">
        <f t="shared" si="2"/>
        <v>12.34899999999999</v>
      </c>
    </row>
    <row r="21" spans="1:5">
      <c r="A21">
        <v>18</v>
      </c>
      <c r="B21">
        <f t="shared" si="0"/>
        <v>0.75</v>
      </c>
      <c r="C21">
        <v>166.10900000000001</v>
      </c>
      <c r="D21">
        <f>-180+C21</f>
        <v>-13.890999999999991</v>
      </c>
      <c r="E21">
        <f t="shared" si="2"/>
        <v>13.890999999999991</v>
      </c>
    </row>
    <row r="22" spans="1:5">
      <c r="A22">
        <v>19</v>
      </c>
      <c r="B22">
        <f t="shared" si="0"/>
        <v>0.79166666666666663</v>
      </c>
      <c r="C22">
        <v>167.512</v>
      </c>
      <c r="D22">
        <f>-180+C22</f>
        <v>-12.488</v>
      </c>
      <c r="E22">
        <f t="shared" si="2"/>
        <v>12.488</v>
      </c>
    </row>
    <row r="23" spans="1:5">
      <c r="A23">
        <v>20</v>
      </c>
      <c r="B23">
        <f t="shared" si="0"/>
        <v>0.83333333333333326</v>
      </c>
      <c r="C23">
        <v>159.34100000000001</v>
      </c>
      <c r="D23">
        <f>180-C23</f>
        <v>20.658999999999992</v>
      </c>
      <c r="E23">
        <f t="shared" si="2"/>
        <v>20.658999999999992</v>
      </c>
    </row>
    <row r="24" spans="1:5">
      <c r="A24">
        <v>21</v>
      </c>
      <c r="B24">
        <f t="shared" si="0"/>
        <v>0.875</v>
      </c>
      <c r="C24">
        <v>161.19999999999999</v>
      </c>
      <c r="D24">
        <f>180-C24</f>
        <v>18.800000000000011</v>
      </c>
      <c r="E24">
        <f t="shared" si="2"/>
        <v>18.800000000000011</v>
      </c>
    </row>
    <row r="25" spans="1:5">
      <c r="A25">
        <v>22</v>
      </c>
      <c r="B25">
        <f t="shared" si="0"/>
        <v>0.91666666666666663</v>
      </c>
      <c r="C25">
        <v>168.69</v>
      </c>
      <c r="D25">
        <f t="shared" ref="D25:D28" si="4">180-C25</f>
        <v>11.310000000000002</v>
      </c>
      <c r="E25">
        <f t="shared" si="2"/>
        <v>11.310000000000002</v>
      </c>
    </row>
    <row r="26" spans="1:5">
      <c r="A26">
        <v>23</v>
      </c>
      <c r="B26">
        <f t="shared" si="0"/>
        <v>0.95833333333333326</v>
      </c>
      <c r="C26">
        <v>173.66</v>
      </c>
      <c r="D26">
        <f t="shared" si="4"/>
        <v>6.3400000000000034</v>
      </c>
      <c r="E26">
        <f t="shared" si="2"/>
        <v>6.3400000000000034</v>
      </c>
    </row>
    <row r="27" spans="1:5">
      <c r="A27">
        <v>24</v>
      </c>
      <c r="B27">
        <f t="shared" si="0"/>
        <v>1</v>
      </c>
      <c r="C27">
        <v>165.964</v>
      </c>
      <c r="D27">
        <f t="shared" si="4"/>
        <v>14.036000000000001</v>
      </c>
      <c r="E27">
        <f t="shared" si="2"/>
        <v>14.036000000000001</v>
      </c>
    </row>
    <row r="28" spans="1:5">
      <c r="A28">
        <v>25</v>
      </c>
      <c r="B28">
        <f t="shared" si="0"/>
        <v>1.0416666666666665</v>
      </c>
      <c r="C28">
        <v>168.179</v>
      </c>
      <c r="D28">
        <f t="shared" si="4"/>
        <v>11.820999999999998</v>
      </c>
      <c r="E28">
        <f t="shared" si="2"/>
        <v>11.820999999999998</v>
      </c>
    </row>
    <row r="29" spans="1:5">
      <c r="A29">
        <v>26</v>
      </c>
      <c r="B29">
        <f t="shared" si="0"/>
        <v>1.0833333333333333</v>
      </c>
      <c r="C29">
        <v>176.98699999999999</v>
      </c>
      <c r="D29">
        <f>-180+C29</f>
        <v>-3.0130000000000052</v>
      </c>
      <c r="E29">
        <f t="shared" si="2"/>
        <v>3.0130000000000052</v>
      </c>
    </row>
    <row r="30" spans="1:5">
      <c r="A30">
        <v>27</v>
      </c>
      <c r="B30">
        <f t="shared" si="0"/>
        <v>1.125</v>
      </c>
      <c r="C30">
        <v>165.67699999999999</v>
      </c>
      <c r="D30">
        <f>180-C30</f>
        <v>14.323000000000008</v>
      </c>
      <c r="E30">
        <f t="shared" si="2"/>
        <v>14.323000000000008</v>
      </c>
    </row>
    <row r="31" spans="1:5">
      <c r="A31">
        <v>28</v>
      </c>
      <c r="B31">
        <f t="shared" si="0"/>
        <v>1.1666666666666665</v>
      </c>
      <c r="C31">
        <v>170.99100000000001</v>
      </c>
      <c r="D31">
        <f>-180+C31</f>
        <v>-9.0089999999999861</v>
      </c>
      <c r="E31">
        <f t="shared" si="2"/>
        <v>9.0089999999999861</v>
      </c>
    </row>
    <row r="32" spans="1:5">
      <c r="A32">
        <v>29</v>
      </c>
      <c r="B32">
        <f t="shared" si="0"/>
        <v>1.2083333333333333</v>
      </c>
      <c r="C32">
        <v>171.416</v>
      </c>
      <c r="D32">
        <f>180-C32</f>
        <v>8.5840000000000032</v>
      </c>
      <c r="E32">
        <f t="shared" si="2"/>
        <v>8.5840000000000032</v>
      </c>
    </row>
    <row r="33" spans="1:10">
      <c r="A33">
        <v>30</v>
      </c>
      <c r="B33">
        <f t="shared" si="0"/>
        <v>1.25</v>
      </c>
      <c r="C33">
        <v>156.161</v>
      </c>
      <c r="D33">
        <f t="shared" ref="D33:D38" si="5">180-C33</f>
        <v>23.838999999999999</v>
      </c>
      <c r="E33">
        <f t="shared" si="2"/>
        <v>23.838999999999999</v>
      </c>
    </row>
    <row r="34" spans="1:10">
      <c r="A34">
        <v>31</v>
      </c>
      <c r="B34">
        <f t="shared" si="0"/>
        <v>1.2916666666666665</v>
      </c>
      <c r="C34">
        <v>163.92599999999999</v>
      </c>
      <c r="D34">
        <f t="shared" si="5"/>
        <v>16.074000000000012</v>
      </c>
      <c r="E34">
        <f t="shared" si="2"/>
        <v>16.074000000000012</v>
      </c>
    </row>
    <row r="35" spans="1:10">
      <c r="A35">
        <v>32</v>
      </c>
      <c r="B35">
        <f t="shared" si="0"/>
        <v>1.3333333333333333</v>
      </c>
      <c r="C35">
        <v>174.56</v>
      </c>
      <c r="D35">
        <f t="shared" si="5"/>
        <v>5.4399999999999977</v>
      </c>
      <c r="E35">
        <f t="shared" si="2"/>
        <v>5.4399999999999977</v>
      </c>
    </row>
    <row r="36" spans="1:10">
      <c r="A36">
        <v>33</v>
      </c>
      <c r="B36">
        <f t="shared" si="0"/>
        <v>1.375</v>
      </c>
      <c r="C36">
        <v>171.25399999999999</v>
      </c>
      <c r="D36">
        <f t="shared" si="5"/>
        <v>8.7460000000000093</v>
      </c>
      <c r="E36">
        <f t="shared" si="2"/>
        <v>8.7460000000000093</v>
      </c>
    </row>
    <row r="37" spans="1:10">
      <c r="A37">
        <v>34</v>
      </c>
      <c r="B37">
        <f t="shared" si="0"/>
        <v>1.4166666666666665</v>
      </c>
      <c r="C37">
        <v>173.66</v>
      </c>
      <c r="D37">
        <f t="shared" si="5"/>
        <v>6.3400000000000034</v>
      </c>
      <c r="E37">
        <f t="shared" si="2"/>
        <v>6.3400000000000034</v>
      </c>
    </row>
    <row r="38" spans="1:10">
      <c r="A38">
        <v>35</v>
      </c>
      <c r="B38">
        <f t="shared" si="0"/>
        <v>1.4583333333333333</v>
      </c>
      <c r="C38">
        <v>170.53800000000001</v>
      </c>
      <c r="D38">
        <f t="shared" si="5"/>
        <v>9.4619999999999891</v>
      </c>
      <c r="E38">
        <f t="shared" si="2"/>
        <v>9.4619999999999891</v>
      </c>
    </row>
    <row r="39" spans="1:10">
      <c r="A39">
        <v>36</v>
      </c>
      <c r="B39">
        <f t="shared" si="0"/>
        <v>1.5</v>
      </c>
      <c r="C39">
        <v>174.28899999999999</v>
      </c>
      <c r="D39">
        <f>-180+C39</f>
        <v>-5.7110000000000127</v>
      </c>
      <c r="E39">
        <f t="shared" si="2"/>
        <v>5.7110000000000127</v>
      </c>
    </row>
    <row r="40" spans="1:10">
      <c r="A40">
        <v>37</v>
      </c>
      <c r="B40">
        <f t="shared" si="0"/>
        <v>1.5416666666666665</v>
      </c>
      <c r="C40">
        <v>174.28899999999999</v>
      </c>
      <c r="D40">
        <f>-180+C40</f>
        <v>-5.7110000000000127</v>
      </c>
      <c r="E40">
        <f t="shared" si="2"/>
        <v>5.7110000000000127</v>
      </c>
    </row>
    <row r="41" spans="1:10">
      <c r="A41">
        <v>38</v>
      </c>
      <c r="B41">
        <f t="shared" si="0"/>
        <v>1.5833333333333333</v>
      </c>
      <c r="C41">
        <v>172.875</v>
      </c>
      <c r="D41">
        <f>180-C41</f>
        <v>7.125</v>
      </c>
      <c r="E41">
        <f t="shared" si="2"/>
        <v>7.125</v>
      </c>
    </row>
    <row r="43" spans="1:10">
      <c r="A43" t="s">
        <v>451</v>
      </c>
    </row>
    <row r="44" spans="1:10">
      <c r="A44" s="1" t="s">
        <v>123</v>
      </c>
      <c r="B44" s="1" t="s">
        <v>124</v>
      </c>
      <c r="C44" s="1" t="s">
        <v>125</v>
      </c>
      <c r="D44" s="1" t="s">
        <v>174</v>
      </c>
      <c r="E44" s="1" t="s">
        <v>127</v>
      </c>
      <c r="G44" t="s">
        <v>131</v>
      </c>
      <c r="H44" t="s">
        <v>448</v>
      </c>
    </row>
    <row r="45" spans="1:10">
      <c r="A45">
        <v>1</v>
      </c>
      <c r="B45">
        <f>A45*(1/24)</f>
        <v>4.1666666666666664E-2</v>
      </c>
      <c r="C45">
        <v>151.07400000000001</v>
      </c>
      <c r="D45">
        <f>180-C45</f>
        <v>28.925999999999988</v>
      </c>
      <c r="E45">
        <f>ABS(D45)</f>
        <v>28.925999999999988</v>
      </c>
      <c r="G45" t="s">
        <v>452</v>
      </c>
      <c r="H45" s="1"/>
      <c r="I45" s="1"/>
      <c r="J45" s="1"/>
    </row>
    <row r="46" spans="1:10">
      <c r="A46">
        <v>2</v>
      </c>
      <c r="B46">
        <f t="shared" ref="B46:B82" si="6">A46*(1/24)</f>
        <v>8.3333333333333329E-2</v>
      </c>
      <c r="C46">
        <v>171.02699999999999</v>
      </c>
      <c r="D46">
        <f t="shared" ref="D46:D50" si="7">180-C46</f>
        <v>8.9730000000000132</v>
      </c>
      <c r="E46">
        <f t="shared" ref="E46:E82" si="8">ABS(D46)</f>
        <v>8.9730000000000132</v>
      </c>
      <c r="G46" s="9" t="s">
        <v>450</v>
      </c>
    </row>
    <row r="47" spans="1:10">
      <c r="A47">
        <v>3</v>
      </c>
      <c r="B47">
        <f t="shared" si="6"/>
        <v>0.125</v>
      </c>
      <c r="C47">
        <v>157.166</v>
      </c>
      <c r="D47">
        <f t="shared" si="7"/>
        <v>22.834000000000003</v>
      </c>
      <c r="E47">
        <f t="shared" si="8"/>
        <v>22.834000000000003</v>
      </c>
    </row>
    <row r="48" spans="1:10">
      <c r="A48">
        <v>4</v>
      </c>
      <c r="B48">
        <f t="shared" si="6"/>
        <v>0.16666666666666666</v>
      </c>
      <c r="C48">
        <v>144.63800000000001</v>
      </c>
      <c r="D48">
        <f t="shared" si="7"/>
        <v>35.361999999999995</v>
      </c>
      <c r="E48" s="10">
        <f t="shared" si="8"/>
        <v>35.361999999999995</v>
      </c>
    </row>
    <row r="49" spans="1:5">
      <c r="A49">
        <v>5</v>
      </c>
      <c r="B49">
        <f t="shared" si="6"/>
        <v>0.20833333333333331</v>
      </c>
      <c r="C49">
        <v>165.964</v>
      </c>
      <c r="D49">
        <f t="shared" si="7"/>
        <v>14.036000000000001</v>
      </c>
      <c r="E49">
        <f t="shared" si="8"/>
        <v>14.036000000000001</v>
      </c>
    </row>
    <row r="50" spans="1:5">
      <c r="A50">
        <v>6</v>
      </c>
      <c r="B50">
        <f t="shared" si="6"/>
        <v>0.25</v>
      </c>
      <c r="C50">
        <v>175.684</v>
      </c>
      <c r="D50">
        <f t="shared" si="7"/>
        <v>4.3160000000000025</v>
      </c>
      <c r="E50">
        <f t="shared" si="8"/>
        <v>4.3160000000000025</v>
      </c>
    </row>
    <row r="51" spans="1:5">
      <c r="A51">
        <v>7</v>
      </c>
      <c r="B51">
        <f t="shared" si="6"/>
        <v>0.29166666666666663</v>
      </c>
      <c r="C51">
        <v>172.50399999999999</v>
      </c>
      <c r="D51">
        <f>-180+C51</f>
        <v>-7.4960000000000093</v>
      </c>
      <c r="E51">
        <f t="shared" si="8"/>
        <v>7.4960000000000093</v>
      </c>
    </row>
    <row r="52" spans="1:5">
      <c r="A52">
        <v>8</v>
      </c>
      <c r="B52">
        <f t="shared" si="6"/>
        <v>0.33333333333333331</v>
      </c>
      <c r="C52">
        <v>168.69</v>
      </c>
      <c r="D52">
        <f>-180+C52</f>
        <v>-11.310000000000002</v>
      </c>
      <c r="E52">
        <f t="shared" si="8"/>
        <v>11.310000000000002</v>
      </c>
    </row>
    <row r="53" spans="1:5">
      <c r="A53">
        <v>10</v>
      </c>
      <c r="B53">
        <f t="shared" si="6"/>
        <v>0.41666666666666663</v>
      </c>
      <c r="C53">
        <v>167.005</v>
      </c>
      <c r="D53">
        <f>-180+C53</f>
        <v>-12.995000000000005</v>
      </c>
      <c r="E53">
        <f t="shared" si="8"/>
        <v>12.995000000000005</v>
      </c>
    </row>
    <row r="54" spans="1:5">
      <c r="A54">
        <v>11</v>
      </c>
      <c r="B54">
        <f t="shared" si="6"/>
        <v>0.45833333333333331</v>
      </c>
      <c r="C54">
        <v>169.99199999999999</v>
      </c>
      <c r="D54">
        <f>180-C54</f>
        <v>10.00800000000001</v>
      </c>
      <c r="E54">
        <f t="shared" si="8"/>
        <v>10.00800000000001</v>
      </c>
    </row>
    <row r="55" spans="1:5">
      <c r="A55">
        <v>12</v>
      </c>
      <c r="B55">
        <f t="shared" si="6"/>
        <v>0.5</v>
      </c>
      <c r="C55">
        <v>164.208</v>
      </c>
      <c r="D55">
        <f>-180+C55</f>
        <v>-15.792000000000002</v>
      </c>
      <c r="E55">
        <f t="shared" si="8"/>
        <v>15.792000000000002</v>
      </c>
    </row>
    <row r="56" spans="1:5">
      <c r="A56">
        <v>13</v>
      </c>
      <c r="B56">
        <f t="shared" si="6"/>
        <v>0.54166666666666663</v>
      </c>
      <c r="C56">
        <v>173.66</v>
      </c>
      <c r="D56">
        <f>180-C56</f>
        <v>6.3400000000000034</v>
      </c>
      <c r="E56">
        <f t="shared" si="8"/>
        <v>6.3400000000000034</v>
      </c>
    </row>
    <row r="57" spans="1:5">
      <c r="A57">
        <v>14</v>
      </c>
      <c r="B57">
        <f t="shared" si="6"/>
        <v>0.58333333333333326</v>
      </c>
      <c r="C57">
        <v>163.72</v>
      </c>
      <c r="D57">
        <f>180-C57</f>
        <v>16.28</v>
      </c>
      <c r="E57">
        <f t="shared" si="8"/>
        <v>16.28</v>
      </c>
    </row>
    <row r="58" spans="1:5">
      <c r="A58">
        <v>15</v>
      </c>
      <c r="B58">
        <f t="shared" si="6"/>
        <v>0.625</v>
      </c>
      <c r="C58">
        <v>169.95099999999999</v>
      </c>
      <c r="D58">
        <f t="shared" ref="D58:D64" si="9">180-C58</f>
        <v>10.049000000000007</v>
      </c>
      <c r="E58">
        <f t="shared" si="8"/>
        <v>10.049000000000007</v>
      </c>
    </row>
    <row r="59" spans="1:5">
      <c r="A59">
        <v>16</v>
      </c>
      <c r="B59">
        <f t="shared" si="6"/>
        <v>0.66666666666666663</v>
      </c>
      <c r="C59">
        <v>168.80500000000001</v>
      </c>
      <c r="D59">
        <f t="shared" si="9"/>
        <v>11.194999999999993</v>
      </c>
      <c r="E59">
        <f t="shared" si="8"/>
        <v>11.194999999999993</v>
      </c>
    </row>
    <row r="60" spans="1:5">
      <c r="A60">
        <v>17</v>
      </c>
      <c r="B60">
        <f t="shared" si="6"/>
        <v>0.70833333333333326</v>
      </c>
      <c r="C60">
        <v>165.964</v>
      </c>
      <c r="D60">
        <f t="shared" si="9"/>
        <v>14.036000000000001</v>
      </c>
      <c r="E60">
        <f t="shared" si="8"/>
        <v>14.036000000000001</v>
      </c>
    </row>
    <row r="61" spans="1:5">
      <c r="A61">
        <v>18</v>
      </c>
      <c r="B61">
        <f t="shared" si="6"/>
        <v>0.75</v>
      </c>
      <c r="C61">
        <v>157.834</v>
      </c>
      <c r="D61">
        <f t="shared" si="9"/>
        <v>22.165999999999997</v>
      </c>
      <c r="E61">
        <f t="shared" si="8"/>
        <v>22.165999999999997</v>
      </c>
    </row>
    <row r="62" spans="1:5">
      <c r="A62">
        <v>19</v>
      </c>
      <c r="B62">
        <f t="shared" si="6"/>
        <v>0.79166666666666663</v>
      </c>
      <c r="C62">
        <v>161.565</v>
      </c>
      <c r="D62">
        <f t="shared" si="9"/>
        <v>18.435000000000002</v>
      </c>
      <c r="E62">
        <f t="shared" si="8"/>
        <v>18.435000000000002</v>
      </c>
    </row>
    <row r="63" spans="1:5">
      <c r="A63">
        <v>20</v>
      </c>
      <c r="B63">
        <f t="shared" si="6"/>
        <v>0.83333333333333326</v>
      </c>
      <c r="C63">
        <v>167.905</v>
      </c>
      <c r="D63">
        <f t="shared" si="9"/>
        <v>12.094999999999999</v>
      </c>
      <c r="E63">
        <f t="shared" si="8"/>
        <v>12.094999999999999</v>
      </c>
    </row>
    <row r="64" spans="1:5">
      <c r="A64">
        <v>21</v>
      </c>
      <c r="B64">
        <f t="shared" si="6"/>
        <v>0.875</v>
      </c>
      <c r="C64">
        <v>161.565</v>
      </c>
      <c r="D64">
        <f t="shared" si="9"/>
        <v>18.435000000000002</v>
      </c>
      <c r="E64">
        <f t="shared" si="8"/>
        <v>18.435000000000002</v>
      </c>
    </row>
    <row r="65" spans="1:5">
      <c r="A65">
        <v>22</v>
      </c>
      <c r="B65">
        <f t="shared" si="6"/>
        <v>0.91666666666666663</v>
      </c>
      <c r="C65">
        <v>162.64599999999999</v>
      </c>
      <c r="D65">
        <f>-180+C65</f>
        <v>-17.354000000000013</v>
      </c>
      <c r="E65">
        <f t="shared" si="8"/>
        <v>17.354000000000013</v>
      </c>
    </row>
    <row r="66" spans="1:5">
      <c r="A66">
        <v>23</v>
      </c>
      <c r="B66">
        <f t="shared" si="6"/>
        <v>0.95833333333333326</v>
      </c>
      <c r="C66">
        <v>157.38</v>
      </c>
      <c r="D66">
        <f>-180+C66</f>
        <v>-22.620000000000005</v>
      </c>
      <c r="E66">
        <f t="shared" si="8"/>
        <v>22.620000000000005</v>
      </c>
    </row>
    <row r="67" spans="1:5">
      <c r="A67">
        <v>24</v>
      </c>
      <c r="B67">
        <f t="shared" si="6"/>
        <v>1</v>
      </c>
      <c r="C67">
        <v>165.964</v>
      </c>
      <c r="D67">
        <f>180-C67</f>
        <v>14.036000000000001</v>
      </c>
      <c r="E67">
        <f t="shared" si="8"/>
        <v>14.036000000000001</v>
      </c>
    </row>
    <row r="68" spans="1:5">
      <c r="A68">
        <v>25</v>
      </c>
      <c r="B68">
        <f t="shared" si="6"/>
        <v>1.0416666666666665</v>
      </c>
      <c r="C68">
        <v>167.661</v>
      </c>
      <c r="D68">
        <f>180-C68</f>
        <v>12.338999999999999</v>
      </c>
      <c r="E68">
        <f t="shared" si="8"/>
        <v>12.338999999999999</v>
      </c>
    </row>
    <row r="69" spans="1:5">
      <c r="A69">
        <v>26</v>
      </c>
      <c r="B69">
        <f t="shared" si="6"/>
        <v>1.0833333333333333</v>
      </c>
      <c r="C69">
        <v>162.77699999999999</v>
      </c>
      <c r="D69">
        <f t="shared" ref="D69:D72" si="10">180-C69</f>
        <v>17.223000000000013</v>
      </c>
      <c r="E69">
        <f t="shared" si="8"/>
        <v>17.223000000000013</v>
      </c>
    </row>
    <row r="70" spans="1:5">
      <c r="A70">
        <v>27</v>
      </c>
      <c r="B70">
        <f t="shared" si="6"/>
        <v>1.125</v>
      </c>
      <c r="C70">
        <v>147.529</v>
      </c>
      <c r="D70">
        <f t="shared" si="10"/>
        <v>32.471000000000004</v>
      </c>
      <c r="E70">
        <f t="shared" si="8"/>
        <v>32.471000000000004</v>
      </c>
    </row>
    <row r="71" spans="1:5">
      <c r="A71">
        <v>28</v>
      </c>
      <c r="B71">
        <f t="shared" si="6"/>
        <v>1.1666666666666665</v>
      </c>
      <c r="C71">
        <v>165.964</v>
      </c>
      <c r="D71">
        <f t="shared" si="10"/>
        <v>14.036000000000001</v>
      </c>
      <c r="E71">
        <f t="shared" si="8"/>
        <v>14.036000000000001</v>
      </c>
    </row>
    <row r="72" spans="1:5">
      <c r="A72">
        <v>29</v>
      </c>
      <c r="B72">
        <f t="shared" si="6"/>
        <v>1.2083333333333333</v>
      </c>
      <c r="C72">
        <v>161.99600000000001</v>
      </c>
      <c r="D72">
        <f t="shared" si="10"/>
        <v>18.003999999999991</v>
      </c>
      <c r="E72">
        <f t="shared" si="8"/>
        <v>18.003999999999991</v>
      </c>
    </row>
    <row r="73" spans="1:5">
      <c r="A73">
        <v>31</v>
      </c>
      <c r="B73">
        <f t="shared" si="6"/>
        <v>1.2916666666666665</v>
      </c>
      <c r="C73">
        <v>174.80600000000001</v>
      </c>
      <c r="D73">
        <f>-180+C73</f>
        <v>-5.1939999999999884</v>
      </c>
      <c r="E73">
        <f t="shared" si="8"/>
        <v>5.1939999999999884</v>
      </c>
    </row>
    <row r="74" spans="1:5">
      <c r="A74">
        <v>32</v>
      </c>
      <c r="B74">
        <f t="shared" si="6"/>
        <v>1.3333333333333333</v>
      </c>
      <c r="C74">
        <v>168.69</v>
      </c>
      <c r="D74">
        <f>-180+C74</f>
        <v>-11.310000000000002</v>
      </c>
      <c r="E74">
        <f t="shared" si="8"/>
        <v>11.310000000000002</v>
      </c>
    </row>
    <row r="75" spans="1:5">
      <c r="A75">
        <v>33</v>
      </c>
      <c r="B75">
        <f t="shared" si="6"/>
        <v>1.375</v>
      </c>
      <c r="C75">
        <v>174.09399999999999</v>
      </c>
      <c r="D75">
        <f>180-C75</f>
        <v>5.9060000000000059</v>
      </c>
      <c r="E75">
        <f t="shared" si="8"/>
        <v>5.9060000000000059</v>
      </c>
    </row>
    <row r="76" spans="1:5">
      <c r="A76">
        <v>34</v>
      </c>
      <c r="B76">
        <f t="shared" si="6"/>
        <v>1.4166666666666665</v>
      </c>
      <c r="C76">
        <v>167.471</v>
      </c>
      <c r="D76">
        <f t="shared" ref="D76:D82" si="11">180-C76</f>
        <v>12.528999999999996</v>
      </c>
      <c r="E76">
        <f t="shared" si="8"/>
        <v>12.528999999999996</v>
      </c>
    </row>
    <row r="77" spans="1:5">
      <c r="A77">
        <v>35</v>
      </c>
      <c r="B77">
        <f t="shared" si="6"/>
        <v>1.4583333333333333</v>
      </c>
      <c r="C77">
        <v>166.34200000000001</v>
      </c>
      <c r="D77">
        <f t="shared" si="11"/>
        <v>13.657999999999987</v>
      </c>
      <c r="E77">
        <f t="shared" si="8"/>
        <v>13.657999999999987</v>
      </c>
    </row>
    <row r="78" spans="1:5">
      <c r="A78">
        <v>36</v>
      </c>
      <c r="B78">
        <f t="shared" si="6"/>
        <v>1.5</v>
      </c>
      <c r="C78">
        <v>166.541</v>
      </c>
      <c r="D78">
        <f t="shared" si="11"/>
        <v>13.459000000000003</v>
      </c>
      <c r="E78">
        <f t="shared" si="8"/>
        <v>13.459000000000003</v>
      </c>
    </row>
    <row r="79" spans="1:5">
      <c r="A79">
        <v>37</v>
      </c>
      <c r="B79">
        <f t="shared" si="6"/>
        <v>1.5416666666666665</v>
      </c>
      <c r="C79">
        <v>166.608</v>
      </c>
      <c r="D79">
        <f t="shared" si="11"/>
        <v>13.391999999999996</v>
      </c>
      <c r="E79">
        <f t="shared" si="8"/>
        <v>13.391999999999996</v>
      </c>
    </row>
    <row r="80" spans="1:5">
      <c r="A80">
        <v>38</v>
      </c>
      <c r="B80">
        <f t="shared" si="6"/>
        <v>1.5833333333333333</v>
      </c>
      <c r="C80">
        <v>151.31399999999999</v>
      </c>
      <c r="D80">
        <f t="shared" si="11"/>
        <v>28.686000000000007</v>
      </c>
      <c r="E80">
        <f t="shared" si="8"/>
        <v>28.686000000000007</v>
      </c>
    </row>
    <row r="81" spans="1:10">
      <c r="A81">
        <v>39</v>
      </c>
      <c r="B81">
        <f t="shared" si="6"/>
        <v>1.625</v>
      </c>
      <c r="C81">
        <v>147.529</v>
      </c>
      <c r="D81">
        <f t="shared" si="11"/>
        <v>32.471000000000004</v>
      </c>
      <c r="E81">
        <f t="shared" si="8"/>
        <v>32.471000000000004</v>
      </c>
    </row>
    <row r="82" spans="1:10">
      <c r="A82">
        <v>40</v>
      </c>
      <c r="B82">
        <f t="shared" si="6"/>
        <v>1.6666666666666665</v>
      </c>
      <c r="C82">
        <v>169.99199999999999</v>
      </c>
      <c r="D82">
        <f t="shared" si="11"/>
        <v>10.00800000000001</v>
      </c>
      <c r="E82">
        <f t="shared" si="8"/>
        <v>10.00800000000001</v>
      </c>
    </row>
    <row r="85" spans="1:10">
      <c r="A85" t="s">
        <v>453</v>
      </c>
    </row>
    <row r="86" spans="1:10">
      <c r="A86" s="1" t="s">
        <v>123</v>
      </c>
      <c r="B86" s="1" t="s">
        <v>124</v>
      </c>
      <c r="C86" s="1" t="s">
        <v>125</v>
      </c>
      <c r="D86" s="1" t="s">
        <v>174</v>
      </c>
      <c r="E86" s="1" t="s">
        <v>127</v>
      </c>
      <c r="G86" t="s">
        <v>131</v>
      </c>
      <c r="H86" t="s">
        <v>448</v>
      </c>
    </row>
    <row r="87" spans="1:10">
      <c r="A87">
        <v>1</v>
      </c>
      <c r="B87">
        <f>A87*(1/24)</f>
        <v>4.1666666666666664E-2</v>
      </c>
      <c r="C87">
        <v>162.857</v>
      </c>
      <c r="D87">
        <f>-180+C87</f>
        <v>-17.143000000000001</v>
      </c>
      <c r="E87">
        <f>ABS(D87)</f>
        <v>17.143000000000001</v>
      </c>
      <c r="G87" t="s">
        <v>454</v>
      </c>
      <c r="H87" s="1"/>
      <c r="I87" s="1"/>
      <c r="J87" s="1"/>
    </row>
    <row r="88" spans="1:10">
      <c r="A88">
        <v>2</v>
      </c>
      <c r="B88">
        <f t="shared" ref="B88:B110" si="12">A88*(1/24)</f>
        <v>8.3333333333333329E-2</v>
      </c>
      <c r="C88">
        <v>162.482</v>
      </c>
      <c r="D88">
        <f>-180+C88</f>
        <v>-17.518000000000001</v>
      </c>
      <c r="E88">
        <f t="shared" ref="E88:E109" si="13">ABS(D88)</f>
        <v>17.518000000000001</v>
      </c>
      <c r="G88" s="9" t="s">
        <v>450</v>
      </c>
    </row>
    <row r="89" spans="1:10">
      <c r="A89">
        <v>3</v>
      </c>
      <c r="B89">
        <f t="shared" si="12"/>
        <v>0.125</v>
      </c>
      <c r="C89">
        <v>158.13399999999999</v>
      </c>
      <c r="D89">
        <f>180-C89</f>
        <v>21.866000000000014</v>
      </c>
      <c r="E89">
        <f t="shared" si="13"/>
        <v>21.866000000000014</v>
      </c>
    </row>
    <row r="90" spans="1:10">
      <c r="A90">
        <v>4</v>
      </c>
      <c r="B90">
        <f t="shared" si="12"/>
        <v>0.16666666666666666</v>
      </c>
      <c r="C90">
        <v>158.10599999999999</v>
      </c>
      <c r="D90">
        <f>180-C90</f>
        <v>21.894000000000005</v>
      </c>
      <c r="E90">
        <f t="shared" si="13"/>
        <v>21.894000000000005</v>
      </c>
    </row>
    <row r="91" spans="1:10">
      <c r="A91">
        <v>5</v>
      </c>
      <c r="B91">
        <f t="shared" si="12"/>
        <v>0.20833333333333331</v>
      </c>
      <c r="C91">
        <v>173.99100000000001</v>
      </c>
      <c r="D91">
        <f>-180+C91</f>
        <v>-6.0089999999999861</v>
      </c>
      <c r="E91">
        <f t="shared" si="13"/>
        <v>6.0089999999999861</v>
      </c>
    </row>
    <row r="92" spans="1:10">
      <c r="A92">
        <v>6</v>
      </c>
      <c r="B92">
        <f t="shared" si="12"/>
        <v>0.25</v>
      </c>
      <c r="C92">
        <v>168.745</v>
      </c>
      <c r="D92">
        <f>-180+C92</f>
        <v>-11.254999999999995</v>
      </c>
      <c r="E92">
        <f t="shared" si="13"/>
        <v>11.254999999999995</v>
      </c>
    </row>
    <row r="93" spans="1:10">
      <c r="A93">
        <v>7</v>
      </c>
      <c r="B93">
        <f t="shared" si="12"/>
        <v>0.29166666666666663</v>
      </c>
      <c r="C93">
        <v>179.83199999999999</v>
      </c>
      <c r="D93">
        <f>-180+C93</f>
        <v>-0.16800000000000637</v>
      </c>
      <c r="E93">
        <f t="shared" si="13"/>
        <v>0.16800000000000637</v>
      </c>
    </row>
    <row r="94" spans="1:10">
      <c r="A94">
        <v>8</v>
      </c>
      <c r="B94">
        <f t="shared" si="12"/>
        <v>0.33333333333333331</v>
      </c>
      <c r="C94">
        <v>169.82400000000001</v>
      </c>
      <c r="D94">
        <f>-180+C94</f>
        <v>-10.175999999999988</v>
      </c>
      <c r="E94">
        <f t="shared" si="13"/>
        <v>10.175999999999988</v>
      </c>
    </row>
    <row r="95" spans="1:10">
      <c r="A95">
        <v>9</v>
      </c>
      <c r="B95">
        <f t="shared" si="12"/>
        <v>0.375</v>
      </c>
      <c r="C95">
        <v>170.149</v>
      </c>
      <c r="D95">
        <f>180-C95</f>
        <v>9.8509999999999991</v>
      </c>
      <c r="E95">
        <f t="shared" si="13"/>
        <v>9.8509999999999991</v>
      </c>
    </row>
    <row r="96" spans="1:10">
      <c r="A96">
        <v>10</v>
      </c>
      <c r="B96">
        <f t="shared" si="12"/>
        <v>0.41666666666666663</v>
      </c>
      <c r="C96">
        <v>154.74700000000001</v>
      </c>
      <c r="D96">
        <f>180-C96</f>
        <v>25.252999999999986</v>
      </c>
      <c r="E96">
        <f t="shared" si="13"/>
        <v>25.252999999999986</v>
      </c>
    </row>
    <row r="97" spans="1:5">
      <c r="A97">
        <v>11</v>
      </c>
      <c r="B97">
        <f t="shared" si="12"/>
        <v>0.45833333333333331</v>
      </c>
      <c r="C97">
        <v>171.02699999999999</v>
      </c>
      <c r="D97">
        <f>180-C97</f>
        <v>8.9730000000000132</v>
      </c>
      <c r="E97">
        <f t="shared" si="13"/>
        <v>8.9730000000000132</v>
      </c>
    </row>
    <row r="98" spans="1:5">
      <c r="A98">
        <v>13</v>
      </c>
      <c r="B98">
        <f t="shared" si="12"/>
        <v>0.54166666666666663</v>
      </c>
      <c r="C98">
        <v>172.875</v>
      </c>
      <c r="D98">
        <f>180-C98</f>
        <v>7.125</v>
      </c>
      <c r="E98">
        <f t="shared" si="13"/>
        <v>7.125</v>
      </c>
    </row>
    <row r="99" spans="1:5">
      <c r="A99">
        <v>14</v>
      </c>
      <c r="B99">
        <f t="shared" si="12"/>
        <v>0.58333333333333326</v>
      </c>
      <c r="C99">
        <v>176.613</v>
      </c>
      <c r="D99">
        <f>-180+C99</f>
        <v>-3.3870000000000005</v>
      </c>
      <c r="E99">
        <f t="shared" si="13"/>
        <v>3.3870000000000005</v>
      </c>
    </row>
    <row r="100" spans="1:5">
      <c r="A100">
        <v>15</v>
      </c>
      <c r="B100">
        <f t="shared" si="12"/>
        <v>0.625</v>
      </c>
      <c r="C100">
        <v>160.06</v>
      </c>
      <c r="D100">
        <f>-180+C100</f>
        <v>-19.939999999999998</v>
      </c>
      <c r="E100">
        <f t="shared" si="13"/>
        <v>19.939999999999998</v>
      </c>
    </row>
    <row r="101" spans="1:5">
      <c r="A101">
        <v>16</v>
      </c>
      <c r="B101">
        <f t="shared" si="12"/>
        <v>0.66666666666666663</v>
      </c>
      <c r="C101">
        <v>163.61699999999999</v>
      </c>
      <c r="D101">
        <f>180-C101</f>
        <v>16.38300000000001</v>
      </c>
      <c r="E101">
        <f t="shared" si="13"/>
        <v>16.38300000000001</v>
      </c>
    </row>
    <row r="102" spans="1:5">
      <c r="A102">
        <v>17</v>
      </c>
      <c r="B102">
        <f t="shared" si="12"/>
        <v>0.70833333333333326</v>
      </c>
      <c r="C102">
        <v>151.06</v>
      </c>
      <c r="D102">
        <f>180-C102</f>
        <v>28.939999999999998</v>
      </c>
      <c r="E102">
        <f t="shared" si="13"/>
        <v>28.939999999999998</v>
      </c>
    </row>
    <row r="103" spans="1:5">
      <c r="A103">
        <v>18</v>
      </c>
      <c r="B103">
        <f t="shared" si="12"/>
        <v>0.75</v>
      </c>
      <c r="C103">
        <v>154.79</v>
      </c>
      <c r="D103">
        <f>180-C103</f>
        <v>25.210000000000008</v>
      </c>
      <c r="E103">
        <f t="shared" si="13"/>
        <v>25.210000000000008</v>
      </c>
    </row>
    <row r="104" spans="1:5">
      <c r="A104">
        <v>19</v>
      </c>
      <c r="B104">
        <f t="shared" si="12"/>
        <v>0.79166666666666663</v>
      </c>
      <c r="C104">
        <v>153.82</v>
      </c>
      <c r="D104">
        <f>180-C104</f>
        <v>26.180000000000007</v>
      </c>
      <c r="E104">
        <f t="shared" si="13"/>
        <v>26.180000000000007</v>
      </c>
    </row>
    <row r="105" spans="1:5">
      <c r="A105">
        <v>20</v>
      </c>
      <c r="B105">
        <f t="shared" si="12"/>
        <v>0.83333333333333326</v>
      </c>
      <c r="C105">
        <v>160.76900000000001</v>
      </c>
      <c r="D105">
        <f>-180+C105</f>
        <v>-19.230999999999995</v>
      </c>
      <c r="E105">
        <f t="shared" si="13"/>
        <v>19.230999999999995</v>
      </c>
    </row>
    <row r="106" spans="1:5">
      <c r="A106">
        <v>21</v>
      </c>
      <c r="B106">
        <f t="shared" si="12"/>
        <v>0.875</v>
      </c>
      <c r="C106">
        <v>150.255</v>
      </c>
      <c r="D106">
        <f>-180+C106</f>
        <v>-29.745000000000005</v>
      </c>
      <c r="E106" s="10">
        <f t="shared" si="13"/>
        <v>29.745000000000005</v>
      </c>
    </row>
    <row r="107" spans="1:5">
      <c r="A107">
        <v>22</v>
      </c>
      <c r="B107">
        <f t="shared" si="12"/>
        <v>0.91666666666666663</v>
      </c>
      <c r="C107">
        <v>166.32900000000001</v>
      </c>
      <c r="D107">
        <f>180-C107</f>
        <v>13.670999999999992</v>
      </c>
      <c r="E107">
        <f t="shared" si="13"/>
        <v>13.670999999999992</v>
      </c>
    </row>
    <row r="108" spans="1:5">
      <c r="A108">
        <v>23</v>
      </c>
      <c r="B108">
        <f t="shared" si="12"/>
        <v>0.95833333333333326</v>
      </c>
      <c r="C108">
        <v>163.648</v>
      </c>
      <c r="D108">
        <f t="shared" ref="D108:D109" si="14">180-C108</f>
        <v>16.352000000000004</v>
      </c>
      <c r="E108">
        <f t="shared" si="13"/>
        <v>16.352000000000004</v>
      </c>
    </row>
    <row r="109" spans="1:5">
      <c r="A109">
        <v>24</v>
      </c>
      <c r="B109">
        <f t="shared" si="12"/>
        <v>1</v>
      </c>
      <c r="C109">
        <v>155.22499999999999</v>
      </c>
      <c r="D109">
        <f t="shared" si="14"/>
        <v>24.775000000000006</v>
      </c>
      <c r="E109">
        <f t="shared" si="13"/>
        <v>24.775000000000006</v>
      </c>
    </row>
    <row r="110" spans="1:5">
      <c r="A110">
        <v>25</v>
      </c>
      <c r="B110">
        <f t="shared" si="12"/>
        <v>1.0416666666666665</v>
      </c>
      <c r="C110">
        <v>156.595</v>
      </c>
      <c r="D110">
        <f>180-C110</f>
        <v>23.405000000000001</v>
      </c>
      <c r="E110">
        <f>ABS(D110)</f>
        <v>23.405000000000001</v>
      </c>
    </row>
  </sheetData>
  <hyperlinks>
    <hyperlink ref="G9" r:id="rId1"/>
    <hyperlink ref="G46" r:id="rId2"/>
    <hyperlink ref="G88" r:id="rId3"/>
    <hyperlink ref="G4" r:id="rId4"/>
  </hyperlinks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94"/>
  <sheetViews>
    <sheetView workbookViewId="0">
      <selection activeCell="D89" sqref="D89:D91"/>
    </sheetView>
  </sheetViews>
  <sheetFormatPr defaultRowHeight="15"/>
  <cols>
    <col min="1" max="1" width="14" customWidth="1"/>
    <col min="2" max="2" width="14.140625" customWidth="1"/>
    <col min="3" max="3" width="18" customWidth="1"/>
    <col min="4" max="4" width="16.85546875" customWidth="1"/>
    <col min="5" max="5" width="15.85546875" customWidth="1"/>
  </cols>
  <sheetData>
    <row r="1" spans="1:8">
      <c r="A1" s="1" t="s">
        <v>516</v>
      </c>
      <c r="C1" s="18" t="s">
        <v>78</v>
      </c>
      <c r="D1" s="18"/>
      <c r="E1" s="18"/>
    </row>
    <row r="2" spans="1:8">
      <c r="A2" t="s">
        <v>492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A4*(1/30)</f>
        <v>3.3333333333333333E-2</v>
      </c>
      <c r="C4" s="17">
        <v>166.03200000000001</v>
      </c>
      <c r="D4" s="17">
        <f>180-C4</f>
        <v>13.967999999999989</v>
      </c>
      <c r="E4" s="17">
        <f>ABS(D4)</f>
        <v>13.967999999999989</v>
      </c>
      <c r="F4">
        <v>3.3000000000000002E-2</v>
      </c>
      <c r="G4" s="9" t="s">
        <v>517</v>
      </c>
    </row>
    <row r="5" spans="1:8">
      <c r="A5" s="17">
        <v>3</v>
      </c>
      <c r="B5">
        <f t="shared" ref="B5:B68" si="0">A5*(1/30)</f>
        <v>0.1</v>
      </c>
      <c r="C5" s="17">
        <v>156.869</v>
      </c>
      <c r="D5" s="17">
        <f t="shared" ref="D5:D6" si="1">180-C5</f>
        <v>23.131</v>
      </c>
      <c r="E5" s="17">
        <f t="shared" ref="E5:E68" si="2">ABS(D5)</f>
        <v>23.131</v>
      </c>
    </row>
    <row r="6" spans="1:8">
      <c r="A6" s="17">
        <v>5</v>
      </c>
      <c r="B6">
        <f t="shared" si="0"/>
        <v>0.16666666666666666</v>
      </c>
      <c r="C6" s="17">
        <v>175.33699999999999</v>
      </c>
      <c r="D6" s="17">
        <f t="shared" si="1"/>
        <v>4.6630000000000109</v>
      </c>
      <c r="E6" s="17">
        <f t="shared" si="2"/>
        <v>4.6630000000000109</v>
      </c>
    </row>
    <row r="7" spans="1:8">
      <c r="A7" s="17">
        <v>7</v>
      </c>
      <c r="B7">
        <f t="shared" si="0"/>
        <v>0.23333333333333334</v>
      </c>
      <c r="C7" s="17">
        <v>164.982</v>
      </c>
      <c r="D7" s="17">
        <f>-180+C7</f>
        <v>-15.018000000000001</v>
      </c>
      <c r="E7" s="17">
        <f t="shared" si="2"/>
        <v>15.018000000000001</v>
      </c>
      <c r="G7" t="s">
        <v>131</v>
      </c>
      <c r="H7" t="s">
        <v>518</v>
      </c>
    </row>
    <row r="8" spans="1:8">
      <c r="A8" s="17">
        <v>9</v>
      </c>
      <c r="B8">
        <f t="shared" si="0"/>
        <v>0.3</v>
      </c>
      <c r="C8" s="17">
        <v>154.33500000000001</v>
      </c>
      <c r="D8" s="17">
        <f>180-C8</f>
        <v>25.664999999999992</v>
      </c>
      <c r="E8" s="17">
        <f t="shared" si="2"/>
        <v>25.664999999999992</v>
      </c>
      <c r="G8" t="s">
        <v>519</v>
      </c>
    </row>
    <row r="9" spans="1:8">
      <c r="A9" s="17">
        <v>11</v>
      </c>
      <c r="B9">
        <f t="shared" si="0"/>
        <v>0.36666666666666664</v>
      </c>
      <c r="C9" s="17">
        <v>154.654</v>
      </c>
      <c r="D9" s="17">
        <f t="shared" ref="D9:D12" si="3">180-C9</f>
        <v>25.346000000000004</v>
      </c>
      <c r="E9" s="17">
        <f t="shared" si="2"/>
        <v>25.346000000000004</v>
      </c>
      <c r="G9" s="9" t="s">
        <v>520</v>
      </c>
    </row>
    <row r="10" spans="1:8">
      <c r="A10" s="17">
        <v>13</v>
      </c>
      <c r="B10">
        <f t="shared" si="0"/>
        <v>0.43333333333333335</v>
      </c>
      <c r="C10">
        <v>151.00700000000001</v>
      </c>
      <c r="D10" s="17">
        <f t="shared" si="3"/>
        <v>28.992999999999995</v>
      </c>
      <c r="E10" s="17">
        <f t="shared" si="2"/>
        <v>28.992999999999995</v>
      </c>
    </row>
    <row r="11" spans="1:8">
      <c r="A11" s="17">
        <v>15</v>
      </c>
      <c r="B11">
        <f t="shared" si="0"/>
        <v>0.5</v>
      </c>
      <c r="C11">
        <v>152.34100000000001</v>
      </c>
      <c r="D11" s="17">
        <f t="shared" si="3"/>
        <v>27.658999999999992</v>
      </c>
      <c r="E11" s="17">
        <f t="shared" si="2"/>
        <v>27.658999999999992</v>
      </c>
    </row>
    <row r="12" spans="1:8">
      <c r="A12" s="17">
        <v>17</v>
      </c>
      <c r="B12">
        <f t="shared" si="0"/>
        <v>0.56666666666666665</v>
      </c>
      <c r="C12">
        <v>153.947</v>
      </c>
      <c r="D12" s="17">
        <f t="shared" si="3"/>
        <v>26.052999999999997</v>
      </c>
      <c r="E12" s="17">
        <f t="shared" si="2"/>
        <v>26.052999999999997</v>
      </c>
    </row>
    <row r="13" spans="1:8">
      <c r="A13" s="17">
        <v>19</v>
      </c>
      <c r="B13">
        <f t="shared" si="0"/>
        <v>0.6333333333333333</v>
      </c>
      <c r="C13">
        <v>146.71</v>
      </c>
      <c r="D13" s="17">
        <f>-180+C13</f>
        <v>-33.289999999999992</v>
      </c>
      <c r="E13" s="17">
        <f t="shared" si="2"/>
        <v>33.289999999999992</v>
      </c>
    </row>
    <row r="14" spans="1:8">
      <c r="A14" s="17">
        <v>21</v>
      </c>
      <c r="B14">
        <f t="shared" si="0"/>
        <v>0.7</v>
      </c>
      <c r="C14">
        <v>141.34</v>
      </c>
      <c r="D14" s="17">
        <f>-180+C14</f>
        <v>-38.659999999999997</v>
      </c>
      <c r="E14" s="17">
        <f t="shared" si="2"/>
        <v>38.659999999999997</v>
      </c>
    </row>
    <row r="15" spans="1:8">
      <c r="A15" s="17">
        <v>23</v>
      </c>
      <c r="B15">
        <f t="shared" si="0"/>
        <v>0.76666666666666661</v>
      </c>
      <c r="C15">
        <v>170.15600000000001</v>
      </c>
      <c r="D15" s="17">
        <f>180-C15</f>
        <v>9.8439999999999941</v>
      </c>
      <c r="E15" s="17">
        <f t="shared" si="2"/>
        <v>9.8439999999999941</v>
      </c>
    </row>
    <row r="16" spans="1:8">
      <c r="A16" s="17">
        <v>25</v>
      </c>
      <c r="B16">
        <f t="shared" si="0"/>
        <v>0.83333333333333337</v>
      </c>
      <c r="C16">
        <v>156.83000000000001</v>
      </c>
      <c r="D16" s="17">
        <f t="shared" ref="D16:D18" si="4">180-C16</f>
        <v>23.169999999999987</v>
      </c>
      <c r="E16" s="17">
        <f t="shared" si="2"/>
        <v>23.169999999999987</v>
      </c>
    </row>
    <row r="17" spans="1:7">
      <c r="A17" s="17">
        <v>27</v>
      </c>
      <c r="B17">
        <f t="shared" si="0"/>
        <v>0.9</v>
      </c>
      <c r="C17">
        <v>161.74799999999999</v>
      </c>
      <c r="D17" s="17">
        <f t="shared" si="4"/>
        <v>18.25200000000001</v>
      </c>
      <c r="E17" s="17">
        <f t="shared" si="2"/>
        <v>18.25200000000001</v>
      </c>
      <c r="G17" s="9"/>
    </row>
    <row r="18" spans="1:7">
      <c r="A18" s="17">
        <v>29</v>
      </c>
      <c r="B18">
        <f t="shared" si="0"/>
        <v>0.96666666666666667</v>
      </c>
      <c r="C18">
        <v>159.624</v>
      </c>
      <c r="D18" s="17">
        <f t="shared" si="4"/>
        <v>20.376000000000005</v>
      </c>
      <c r="E18" s="17">
        <f t="shared" si="2"/>
        <v>20.376000000000005</v>
      </c>
    </row>
    <row r="19" spans="1:7">
      <c r="A19" s="17">
        <v>31</v>
      </c>
      <c r="B19">
        <f t="shared" si="0"/>
        <v>1.0333333333333332</v>
      </c>
      <c r="C19">
        <v>150.255</v>
      </c>
      <c r="D19" s="17">
        <f>-180+C19</f>
        <v>-29.745000000000005</v>
      </c>
      <c r="E19" s="17">
        <f t="shared" si="2"/>
        <v>29.745000000000005</v>
      </c>
    </row>
    <row r="20" spans="1:7">
      <c r="A20" s="17">
        <v>33</v>
      </c>
      <c r="B20">
        <f t="shared" si="0"/>
        <v>1.1000000000000001</v>
      </c>
      <c r="C20">
        <v>139.399</v>
      </c>
      <c r="D20" s="17">
        <f>-180+C20</f>
        <v>-40.600999999999999</v>
      </c>
      <c r="E20" s="10">
        <f t="shared" si="2"/>
        <v>40.600999999999999</v>
      </c>
    </row>
    <row r="21" spans="1:7">
      <c r="A21" s="17">
        <v>35</v>
      </c>
      <c r="B21">
        <f t="shared" si="0"/>
        <v>1.1666666666666667</v>
      </c>
      <c r="C21">
        <v>164.745</v>
      </c>
      <c r="D21" s="17">
        <f>180-C21</f>
        <v>15.254999999999995</v>
      </c>
      <c r="E21" s="17">
        <f t="shared" si="2"/>
        <v>15.254999999999995</v>
      </c>
    </row>
    <row r="22" spans="1:7">
      <c r="A22" s="17">
        <v>37</v>
      </c>
      <c r="B22">
        <f t="shared" si="0"/>
        <v>1.2333333333333334</v>
      </c>
      <c r="C22">
        <v>160.75</v>
      </c>
      <c r="D22" s="17">
        <f t="shared" ref="D22:D23" si="5">180-C22</f>
        <v>19.25</v>
      </c>
      <c r="E22" s="17">
        <f t="shared" si="2"/>
        <v>19.25</v>
      </c>
    </row>
    <row r="23" spans="1:7">
      <c r="A23" s="17">
        <v>39</v>
      </c>
      <c r="B23">
        <f t="shared" si="0"/>
        <v>1.3</v>
      </c>
      <c r="C23">
        <v>168.11099999999999</v>
      </c>
      <c r="D23" s="17">
        <f t="shared" si="5"/>
        <v>11.88900000000001</v>
      </c>
      <c r="E23" s="17">
        <f t="shared" si="2"/>
        <v>11.88900000000001</v>
      </c>
    </row>
    <row r="24" spans="1:7">
      <c r="A24" s="17">
        <v>41</v>
      </c>
      <c r="B24">
        <f t="shared" si="0"/>
        <v>1.3666666666666667</v>
      </c>
      <c r="C24">
        <v>167.42099999999999</v>
      </c>
      <c r="D24" s="17">
        <f>-180+C24</f>
        <v>-12.579000000000008</v>
      </c>
      <c r="E24" s="17">
        <f t="shared" si="2"/>
        <v>12.579000000000008</v>
      </c>
    </row>
    <row r="25" spans="1:7">
      <c r="A25" s="17">
        <v>43</v>
      </c>
      <c r="B25">
        <f t="shared" si="0"/>
        <v>1.4333333333333333</v>
      </c>
      <c r="C25">
        <v>145.68100000000001</v>
      </c>
      <c r="D25" s="17">
        <f>-180+C25</f>
        <v>-34.318999999999988</v>
      </c>
      <c r="E25" s="17">
        <f t="shared" si="2"/>
        <v>34.318999999999988</v>
      </c>
    </row>
    <row r="26" spans="1:7">
      <c r="A26" s="17">
        <v>45</v>
      </c>
      <c r="B26">
        <f t="shared" si="0"/>
        <v>1.5</v>
      </c>
      <c r="C26">
        <v>168.40799999999999</v>
      </c>
      <c r="D26" s="17">
        <f>180-C26</f>
        <v>11.592000000000013</v>
      </c>
      <c r="E26" s="17">
        <f t="shared" si="2"/>
        <v>11.592000000000013</v>
      </c>
    </row>
    <row r="27" spans="1:7">
      <c r="A27" s="17">
        <v>47</v>
      </c>
      <c r="B27">
        <f t="shared" si="0"/>
        <v>1.5666666666666667</v>
      </c>
      <c r="C27">
        <v>159.852</v>
      </c>
      <c r="D27" s="17">
        <f t="shared" ref="D27:D29" si="6">180-C27</f>
        <v>20.147999999999996</v>
      </c>
      <c r="E27" s="17">
        <f t="shared" si="2"/>
        <v>20.147999999999996</v>
      </c>
    </row>
    <row r="28" spans="1:7">
      <c r="A28" s="17">
        <v>49</v>
      </c>
      <c r="B28">
        <f t="shared" si="0"/>
        <v>1.6333333333333333</v>
      </c>
      <c r="C28">
        <v>168.69</v>
      </c>
      <c r="D28" s="17">
        <f t="shared" si="6"/>
        <v>11.310000000000002</v>
      </c>
      <c r="E28" s="17">
        <f t="shared" si="2"/>
        <v>11.310000000000002</v>
      </c>
    </row>
    <row r="29" spans="1:7">
      <c r="A29" s="17">
        <v>51</v>
      </c>
      <c r="B29">
        <f t="shared" si="0"/>
        <v>1.7</v>
      </c>
      <c r="C29">
        <v>170.27199999999999</v>
      </c>
      <c r="D29" s="17">
        <f t="shared" si="6"/>
        <v>9.7280000000000086</v>
      </c>
      <c r="E29" s="17">
        <f t="shared" si="2"/>
        <v>9.7280000000000086</v>
      </c>
    </row>
    <row r="30" spans="1:7">
      <c r="A30" s="17">
        <v>53</v>
      </c>
      <c r="B30">
        <f t="shared" si="0"/>
        <v>1.7666666666666666</v>
      </c>
      <c r="C30">
        <v>147.42599999999999</v>
      </c>
      <c r="D30" s="17">
        <f>-180+C30</f>
        <v>-32.574000000000012</v>
      </c>
      <c r="E30" s="17">
        <f t="shared" si="2"/>
        <v>32.574000000000012</v>
      </c>
    </row>
    <row r="31" spans="1:7">
      <c r="A31" s="17">
        <v>55</v>
      </c>
      <c r="B31">
        <f t="shared" si="0"/>
        <v>1.8333333333333333</v>
      </c>
      <c r="C31">
        <v>155.376</v>
      </c>
      <c r="D31" s="17">
        <f>-180+C31</f>
        <v>-24.623999999999995</v>
      </c>
      <c r="E31" s="17">
        <f t="shared" si="2"/>
        <v>24.623999999999995</v>
      </c>
    </row>
    <row r="32" spans="1:7">
      <c r="A32" s="17">
        <v>57</v>
      </c>
      <c r="B32">
        <f t="shared" si="0"/>
        <v>1.9</v>
      </c>
      <c r="C32">
        <v>174.80600000000001</v>
      </c>
      <c r="D32" s="17">
        <f>180-C32</f>
        <v>5.1939999999999884</v>
      </c>
      <c r="E32" s="17">
        <f t="shared" si="2"/>
        <v>5.1939999999999884</v>
      </c>
    </row>
    <row r="33" spans="1:5">
      <c r="A33" s="17">
        <v>59</v>
      </c>
      <c r="B33">
        <f t="shared" si="0"/>
        <v>1.9666666666666666</v>
      </c>
      <c r="C33">
        <v>160.346</v>
      </c>
      <c r="D33" s="17">
        <f t="shared" ref="D33:D36" si="7">180-C33</f>
        <v>19.653999999999996</v>
      </c>
      <c r="E33" s="17">
        <f t="shared" si="2"/>
        <v>19.653999999999996</v>
      </c>
    </row>
    <row r="34" spans="1:5">
      <c r="A34" s="17">
        <v>61</v>
      </c>
      <c r="B34">
        <f t="shared" si="0"/>
        <v>2.0333333333333332</v>
      </c>
      <c r="C34">
        <v>173.66</v>
      </c>
      <c r="D34" s="17">
        <f t="shared" si="7"/>
        <v>6.3400000000000034</v>
      </c>
      <c r="E34" s="17">
        <f t="shared" si="2"/>
        <v>6.3400000000000034</v>
      </c>
    </row>
    <row r="35" spans="1:5">
      <c r="A35" s="17">
        <v>63</v>
      </c>
      <c r="B35">
        <f t="shared" si="0"/>
        <v>2.1</v>
      </c>
      <c r="C35">
        <v>154.75899999999999</v>
      </c>
      <c r="D35" s="17">
        <f t="shared" si="7"/>
        <v>25.241000000000014</v>
      </c>
      <c r="E35" s="17">
        <f t="shared" si="2"/>
        <v>25.241000000000014</v>
      </c>
    </row>
    <row r="36" spans="1:5">
      <c r="A36" s="17">
        <v>65</v>
      </c>
      <c r="B36">
        <f t="shared" si="0"/>
        <v>2.1666666666666665</v>
      </c>
      <c r="C36">
        <v>164.745</v>
      </c>
      <c r="D36" s="17">
        <f t="shared" si="7"/>
        <v>15.254999999999995</v>
      </c>
      <c r="E36" s="17">
        <f t="shared" si="2"/>
        <v>15.254999999999995</v>
      </c>
    </row>
    <row r="37" spans="1:5">
      <c r="A37" s="17">
        <v>67</v>
      </c>
      <c r="B37">
        <f t="shared" si="0"/>
        <v>2.2333333333333334</v>
      </c>
      <c r="C37">
        <v>166.72399999999999</v>
      </c>
      <c r="D37" s="17">
        <f>-180+C37</f>
        <v>-13.27600000000001</v>
      </c>
      <c r="E37" s="17">
        <f t="shared" si="2"/>
        <v>13.27600000000001</v>
      </c>
    </row>
    <row r="38" spans="1:5">
      <c r="A38" s="17">
        <v>69</v>
      </c>
      <c r="B38">
        <f t="shared" si="0"/>
        <v>2.2999999999999998</v>
      </c>
      <c r="C38">
        <v>163.142</v>
      </c>
      <c r="D38" s="17">
        <f>180-C38</f>
        <v>16.858000000000004</v>
      </c>
      <c r="E38" s="17">
        <f t="shared" si="2"/>
        <v>16.858000000000004</v>
      </c>
    </row>
    <row r="39" spans="1:5">
      <c r="A39" s="17">
        <v>71</v>
      </c>
      <c r="B39">
        <f t="shared" si="0"/>
        <v>2.3666666666666667</v>
      </c>
      <c r="C39">
        <v>167.68100000000001</v>
      </c>
      <c r="D39" s="17">
        <f t="shared" ref="D39:D40" si="8">180-C39</f>
        <v>12.318999999999988</v>
      </c>
      <c r="E39" s="17">
        <f t="shared" si="2"/>
        <v>12.318999999999988</v>
      </c>
    </row>
    <row r="40" spans="1:5">
      <c r="A40" s="17">
        <v>73</v>
      </c>
      <c r="B40">
        <f t="shared" si="0"/>
        <v>2.4333333333333331</v>
      </c>
      <c r="C40">
        <v>166.43</v>
      </c>
      <c r="D40" s="17">
        <f t="shared" si="8"/>
        <v>13.569999999999993</v>
      </c>
      <c r="E40" s="17">
        <f t="shared" si="2"/>
        <v>13.569999999999993</v>
      </c>
    </row>
    <row r="41" spans="1:5">
      <c r="A41" s="17">
        <v>75</v>
      </c>
      <c r="B41">
        <f t="shared" si="0"/>
        <v>2.5</v>
      </c>
      <c r="C41">
        <v>154.74700000000001</v>
      </c>
      <c r="D41" s="17">
        <f>-180+C41</f>
        <v>-25.252999999999986</v>
      </c>
      <c r="E41" s="17">
        <f t="shared" si="2"/>
        <v>25.252999999999986</v>
      </c>
    </row>
    <row r="42" spans="1:5">
      <c r="A42" s="17">
        <v>77</v>
      </c>
      <c r="B42">
        <f t="shared" si="0"/>
        <v>2.5666666666666664</v>
      </c>
      <c r="C42">
        <v>153.435</v>
      </c>
      <c r="D42" s="17">
        <f>-180+C42</f>
        <v>-26.564999999999998</v>
      </c>
      <c r="E42" s="17">
        <f t="shared" si="2"/>
        <v>26.564999999999998</v>
      </c>
    </row>
    <row r="43" spans="1:5">
      <c r="A43" s="17">
        <v>79</v>
      </c>
      <c r="B43">
        <f t="shared" si="0"/>
        <v>2.6333333333333333</v>
      </c>
      <c r="C43">
        <v>169.79599999999999</v>
      </c>
      <c r="D43" s="17">
        <f>180-C43</f>
        <v>10.204000000000008</v>
      </c>
      <c r="E43" s="17">
        <f t="shared" si="2"/>
        <v>10.204000000000008</v>
      </c>
    </row>
    <row r="44" spans="1:5">
      <c r="A44" s="17">
        <v>81</v>
      </c>
      <c r="B44">
        <f t="shared" si="0"/>
        <v>2.7</v>
      </c>
      <c r="C44">
        <v>151.607</v>
      </c>
      <c r="D44" s="17">
        <f t="shared" ref="D44:D46" si="9">180-C44</f>
        <v>28.393000000000001</v>
      </c>
      <c r="E44" s="17">
        <f t="shared" si="2"/>
        <v>28.393000000000001</v>
      </c>
    </row>
    <row r="45" spans="1:5">
      <c r="A45" s="17">
        <v>83</v>
      </c>
      <c r="B45">
        <f t="shared" si="0"/>
        <v>2.7666666666666666</v>
      </c>
      <c r="C45">
        <v>167.471</v>
      </c>
      <c r="D45" s="17">
        <f t="shared" si="9"/>
        <v>12.528999999999996</v>
      </c>
      <c r="E45" s="17">
        <f t="shared" si="2"/>
        <v>12.528999999999996</v>
      </c>
    </row>
    <row r="46" spans="1:5">
      <c r="A46" s="17">
        <v>85</v>
      </c>
      <c r="B46">
        <f t="shared" si="0"/>
        <v>2.8333333333333335</v>
      </c>
      <c r="C46">
        <v>160.523</v>
      </c>
      <c r="D46" s="17">
        <f t="shared" si="9"/>
        <v>19.477000000000004</v>
      </c>
      <c r="E46" s="17">
        <f t="shared" si="2"/>
        <v>19.477000000000004</v>
      </c>
    </row>
    <row r="47" spans="1:5">
      <c r="A47" s="17">
        <v>87</v>
      </c>
      <c r="B47">
        <f t="shared" si="0"/>
        <v>2.9</v>
      </c>
      <c r="C47">
        <v>154.654</v>
      </c>
      <c r="D47" s="17">
        <f>-180+C47</f>
        <v>-25.346000000000004</v>
      </c>
      <c r="E47" s="17">
        <f t="shared" si="2"/>
        <v>25.346000000000004</v>
      </c>
    </row>
    <row r="48" spans="1:5">
      <c r="A48" s="17">
        <v>89</v>
      </c>
      <c r="B48">
        <f t="shared" si="0"/>
        <v>2.9666666666666668</v>
      </c>
      <c r="C48">
        <v>168.20699999999999</v>
      </c>
      <c r="D48" s="17">
        <f>-180+C48</f>
        <v>-11.793000000000006</v>
      </c>
      <c r="E48" s="17">
        <f t="shared" si="2"/>
        <v>11.793000000000006</v>
      </c>
    </row>
    <row r="49" spans="1:5">
      <c r="A49" s="17">
        <v>91</v>
      </c>
      <c r="B49">
        <f t="shared" si="0"/>
        <v>3.0333333333333332</v>
      </c>
      <c r="C49">
        <v>157.62</v>
      </c>
      <c r="D49" s="17">
        <f>180-C49</f>
        <v>22.379999999999995</v>
      </c>
      <c r="E49" s="17">
        <f t="shared" si="2"/>
        <v>22.379999999999995</v>
      </c>
    </row>
    <row r="50" spans="1:5">
      <c r="A50" s="17">
        <v>93</v>
      </c>
      <c r="B50">
        <f t="shared" si="0"/>
        <v>3.1</v>
      </c>
      <c r="C50">
        <v>153.435</v>
      </c>
      <c r="D50" s="17">
        <f t="shared" ref="D50:D52" si="10">180-C50</f>
        <v>26.564999999999998</v>
      </c>
      <c r="E50" s="17">
        <f t="shared" si="2"/>
        <v>26.564999999999998</v>
      </c>
    </row>
    <row r="51" spans="1:5">
      <c r="A51" s="17">
        <v>95</v>
      </c>
      <c r="B51">
        <f t="shared" si="0"/>
        <v>3.1666666666666665</v>
      </c>
      <c r="C51">
        <v>166.75899999999999</v>
      </c>
      <c r="D51" s="17">
        <f t="shared" si="10"/>
        <v>13.241000000000014</v>
      </c>
      <c r="E51" s="17">
        <f t="shared" si="2"/>
        <v>13.241000000000014</v>
      </c>
    </row>
    <row r="52" spans="1:5">
      <c r="A52" s="17">
        <v>97</v>
      </c>
      <c r="B52">
        <f t="shared" si="0"/>
        <v>3.2333333333333334</v>
      </c>
      <c r="C52">
        <v>165.5</v>
      </c>
      <c r="D52" s="17">
        <f t="shared" si="10"/>
        <v>14.5</v>
      </c>
      <c r="E52" s="17">
        <f t="shared" si="2"/>
        <v>14.5</v>
      </c>
    </row>
    <row r="53" spans="1:5">
      <c r="A53" s="17">
        <v>99</v>
      </c>
      <c r="B53">
        <f t="shared" si="0"/>
        <v>3.3</v>
      </c>
      <c r="C53">
        <v>147.21600000000001</v>
      </c>
      <c r="D53" s="17">
        <f>-180+C53</f>
        <v>-32.783999999999992</v>
      </c>
      <c r="E53" s="17">
        <f t="shared" si="2"/>
        <v>32.783999999999992</v>
      </c>
    </row>
    <row r="54" spans="1:5">
      <c r="A54" s="17">
        <v>101</v>
      </c>
      <c r="B54">
        <f t="shared" si="0"/>
        <v>3.3666666666666667</v>
      </c>
      <c r="C54">
        <v>158.68199999999999</v>
      </c>
      <c r="D54" s="17">
        <f>180-C54</f>
        <v>21.318000000000012</v>
      </c>
      <c r="E54" s="17">
        <f t="shared" si="2"/>
        <v>21.318000000000012</v>
      </c>
    </row>
    <row r="55" spans="1:5">
      <c r="A55" s="17">
        <v>103</v>
      </c>
      <c r="B55">
        <f t="shared" si="0"/>
        <v>3.4333333333333331</v>
      </c>
      <c r="C55">
        <v>147.995</v>
      </c>
      <c r="D55" s="17">
        <f t="shared" ref="D55:D56" si="11">180-C55</f>
        <v>32.004999999999995</v>
      </c>
      <c r="E55" s="17">
        <f t="shared" si="2"/>
        <v>32.004999999999995</v>
      </c>
    </row>
    <row r="56" spans="1:5">
      <c r="A56" s="17">
        <v>105</v>
      </c>
      <c r="B56">
        <f t="shared" si="0"/>
        <v>3.5</v>
      </c>
      <c r="C56">
        <v>163.589</v>
      </c>
      <c r="D56" s="17">
        <f t="shared" si="11"/>
        <v>16.411000000000001</v>
      </c>
      <c r="E56" s="17">
        <f t="shared" si="2"/>
        <v>16.411000000000001</v>
      </c>
    </row>
    <row r="57" spans="1:5">
      <c r="A57" s="17">
        <v>107</v>
      </c>
      <c r="B57">
        <f t="shared" si="0"/>
        <v>3.5666666666666664</v>
      </c>
      <c r="C57">
        <v>176.63399999999999</v>
      </c>
      <c r="D57" s="17">
        <f>-180+C57</f>
        <v>-3.3660000000000139</v>
      </c>
      <c r="E57" s="17">
        <f t="shared" si="2"/>
        <v>3.3660000000000139</v>
      </c>
    </row>
    <row r="58" spans="1:5">
      <c r="A58" s="17">
        <v>109</v>
      </c>
      <c r="B58">
        <f t="shared" si="0"/>
        <v>3.6333333333333333</v>
      </c>
      <c r="C58">
        <v>152.148</v>
      </c>
      <c r="D58" s="17">
        <f t="shared" ref="D58:D59" si="12">-180+C58</f>
        <v>-27.852000000000004</v>
      </c>
      <c r="E58" s="17">
        <f t="shared" si="2"/>
        <v>27.852000000000004</v>
      </c>
    </row>
    <row r="59" spans="1:5">
      <c r="A59" s="17">
        <v>111</v>
      </c>
      <c r="B59">
        <f t="shared" si="0"/>
        <v>3.6999999999999997</v>
      </c>
      <c r="C59">
        <v>168.69</v>
      </c>
      <c r="D59" s="17">
        <f t="shared" si="12"/>
        <v>-11.310000000000002</v>
      </c>
      <c r="E59" s="17">
        <f t="shared" si="2"/>
        <v>11.310000000000002</v>
      </c>
    </row>
    <row r="60" spans="1:5">
      <c r="A60" s="17">
        <v>113</v>
      </c>
      <c r="B60">
        <f t="shared" si="0"/>
        <v>3.7666666666666666</v>
      </c>
      <c r="C60">
        <v>154.44</v>
      </c>
      <c r="D60" s="17">
        <f>180-C60</f>
        <v>25.560000000000002</v>
      </c>
      <c r="E60" s="17">
        <f t="shared" si="2"/>
        <v>25.560000000000002</v>
      </c>
    </row>
    <row r="61" spans="1:5">
      <c r="A61" s="17">
        <v>115</v>
      </c>
      <c r="B61">
        <f t="shared" si="0"/>
        <v>3.8333333333333335</v>
      </c>
      <c r="C61">
        <v>145.751</v>
      </c>
      <c r="D61" s="17">
        <f t="shared" ref="D61:D63" si="13">180-C61</f>
        <v>34.248999999999995</v>
      </c>
      <c r="E61" s="17">
        <f t="shared" si="2"/>
        <v>34.248999999999995</v>
      </c>
    </row>
    <row r="62" spans="1:5">
      <c r="A62" s="17">
        <v>117</v>
      </c>
      <c r="B62">
        <f t="shared" si="0"/>
        <v>3.9</v>
      </c>
      <c r="C62">
        <v>151.876</v>
      </c>
      <c r="D62" s="17">
        <f t="shared" si="13"/>
        <v>28.123999999999995</v>
      </c>
      <c r="E62" s="17">
        <f t="shared" si="2"/>
        <v>28.123999999999995</v>
      </c>
    </row>
    <row r="63" spans="1:5">
      <c r="A63" s="17">
        <v>119</v>
      </c>
      <c r="B63">
        <f t="shared" si="0"/>
        <v>3.9666666666666668</v>
      </c>
      <c r="C63">
        <v>161.565</v>
      </c>
      <c r="D63" s="17">
        <f t="shared" si="13"/>
        <v>18.435000000000002</v>
      </c>
      <c r="E63" s="17">
        <f t="shared" si="2"/>
        <v>18.435000000000002</v>
      </c>
    </row>
    <row r="64" spans="1:5">
      <c r="A64" s="17">
        <v>121</v>
      </c>
      <c r="B64">
        <f t="shared" si="0"/>
        <v>4.0333333333333332</v>
      </c>
      <c r="C64">
        <v>178.37899999999999</v>
      </c>
      <c r="D64" s="17">
        <f>-180+C64</f>
        <v>-1.6210000000000093</v>
      </c>
      <c r="E64" s="17">
        <f t="shared" si="2"/>
        <v>1.6210000000000093</v>
      </c>
    </row>
    <row r="65" spans="1:8">
      <c r="A65" s="17">
        <v>123</v>
      </c>
      <c r="B65">
        <f t="shared" si="0"/>
        <v>4.0999999999999996</v>
      </c>
      <c r="C65">
        <v>156.80099999999999</v>
      </c>
      <c r="D65" s="17">
        <f>180-C65</f>
        <v>23.199000000000012</v>
      </c>
      <c r="E65" s="17">
        <f t="shared" si="2"/>
        <v>23.199000000000012</v>
      </c>
    </row>
    <row r="66" spans="1:8">
      <c r="A66" s="17">
        <v>125</v>
      </c>
      <c r="B66">
        <f t="shared" si="0"/>
        <v>4.166666666666667</v>
      </c>
      <c r="C66">
        <v>165.53</v>
      </c>
      <c r="D66" s="17">
        <f t="shared" ref="D66:D68" si="14">180-C66</f>
        <v>14.469999999999999</v>
      </c>
      <c r="E66" s="17">
        <f t="shared" si="2"/>
        <v>14.469999999999999</v>
      </c>
    </row>
    <row r="67" spans="1:8">
      <c r="A67" s="17">
        <v>127</v>
      </c>
      <c r="B67">
        <f t="shared" si="0"/>
        <v>4.2333333333333334</v>
      </c>
      <c r="C67">
        <v>156.43100000000001</v>
      </c>
      <c r="D67" s="17">
        <f t="shared" si="14"/>
        <v>23.568999999999988</v>
      </c>
      <c r="E67" s="17">
        <f t="shared" si="2"/>
        <v>23.568999999999988</v>
      </c>
    </row>
    <row r="68" spans="1:8">
      <c r="A68" s="17">
        <v>129</v>
      </c>
      <c r="B68">
        <f t="shared" si="0"/>
        <v>4.3</v>
      </c>
      <c r="C68">
        <v>161.03</v>
      </c>
      <c r="D68" s="17">
        <f t="shared" si="14"/>
        <v>18.97</v>
      </c>
      <c r="E68" s="17">
        <f t="shared" si="2"/>
        <v>18.97</v>
      </c>
    </row>
    <row r="71" spans="1:8">
      <c r="A71" t="s">
        <v>494</v>
      </c>
    </row>
    <row r="72" spans="1:8">
      <c r="A72" s="1" t="s">
        <v>123</v>
      </c>
      <c r="B72" s="1" t="s">
        <v>124</v>
      </c>
      <c r="C72" s="1" t="s">
        <v>125</v>
      </c>
      <c r="D72" s="1" t="s">
        <v>174</v>
      </c>
      <c r="E72" s="1" t="s">
        <v>127</v>
      </c>
      <c r="G72" t="s">
        <v>131</v>
      </c>
      <c r="H72" t="s">
        <v>521</v>
      </c>
    </row>
    <row r="73" spans="1:8">
      <c r="A73" s="17">
        <v>1</v>
      </c>
      <c r="B73">
        <f>A73*(1/30)</f>
        <v>3.3333333333333333E-2</v>
      </c>
      <c r="C73">
        <v>154.83199999999999</v>
      </c>
      <c r="D73">
        <f>180-C73</f>
        <v>25.168000000000006</v>
      </c>
      <c r="E73">
        <f>ABS(D73)</f>
        <v>25.168000000000006</v>
      </c>
      <c r="G73" t="s">
        <v>522</v>
      </c>
    </row>
    <row r="74" spans="1:8">
      <c r="A74" s="17">
        <v>3</v>
      </c>
      <c r="B74">
        <f t="shared" ref="B74:B94" si="15">A74*(1/30)</f>
        <v>0.1</v>
      </c>
      <c r="C74">
        <v>161.565</v>
      </c>
      <c r="D74">
        <f t="shared" ref="D74:D75" si="16">180-C74</f>
        <v>18.435000000000002</v>
      </c>
      <c r="E74">
        <f t="shared" ref="E74:E94" si="17">ABS(D74)</f>
        <v>18.435000000000002</v>
      </c>
      <c r="G74" s="9" t="s">
        <v>523</v>
      </c>
    </row>
    <row r="75" spans="1:8">
      <c r="A75" s="17">
        <v>5</v>
      </c>
      <c r="B75">
        <f t="shared" si="15"/>
        <v>0.16666666666666666</v>
      </c>
      <c r="C75">
        <v>160.56</v>
      </c>
      <c r="D75">
        <f t="shared" si="16"/>
        <v>19.439999999999998</v>
      </c>
      <c r="E75">
        <f t="shared" si="17"/>
        <v>19.439999999999998</v>
      </c>
    </row>
    <row r="76" spans="1:8">
      <c r="A76" s="17">
        <v>7</v>
      </c>
      <c r="B76">
        <f t="shared" si="15"/>
        <v>0.23333333333333334</v>
      </c>
      <c r="C76">
        <v>163.41300000000001</v>
      </c>
      <c r="D76">
        <f>-180+C76</f>
        <v>-16.586999999999989</v>
      </c>
      <c r="E76">
        <f t="shared" si="17"/>
        <v>16.586999999999989</v>
      </c>
    </row>
    <row r="77" spans="1:8">
      <c r="A77" s="17">
        <v>9</v>
      </c>
      <c r="B77">
        <f t="shared" si="15"/>
        <v>0.3</v>
      </c>
      <c r="C77">
        <v>150.36199999999999</v>
      </c>
      <c r="D77">
        <f>180-C77</f>
        <v>29.638000000000005</v>
      </c>
      <c r="E77">
        <f t="shared" si="17"/>
        <v>29.638000000000005</v>
      </c>
    </row>
    <row r="78" spans="1:8">
      <c r="A78" s="17">
        <v>11</v>
      </c>
      <c r="B78">
        <f t="shared" si="15"/>
        <v>0.36666666666666664</v>
      </c>
      <c r="C78">
        <v>156.595</v>
      </c>
      <c r="D78">
        <f t="shared" ref="D78:D79" si="18">180-C78</f>
        <v>23.405000000000001</v>
      </c>
      <c r="E78">
        <f t="shared" si="17"/>
        <v>23.405000000000001</v>
      </c>
    </row>
    <row r="79" spans="1:8">
      <c r="A79" s="17">
        <v>13</v>
      </c>
      <c r="B79">
        <f t="shared" si="15"/>
        <v>0.43333333333333335</v>
      </c>
      <c r="C79">
        <v>159.04400000000001</v>
      </c>
      <c r="D79">
        <f t="shared" si="18"/>
        <v>20.955999999999989</v>
      </c>
      <c r="E79">
        <f t="shared" si="17"/>
        <v>20.955999999999989</v>
      </c>
    </row>
    <row r="80" spans="1:8">
      <c r="A80" s="17">
        <v>15</v>
      </c>
      <c r="B80">
        <f t="shared" si="15"/>
        <v>0.5</v>
      </c>
      <c r="C80">
        <v>153.435</v>
      </c>
      <c r="D80">
        <f>-180+C80</f>
        <v>-26.564999999999998</v>
      </c>
      <c r="E80">
        <f t="shared" si="17"/>
        <v>26.564999999999998</v>
      </c>
    </row>
    <row r="81" spans="1:5">
      <c r="A81" s="17">
        <v>17</v>
      </c>
      <c r="B81">
        <f t="shared" si="15"/>
        <v>0.56666666666666665</v>
      </c>
      <c r="C81">
        <v>159.65600000000001</v>
      </c>
      <c r="D81">
        <f>180-C81</f>
        <v>20.343999999999994</v>
      </c>
      <c r="E81">
        <f t="shared" si="17"/>
        <v>20.343999999999994</v>
      </c>
    </row>
    <row r="82" spans="1:5">
      <c r="A82" s="17">
        <v>19</v>
      </c>
      <c r="B82">
        <f t="shared" si="15"/>
        <v>0.6333333333333333</v>
      </c>
      <c r="C82">
        <v>156.161</v>
      </c>
      <c r="D82">
        <f t="shared" ref="D82:D83" si="19">180-C82</f>
        <v>23.838999999999999</v>
      </c>
      <c r="E82">
        <f t="shared" si="17"/>
        <v>23.838999999999999</v>
      </c>
    </row>
    <row r="83" spans="1:5">
      <c r="A83" s="17">
        <v>21</v>
      </c>
      <c r="B83">
        <f t="shared" si="15"/>
        <v>0.7</v>
      </c>
      <c r="C83">
        <v>167.471</v>
      </c>
      <c r="D83">
        <f t="shared" si="19"/>
        <v>12.528999999999996</v>
      </c>
      <c r="E83">
        <f t="shared" si="17"/>
        <v>12.528999999999996</v>
      </c>
    </row>
    <row r="84" spans="1:5">
      <c r="A84" s="17">
        <v>23</v>
      </c>
      <c r="B84">
        <f t="shared" si="15"/>
        <v>0.76666666666666661</v>
      </c>
      <c r="C84">
        <v>164.15700000000001</v>
      </c>
      <c r="D84">
        <f>-180+C84</f>
        <v>-15.842999999999989</v>
      </c>
      <c r="E84">
        <f t="shared" si="17"/>
        <v>15.842999999999989</v>
      </c>
    </row>
    <row r="85" spans="1:5">
      <c r="A85" s="17">
        <v>25</v>
      </c>
      <c r="B85">
        <f t="shared" si="15"/>
        <v>0.83333333333333337</v>
      </c>
      <c r="C85">
        <v>174.28899999999999</v>
      </c>
      <c r="D85">
        <f>-180+C85</f>
        <v>-5.7110000000000127</v>
      </c>
      <c r="E85">
        <f t="shared" si="17"/>
        <v>5.7110000000000127</v>
      </c>
    </row>
    <row r="86" spans="1:5">
      <c r="A86" s="17">
        <v>27</v>
      </c>
      <c r="B86">
        <f t="shared" si="15"/>
        <v>0.9</v>
      </c>
      <c r="C86">
        <v>155.65899999999999</v>
      </c>
      <c r="D86">
        <f>180-C86</f>
        <v>24.341000000000008</v>
      </c>
      <c r="E86">
        <f t="shared" si="17"/>
        <v>24.341000000000008</v>
      </c>
    </row>
    <row r="87" spans="1:5">
      <c r="A87" s="17">
        <v>29</v>
      </c>
      <c r="B87">
        <f t="shared" si="15"/>
        <v>0.96666666666666667</v>
      </c>
      <c r="C87">
        <v>153.733</v>
      </c>
      <c r="D87">
        <f>-180+C87</f>
        <v>-26.266999999999996</v>
      </c>
      <c r="E87">
        <f t="shared" si="17"/>
        <v>26.266999999999996</v>
      </c>
    </row>
    <row r="88" spans="1:5">
      <c r="A88" s="17">
        <v>31</v>
      </c>
      <c r="B88">
        <f t="shared" si="15"/>
        <v>1.0333333333333332</v>
      </c>
      <c r="C88">
        <v>156.03800000000001</v>
      </c>
      <c r="D88">
        <f>-180+C88</f>
        <v>-23.961999999999989</v>
      </c>
      <c r="E88">
        <f t="shared" si="17"/>
        <v>23.961999999999989</v>
      </c>
    </row>
    <row r="89" spans="1:5">
      <c r="A89" s="17">
        <v>33</v>
      </c>
      <c r="B89">
        <f t="shared" si="15"/>
        <v>1.1000000000000001</v>
      </c>
      <c r="C89">
        <v>147.529</v>
      </c>
      <c r="D89">
        <f>180-C89</f>
        <v>32.471000000000004</v>
      </c>
      <c r="E89">
        <f t="shared" si="17"/>
        <v>32.471000000000004</v>
      </c>
    </row>
    <row r="90" spans="1:5">
      <c r="A90" s="17">
        <v>35</v>
      </c>
      <c r="B90">
        <f t="shared" si="15"/>
        <v>1.1666666666666667</v>
      </c>
      <c r="C90">
        <v>156.80099999999999</v>
      </c>
      <c r="D90">
        <f>180-C90</f>
        <v>23.199000000000012</v>
      </c>
      <c r="E90">
        <f t="shared" si="17"/>
        <v>23.199000000000012</v>
      </c>
    </row>
    <row r="91" spans="1:5">
      <c r="A91" s="17">
        <v>37</v>
      </c>
      <c r="B91">
        <f t="shared" si="15"/>
        <v>1.2333333333333334</v>
      </c>
      <c r="C91">
        <v>144.28</v>
      </c>
      <c r="D91">
        <f>-180+C91</f>
        <v>-35.72</v>
      </c>
      <c r="E91" s="10">
        <f t="shared" si="17"/>
        <v>35.72</v>
      </c>
    </row>
    <row r="92" spans="1:5">
      <c r="A92" s="17">
        <v>39</v>
      </c>
      <c r="B92">
        <f t="shared" si="15"/>
        <v>1.3</v>
      </c>
      <c r="C92">
        <v>164.982</v>
      </c>
      <c r="D92">
        <f>180-C92</f>
        <v>15.018000000000001</v>
      </c>
      <c r="E92">
        <f t="shared" si="17"/>
        <v>15.018000000000001</v>
      </c>
    </row>
    <row r="93" spans="1:5">
      <c r="A93" s="17">
        <v>41</v>
      </c>
      <c r="B93">
        <f t="shared" si="15"/>
        <v>1.3666666666666667</v>
      </c>
      <c r="C93">
        <v>156.80099999999999</v>
      </c>
      <c r="D93">
        <f t="shared" ref="D93:D94" si="20">180-C93</f>
        <v>23.199000000000012</v>
      </c>
      <c r="E93">
        <f t="shared" si="17"/>
        <v>23.199000000000012</v>
      </c>
    </row>
    <row r="94" spans="1:5">
      <c r="A94" s="17">
        <v>45</v>
      </c>
      <c r="B94">
        <f t="shared" si="15"/>
        <v>1.5</v>
      </c>
      <c r="C94">
        <v>161.565</v>
      </c>
      <c r="D94">
        <f t="shared" si="20"/>
        <v>18.435000000000002</v>
      </c>
      <c r="E94">
        <f t="shared" si="17"/>
        <v>18.435000000000002</v>
      </c>
    </row>
  </sheetData>
  <hyperlinks>
    <hyperlink ref="G4" r:id="rId1"/>
    <hyperlink ref="G9" r:id="rId2"/>
    <hyperlink ref="G74" r:id="rId3"/>
  </hyperlink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H119"/>
  <sheetViews>
    <sheetView workbookViewId="0">
      <selection activeCell="D112" sqref="D112:D119"/>
    </sheetView>
  </sheetViews>
  <sheetFormatPr defaultRowHeight="15"/>
  <cols>
    <col min="1" max="1" width="27" bestFit="1" customWidth="1"/>
    <col min="2" max="2" width="14.7109375" bestFit="1" customWidth="1"/>
    <col min="3" max="3" width="18.140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323</v>
      </c>
      <c r="C1" s="18" t="s">
        <v>55</v>
      </c>
      <c r="D1" s="18"/>
    </row>
    <row r="2" spans="1:8">
      <c r="A2" t="s">
        <v>324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 s="17">
        <f>A4*(1/24)</f>
        <v>4.1666666666666664E-2</v>
      </c>
      <c r="C4">
        <v>177.31</v>
      </c>
      <c r="D4">
        <f>180-C4</f>
        <v>2.6899999999999977</v>
      </c>
      <c r="E4">
        <f>ABS(D4)</f>
        <v>2.6899999999999977</v>
      </c>
      <c r="F4">
        <v>3.15</v>
      </c>
      <c r="G4" s="9" t="s">
        <v>325</v>
      </c>
    </row>
    <row r="5" spans="1:8">
      <c r="A5">
        <v>3</v>
      </c>
      <c r="B5" s="17">
        <f t="shared" ref="B5:B24" si="0">A5*(1/24)</f>
        <v>0.125</v>
      </c>
      <c r="C5">
        <v>165.19900000000001</v>
      </c>
      <c r="D5">
        <f t="shared" ref="D5:D7" si="1">180-C5</f>
        <v>14.800999999999988</v>
      </c>
      <c r="E5">
        <f t="shared" ref="E5:E24" si="2">ABS(D5)</f>
        <v>14.800999999999988</v>
      </c>
    </row>
    <row r="6" spans="1:8">
      <c r="A6">
        <v>5</v>
      </c>
      <c r="B6" s="17">
        <f t="shared" si="0"/>
        <v>0.20833333333333331</v>
      </c>
      <c r="C6">
        <v>160.05799999999999</v>
      </c>
      <c r="D6">
        <f t="shared" si="1"/>
        <v>19.942000000000007</v>
      </c>
      <c r="E6">
        <f t="shared" si="2"/>
        <v>19.942000000000007</v>
      </c>
    </row>
    <row r="7" spans="1:8">
      <c r="A7">
        <v>7</v>
      </c>
      <c r="B7" s="17">
        <f t="shared" si="0"/>
        <v>0.29166666666666663</v>
      </c>
      <c r="C7">
        <v>162.69900000000001</v>
      </c>
      <c r="D7">
        <f t="shared" si="1"/>
        <v>17.300999999999988</v>
      </c>
      <c r="E7">
        <f t="shared" si="2"/>
        <v>17.300999999999988</v>
      </c>
      <c r="G7" t="s">
        <v>131</v>
      </c>
      <c r="H7" t="s">
        <v>326</v>
      </c>
    </row>
    <row r="8" spans="1:8">
      <c r="A8">
        <v>9</v>
      </c>
      <c r="B8" s="17">
        <f t="shared" si="0"/>
        <v>0.375</v>
      </c>
      <c r="C8">
        <v>175.30099999999999</v>
      </c>
      <c r="D8">
        <f>-180+C8</f>
        <v>-4.6990000000000123</v>
      </c>
      <c r="E8">
        <f t="shared" si="2"/>
        <v>4.6990000000000123</v>
      </c>
      <c r="G8" t="s">
        <v>327</v>
      </c>
    </row>
    <row r="9" spans="1:8">
      <c r="A9">
        <v>11</v>
      </c>
      <c r="B9" s="17">
        <f t="shared" si="0"/>
        <v>0.45833333333333331</v>
      </c>
      <c r="C9">
        <v>160.346</v>
      </c>
      <c r="D9">
        <f t="shared" ref="D9:D11" si="3">-180+C9</f>
        <v>-19.653999999999996</v>
      </c>
      <c r="E9">
        <f t="shared" si="2"/>
        <v>19.653999999999996</v>
      </c>
      <c r="G9" s="9" t="s">
        <v>328</v>
      </c>
    </row>
    <row r="10" spans="1:8">
      <c r="A10">
        <v>13</v>
      </c>
      <c r="B10" s="17">
        <f t="shared" si="0"/>
        <v>0.54166666666666663</v>
      </c>
      <c r="C10">
        <v>159.67699999999999</v>
      </c>
      <c r="D10">
        <f t="shared" si="3"/>
        <v>-20.323000000000008</v>
      </c>
      <c r="E10">
        <f t="shared" si="2"/>
        <v>20.323000000000008</v>
      </c>
    </row>
    <row r="11" spans="1:8">
      <c r="A11">
        <v>15</v>
      </c>
      <c r="B11" s="17">
        <f t="shared" si="0"/>
        <v>0.625</v>
      </c>
      <c r="C11">
        <v>160.571</v>
      </c>
      <c r="D11">
        <f t="shared" si="3"/>
        <v>-19.429000000000002</v>
      </c>
      <c r="E11">
        <f t="shared" si="2"/>
        <v>19.429000000000002</v>
      </c>
    </row>
    <row r="12" spans="1:8">
      <c r="A12">
        <v>17</v>
      </c>
      <c r="B12" s="17">
        <f t="shared" si="0"/>
        <v>0.70833333333333326</v>
      </c>
      <c r="C12">
        <v>161.143</v>
      </c>
      <c r="D12">
        <f t="shared" ref="D12:D17" si="4">180-C12</f>
        <v>18.856999999999999</v>
      </c>
      <c r="E12">
        <f t="shared" si="2"/>
        <v>18.856999999999999</v>
      </c>
    </row>
    <row r="13" spans="1:8">
      <c r="A13">
        <v>19</v>
      </c>
      <c r="B13" s="17">
        <f t="shared" si="0"/>
        <v>0.79166666666666663</v>
      </c>
      <c r="C13">
        <v>154.042</v>
      </c>
      <c r="D13">
        <f t="shared" si="4"/>
        <v>25.957999999999998</v>
      </c>
      <c r="E13">
        <f t="shared" si="2"/>
        <v>25.957999999999998</v>
      </c>
    </row>
    <row r="14" spans="1:8">
      <c r="A14">
        <v>21</v>
      </c>
      <c r="B14" s="17">
        <f t="shared" si="0"/>
        <v>0.875</v>
      </c>
      <c r="C14">
        <v>151.12899999999999</v>
      </c>
      <c r="D14">
        <f t="shared" si="4"/>
        <v>28.871000000000009</v>
      </c>
      <c r="E14">
        <f t="shared" si="2"/>
        <v>28.871000000000009</v>
      </c>
    </row>
    <row r="15" spans="1:8">
      <c r="A15">
        <v>23</v>
      </c>
      <c r="B15" s="17">
        <f t="shared" si="0"/>
        <v>0.95833333333333326</v>
      </c>
      <c r="C15">
        <v>152.19399999999999</v>
      </c>
      <c r="D15">
        <f t="shared" si="4"/>
        <v>27.806000000000012</v>
      </c>
      <c r="E15">
        <f t="shared" si="2"/>
        <v>27.806000000000012</v>
      </c>
    </row>
    <row r="16" spans="1:8">
      <c r="A16">
        <v>25</v>
      </c>
      <c r="B16" s="17">
        <f t="shared" si="0"/>
        <v>1.0416666666666665</v>
      </c>
      <c r="C16">
        <v>158.976</v>
      </c>
      <c r="D16">
        <f t="shared" si="4"/>
        <v>21.024000000000001</v>
      </c>
      <c r="E16">
        <f t="shared" si="2"/>
        <v>21.024000000000001</v>
      </c>
    </row>
    <row r="17" spans="1:8">
      <c r="A17">
        <v>27</v>
      </c>
      <c r="B17" s="17">
        <f t="shared" si="0"/>
        <v>1.125</v>
      </c>
      <c r="C17">
        <v>168.17400000000001</v>
      </c>
      <c r="D17">
        <f t="shared" si="4"/>
        <v>11.825999999999993</v>
      </c>
      <c r="E17">
        <f t="shared" si="2"/>
        <v>11.825999999999993</v>
      </c>
    </row>
    <row r="18" spans="1:8">
      <c r="A18">
        <v>29</v>
      </c>
      <c r="B18" s="17">
        <f t="shared" si="0"/>
        <v>1.2083333333333333</v>
      </c>
      <c r="C18">
        <v>161.62200000000001</v>
      </c>
      <c r="D18">
        <f t="shared" ref="D18:D21" si="5">-180+C18</f>
        <v>-18.377999999999986</v>
      </c>
      <c r="E18">
        <f t="shared" si="2"/>
        <v>18.377999999999986</v>
      </c>
    </row>
    <row r="19" spans="1:8">
      <c r="A19">
        <v>31</v>
      </c>
      <c r="B19" s="17">
        <f t="shared" si="0"/>
        <v>1.2916666666666665</v>
      </c>
      <c r="C19">
        <v>152.624</v>
      </c>
      <c r="D19">
        <f t="shared" si="5"/>
        <v>-27.376000000000005</v>
      </c>
      <c r="E19">
        <f t="shared" si="2"/>
        <v>27.376000000000005</v>
      </c>
    </row>
    <row r="20" spans="1:8">
      <c r="A20">
        <v>33</v>
      </c>
      <c r="B20" s="17">
        <f t="shared" si="0"/>
        <v>1.375</v>
      </c>
      <c r="C20">
        <v>161.21199999999999</v>
      </c>
      <c r="D20">
        <f t="shared" si="5"/>
        <v>-18.788000000000011</v>
      </c>
      <c r="E20">
        <f t="shared" si="2"/>
        <v>18.788000000000011</v>
      </c>
    </row>
    <row r="21" spans="1:8">
      <c r="A21">
        <v>35</v>
      </c>
      <c r="B21" s="17">
        <f t="shared" si="0"/>
        <v>1.4583333333333333</v>
      </c>
      <c r="C21">
        <v>160.584</v>
      </c>
      <c r="D21">
        <f t="shared" si="5"/>
        <v>-19.415999999999997</v>
      </c>
      <c r="E21">
        <f t="shared" si="2"/>
        <v>19.415999999999997</v>
      </c>
    </row>
    <row r="22" spans="1:8">
      <c r="A22">
        <v>37</v>
      </c>
      <c r="B22" s="17">
        <f t="shared" si="0"/>
        <v>1.5416666666666665</v>
      </c>
      <c r="C22">
        <v>153.208</v>
      </c>
      <c r="D22">
        <f t="shared" ref="D22:D24" si="6">180-C22</f>
        <v>26.792000000000002</v>
      </c>
      <c r="E22">
        <f t="shared" si="2"/>
        <v>26.792000000000002</v>
      </c>
    </row>
    <row r="23" spans="1:8">
      <c r="A23">
        <v>39</v>
      </c>
      <c r="B23" s="17">
        <f t="shared" si="0"/>
        <v>1.625</v>
      </c>
      <c r="C23">
        <v>148.95599999999999</v>
      </c>
      <c r="D23">
        <f t="shared" si="6"/>
        <v>31.044000000000011</v>
      </c>
      <c r="E23" s="10">
        <f t="shared" si="2"/>
        <v>31.044000000000011</v>
      </c>
    </row>
    <row r="24" spans="1:8">
      <c r="A24">
        <v>41</v>
      </c>
      <c r="B24" s="17">
        <f t="shared" si="0"/>
        <v>1.7083333333333333</v>
      </c>
      <c r="C24">
        <v>150.67699999999999</v>
      </c>
      <c r="D24">
        <f t="shared" si="6"/>
        <v>29.323000000000008</v>
      </c>
      <c r="E24">
        <f t="shared" si="2"/>
        <v>29.323000000000008</v>
      </c>
    </row>
    <row r="27" spans="1:8">
      <c r="A27" t="s">
        <v>329</v>
      </c>
    </row>
    <row r="28" spans="1:8">
      <c r="A28" s="1" t="s">
        <v>123</v>
      </c>
      <c r="B28" s="1" t="s">
        <v>124</v>
      </c>
      <c r="C28" s="1" t="s">
        <v>125</v>
      </c>
      <c r="D28" s="1" t="s">
        <v>174</v>
      </c>
      <c r="E28" s="1" t="s">
        <v>127</v>
      </c>
      <c r="G28" t="s">
        <v>131</v>
      </c>
      <c r="H28" t="s">
        <v>846</v>
      </c>
    </row>
    <row r="29" spans="1:8">
      <c r="A29" s="17">
        <v>1</v>
      </c>
      <c r="B29" s="17">
        <f t="shared" ref="B29:B76" si="7">A29*(1/24)</f>
        <v>4.1666666666666664E-2</v>
      </c>
      <c r="C29">
        <v>155.92500000000001</v>
      </c>
      <c r="D29" s="17">
        <f t="shared" ref="D29:D32" si="8">-180+C29</f>
        <v>-24.074999999999989</v>
      </c>
      <c r="E29" s="17">
        <f t="shared" ref="E29:E76" si="9">ABS(D29)</f>
        <v>24.074999999999989</v>
      </c>
      <c r="G29" t="s">
        <v>847</v>
      </c>
    </row>
    <row r="30" spans="1:8">
      <c r="A30" s="17">
        <v>3</v>
      </c>
      <c r="B30" s="17">
        <f t="shared" si="7"/>
        <v>0.125</v>
      </c>
      <c r="C30" s="17">
        <v>150.255</v>
      </c>
      <c r="D30" s="17">
        <f t="shared" si="8"/>
        <v>-29.745000000000005</v>
      </c>
      <c r="E30" s="17">
        <f t="shared" si="9"/>
        <v>29.745000000000005</v>
      </c>
      <c r="G30" s="9" t="s">
        <v>330</v>
      </c>
    </row>
    <row r="31" spans="1:8">
      <c r="A31" s="17">
        <v>5</v>
      </c>
      <c r="B31" s="17">
        <f t="shared" si="7"/>
        <v>0.20833333333333331</v>
      </c>
      <c r="C31" s="17">
        <v>161.44200000000001</v>
      </c>
      <c r="D31" s="17">
        <f t="shared" si="8"/>
        <v>-18.557999999999993</v>
      </c>
      <c r="E31" s="17">
        <f t="shared" si="9"/>
        <v>18.557999999999993</v>
      </c>
    </row>
    <row r="32" spans="1:8">
      <c r="A32" s="17">
        <v>7</v>
      </c>
      <c r="B32" s="17">
        <f t="shared" si="7"/>
        <v>0.29166666666666663</v>
      </c>
      <c r="C32" s="17">
        <v>165.46</v>
      </c>
      <c r="D32" s="17">
        <f t="shared" si="8"/>
        <v>-14.539999999999992</v>
      </c>
      <c r="E32" s="17">
        <f t="shared" si="9"/>
        <v>14.539999999999992</v>
      </c>
    </row>
    <row r="33" spans="1:5">
      <c r="A33" s="17">
        <v>9</v>
      </c>
      <c r="B33" s="17">
        <f t="shared" si="7"/>
        <v>0.375</v>
      </c>
      <c r="C33" s="17">
        <v>148.59200000000001</v>
      </c>
      <c r="D33" s="17">
        <f>180-C33</f>
        <v>31.407999999999987</v>
      </c>
      <c r="E33" s="10">
        <f t="shared" si="9"/>
        <v>31.407999999999987</v>
      </c>
    </row>
    <row r="34" spans="1:5">
      <c r="A34" s="17">
        <v>11</v>
      </c>
      <c r="B34" s="17">
        <f t="shared" si="7"/>
        <v>0.45833333333333331</v>
      </c>
      <c r="C34" s="17">
        <v>154.08799999999999</v>
      </c>
      <c r="D34" s="17">
        <f t="shared" ref="D34:D36" si="10">180-C34</f>
        <v>25.912000000000006</v>
      </c>
      <c r="E34" s="17">
        <f t="shared" si="9"/>
        <v>25.912000000000006</v>
      </c>
    </row>
    <row r="35" spans="1:5">
      <c r="A35" s="17">
        <v>17</v>
      </c>
      <c r="B35" s="17">
        <f t="shared" si="7"/>
        <v>0.70833333333333326</v>
      </c>
      <c r="C35" s="17">
        <v>163.453</v>
      </c>
      <c r="D35" s="17">
        <f t="shared" si="10"/>
        <v>16.546999999999997</v>
      </c>
      <c r="E35" s="17">
        <f t="shared" si="9"/>
        <v>16.546999999999997</v>
      </c>
    </row>
    <row r="36" spans="1:5">
      <c r="A36" s="17">
        <v>19</v>
      </c>
      <c r="B36" s="17">
        <f t="shared" si="7"/>
        <v>0.79166666666666663</v>
      </c>
      <c r="C36" s="17">
        <v>167.005</v>
      </c>
      <c r="D36" s="17">
        <f t="shared" si="10"/>
        <v>12.995000000000005</v>
      </c>
      <c r="E36" s="17">
        <f t="shared" si="9"/>
        <v>12.995000000000005</v>
      </c>
    </row>
    <row r="37" spans="1:5">
      <c r="A37" s="17">
        <v>21</v>
      </c>
      <c r="B37" s="17">
        <f t="shared" si="7"/>
        <v>0.875</v>
      </c>
      <c r="C37" s="17">
        <v>174.67099999999999</v>
      </c>
      <c r="D37" s="17">
        <f t="shared" ref="D37:D41" si="11">-180+C37</f>
        <v>-5.3290000000000077</v>
      </c>
      <c r="E37" s="17">
        <f t="shared" si="9"/>
        <v>5.3290000000000077</v>
      </c>
    </row>
    <row r="38" spans="1:5">
      <c r="A38" s="17">
        <v>23</v>
      </c>
      <c r="B38" s="17">
        <f t="shared" si="7"/>
        <v>0.95833333333333326</v>
      </c>
      <c r="C38" s="17">
        <v>168.25399999999999</v>
      </c>
      <c r="D38" s="17">
        <f t="shared" si="11"/>
        <v>-11.746000000000009</v>
      </c>
      <c r="E38" s="17">
        <f t="shared" si="9"/>
        <v>11.746000000000009</v>
      </c>
    </row>
    <row r="39" spans="1:5">
      <c r="A39" s="17">
        <v>25</v>
      </c>
      <c r="B39" s="17">
        <f t="shared" si="7"/>
        <v>1.0416666666666665</v>
      </c>
      <c r="C39" s="17">
        <v>159.59899999999999</v>
      </c>
      <c r="D39" s="17">
        <f t="shared" si="11"/>
        <v>-20.40100000000001</v>
      </c>
      <c r="E39" s="17">
        <f t="shared" si="9"/>
        <v>20.40100000000001</v>
      </c>
    </row>
    <row r="40" spans="1:5">
      <c r="A40" s="17">
        <v>27</v>
      </c>
      <c r="B40" s="17">
        <f t="shared" si="7"/>
        <v>1.125</v>
      </c>
      <c r="C40" s="17">
        <v>159.59899999999999</v>
      </c>
      <c r="D40" s="17">
        <f t="shared" si="11"/>
        <v>-20.40100000000001</v>
      </c>
      <c r="E40" s="17">
        <f t="shared" si="9"/>
        <v>20.40100000000001</v>
      </c>
    </row>
    <row r="41" spans="1:5">
      <c r="A41" s="17">
        <v>29</v>
      </c>
      <c r="B41" s="17">
        <f t="shared" si="7"/>
        <v>1.2083333333333333</v>
      </c>
      <c r="C41" s="17">
        <v>172.875</v>
      </c>
      <c r="D41" s="17">
        <f t="shared" si="11"/>
        <v>-7.125</v>
      </c>
      <c r="E41" s="17">
        <f t="shared" si="9"/>
        <v>7.125</v>
      </c>
    </row>
    <row r="42" spans="1:5">
      <c r="A42" s="17">
        <v>31</v>
      </c>
      <c r="B42" s="17">
        <f t="shared" si="7"/>
        <v>1.2916666666666665</v>
      </c>
      <c r="C42" s="17">
        <v>167.267</v>
      </c>
      <c r="D42" s="17">
        <f t="shared" ref="D42:D50" si="12">180-C42</f>
        <v>12.733000000000004</v>
      </c>
      <c r="E42" s="17">
        <f t="shared" si="9"/>
        <v>12.733000000000004</v>
      </c>
    </row>
    <row r="43" spans="1:5">
      <c r="A43" s="17">
        <v>33</v>
      </c>
      <c r="B43" s="17">
        <f t="shared" si="7"/>
        <v>1.375</v>
      </c>
      <c r="C43" s="17">
        <v>160.315</v>
      </c>
      <c r="D43" s="17">
        <f t="shared" si="12"/>
        <v>19.685000000000002</v>
      </c>
      <c r="E43" s="17">
        <f t="shared" si="9"/>
        <v>19.685000000000002</v>
      </c>
    </row>
    <row r="44" spans="1:5">
      <c r="A44" s="17">
        <v>35</v>
      </c>
      <c r="B44" s="17">
        <f t="shared" si="7"/>
        <v>1.4583333333333333</v>
      </c>
      <c r="C44">
        <v>153.334</v>
      </c>
      <c r="D44" s="17">
        <f t="shared" si="12"/>
        <v>26.665999999999997</v>
      </c>
      <c r="E44" s="17">
        <f t="shared" si="9"/>
        <v>26.665999999999997</v>
      </c>
    </row>
    <row r="45" spans="1:5">
      <c r="A45" s="17">
        <v>37</v>
      </c>
      <c r="B45" s="17">
        <f t="shared" si="7"/>
        <v>1.5416666666666665</v>
      </c>
      <c r="C45" s="17">
        <v>157.834</v>
      </c>
      <c r="D45" s="17">
        <f t="shared" si="12"/>
        <v>22.165999999999997</v>
      </c>
      <c r="E45" s="17">
        <f t="shared" si="9"/>
        <v>22.165999999999997</v>
      </c>
    </row>
    <row r="46" spans="1:5">
      <c r="A46" s="17">
        <v>39</v>
      </c>
      <c r="B46" s="17">
        <f t="shared" si="7"/>
        <v>1.625</v>
      </c>
      <c r="C46" s="17">
        <v>158.136</v>
      </c>
      <c r="D46" s="17">
        <f t="shared" si="12"/>
        <v>21.864000000000004</v>
      </c>
      <c r="E46" s="17">
        <f t="shared" si="9"/>
        <v>21.864000000000004</v>
      </c>
    </row>
    <row r="47" spans="1:5">
      <c r="A47" s="17">
        <v>41</v>
      </c>
      <c r="B47" s="17">
        <f t="shared" si="7"/>
        <v>1.7083333333333333</v>
      </c>
      <c r="C47" s="17">
        <v>153.149</v>
      </c>
      <c r="D47" s="17">
        <f t="shared" si="12"/>
        <v>26.850999999999999</v>
      </c>
      <c r="E47" s="17">
        <f t="shared" si="9"/>
        <v>26.850999999999999</v>
      </c>
    </row>
    <row r="48" spans="1:5">
      <c r="A48" s="17">
        <v>43</v>
      </c>
      <c r="B48" s="17">
        <f t="shared" si="7"/>
        <v>1.7916666666666665</v>
      </c>
      <c r="C48" s="17">
        <v>167.6</v>
      </c>
      <c r="D48" s="17">
        <f t="shared" si="12"/>
        <v>12.400000000000006</v>
      </c>
      <c r="E48" s="17">
        <f t="shared" si="9"/>
        <v>12.400000000000006</v>
      </c>
    </row>
    <row r="49" spans="1:5">
      <c r="A49" s="17">
        <v>45</v>
      </c>
      <c r="B49" s="17">
        <f t="shared" si="7"/>
        <v>1.875</v>
      </c>
      <c r="C49" s="17">
        <v>170.45500000000001</v>
      </c>
      <c r="D49" s="17">
        <f t="shared" si="12"/>
        <v>9.5449999999999875</v>
      </c>
      <c r="E49" s="17">
        <f t="shared" si="9"/>
        <v>9.5449999999999875</v>
      </c>
    </row>
    <row r="50" spans="1:5">
      <c r="A50" s="17">
        <v>47</v>
      </c>
      <c r="B50" s="17">
        <f t="shared" si="7"/>
        <v>1.9583333333333333</v>
      </c>
      <c r="C50" s="17">
        <v>166.39699999999999</v>
      </c>
      <c r="D50" s="17">
        <f t="shared" si="12"/>
        <v>13.603000000000009</v>
      </c>
      <c r="E50" s="17">
        <f t="shared" si="9"/>
        <v>13.603000000000009</v>
      </c>
    </row>
    <row r="51" spans="1:5">
      <c r="A51" s="17">
        <v>49</v>
      </c>
      <c r="B51" s="17">
        <f t="shared" si="7"/>
        <v>2.0416666666666665</v>
      </c>
      <c r="C51" s="17">
        <v>155.83199999999999</v>
      </c>
      <c r="D51" s="17">
        <f t="shared" ref="D51:D54" si="13">-180+C51</f>
        <v>-24.168000000000006</v>
      </c>
      <c r="E51" s="17">
        <f t="shared" si="9"/>
        <v>24.168000000000006</v>
      </c>
    </row>
    <row r="52" spans="1:5">
      <c r="A52" s="17">
        <v>51</v>
      </c>
      <c r="B52" s="17">
        <f t="shared" si="7"/>
        <v>2.125</v>
      </c>
      <c r="C52" s="17">
        <v>155.83199999999999</v>
      </c>
      <c r="D52" s="17">
        <f t="shared" si="13"/>
        <v>-24.168000000000006</v>
      </c>
      <c r="E52" s="17">
        <f t="shared" si="9"/>
        <v>24.168000000000006</v>
      </c>
    </row>
    <row r="53" spans="1:5">
      <c r="A53" s="17">
        <v>53</v>
      </c>
      <c r="B53" s="17">
        <f t="shared" si="7"/>
        <v>2.208333333333333</v>
      </c>
      <c r="C53" s="17">
        <v>165.964</v>
      </c>
      <c r="D53" s="17">
        <f t="shared" si="13"/>
        <v>-14.036000000000001</v>
      </c>
      <c r="E53" s="17">
        <f t="shared" si="9"/>
        <v>14.036000000000001</v>
      </c>
    </row>
    <row r="54" spans="1:5">
      <c r="A54" s="17">
        <v>55</v>
      </c>
      <c r="B54" s="17">
        <f t="shared" si="7"/>
        <v>2.2916666666666665</v>
      </c>
      <c r="C54" s="17">
        <v>175.88399999999999</v>
      </c>
      <c r="D54" s="17">
        <f t="shared" si="13"/>
        <v>-4.1160000000000139</v>
      </c>
      <c r="E54" s="17">
        <f t="shared" si="9"/>
        <v>4.1160000000000139</v>
      </c>
    </row>
    <row r="55" spans="1:5">
      <c r="A55" s="17">
        <v>65</v>
      </c>
      <c r="B55" s="17">
        <f t="shared" si="7"/>
        <v>2.708333333333333</v>
      </c>
      <c r="C55" s="17">
        <v>153.435</v>
      </c>
      <c r="D55" s="17">
        <f t="shared" ref="D55:D56" si="14">180-C55</f>
        <v>26.564999999999998</v>
      </c>
      <c r="E55" s="17">
        <f t="shared" si="9"/>
        <v>26.564999999999998</v>
      </c>
    </row>
    <row r="56" spans="1:5">
      <c r="A56" s="17">
        <v>67</v>
      </c>
      <c r="B56" s="17">
        <f t="shared" si="7"/>
        <v>2.7916666666666665</v>
      </c>
      <c r="C56" s="17">
        <v>166.49</v>
      </c>
      <c r="D56" s="17">
        <f t="shared" si="14"/>
        <v>13.509999999999991</v>
      </c>
      <c r="E56" s="17">
        <f t="shared" si="9"/>
        <v>13.509999999999991</v>
      </c>
    </row>
    <row r="57" spans="1:5">
      <c r="A57" s="17">
        <v>69</v>
      </c>
      <c r="B57" s="17">
        <f t="shared" si="7"/>
        <v>2.875</v>
      </c>
      <c r="C57" s="17">
        <v>164.18600000000001</v>
      </c>
      <c r="D57" s="17">
        <f t="shared" ref="D57:D62" si="15">-180+C57</f>
        <v>-15.813999999999993</v>
      </c>
      <c r="E57" s="17">
        <f t="shared" si="9"/>
        <v>15.813999999999993</v>
      </c>
    </row>
    <row r="58" spans="1:5">
      <c r="A58" s="17">
        <v>71</v>
      </c>
      <c r="B58" s="17">
        <f t="shared" si="7"/>
        <v>2.958333333333333</v>
      </c>
      <c r="C58" s="17">
        <v>164.04</v>
      </c>
      <c r="D58" s="17">
        <f t="shared" si="15"/>
        <v>-15.960000000000008</v>
      </c>
      <c r="E58" s="17">
        <f t="shared" si="9"/>
        <v>15.960000000000008</v>
      </c>
    </row>
    <row r="59" spans="1:5">
      <c r="A59" s="17">
        <v>73</v>
      </c>
      <c r="B59" s="17">
        <f t="shared" si="7"/>
        <v>3.0416666666666665</v>
      </c>
      <c r="C59" s="17">
        <v>156.917</v>
      </c>
      <c r="D59" s="17">
        <f t="shared" si="15"/>
        <v>-23.082999999999998</v>
      </c>
      <c r="E59" s="17">
        <f t="shared" si="9"/>
        <v>23.082999999999998</v>
      </c>
    </row>
    <row r="60" spans="1:5">
      <c r="A60" s="17">
        <v>75</v>
      </c>
      <c r="B60" s="17">
        <f t="shared" si="7"/>
        <v>3.125</v>
      </c>
      <c r="C60" s="17">
        <v>161.929</v>
      </c>
      <c r="D60" s="17">
        <f t="shared" si="15"/>
        <v>-18.070999999999998</v>
      </c>
      <c r="E60" s="17">
        <f t="shared" si="9"/>
        <v>18.070999999999998</v>
      </c>
    </row>
    <row r="61" spans="1:5">
      <c r="A61" s="17">
        <v>77</v>
      </c>
      <c r="B61" s="17">
        <f t="shared" si="7"/>
        <v>3.208333333333333</v>
      </c>
      <c r="C61" s="17">
        <v>169.03700000000001</v>
      </c>
      <c r="D61" s="17">
        <f t="shared" si="15"/>
        <v>-10.962999999999994</v>
      </c>
      <c r="E61" s="17">
        <f t="shared" si="9"/>
        <v>10.962999999999994</v>
      </c>
    </row>
    <row r="62" spans="1:5">
      <c r="A62" s="17">
        <v>79</v>
      </c>
      <c r="B62" s="17">
        <f t="shared" si="7"/>
        <v>3.2916666666666665</v>
      </c>
      <c r="C62" s="17">
        <v>168.08500000000001</v>
      </c>
      <c r="D62" s="17">
        <f t="shared" si="15"/>
        <v>-11.914999999999992</v>
      </c>
      <c r="E62" s="17">
        <f t="shared" si="9"/>
        <v>11.914999999999992</v>
      </c>
    </row>
    <row r="63" spans="1:5">
      <c r="A63" s="17">
        <v>81</v>
      </c>
      <c r="B63" s="17">
        <f t="shared" si="7"/>
        <v>3.375</v>
      </c>
      <c r="C63" s="17">
        <v>174.19399999999999</v>
      </c>
      <c r="D63" s="17">
        <f t="shared" ref="D63:D68" si="16">180-C63</f>
        <v>5.8060000000000116</v>
      </c>
      <c r="E63" s="17">
        <f t="shared" si="9"/>
        <v>5.8060000000000116</v>
      </c>
    </row>
    <row r="64" spans="1:5">
      <c r="A64" s="17">
        <v>83</v>
      </c>
      <c r="B64" s="17">
        <f t="shared" si="7"/>
        <v>3.458333333333333</v>
      </c>
      <c r="C64" s="17">
        <v>166.56299999999999</v>
      </c>
      <c r="D64" s="17">
        <f t="shared" si="16"/>
        <v>13.437000000000012</v>
      </c>
      <c r="E64" s="17">
        <f t="shared" si="9"/>
        <v>13.437000000000012</v>
      </c>
    </row>
    <row r="65" spans="1:8">
      <c r="A65" s="17">
        <v>85</v>
      </c>
      <c r="B65" s="17">
        <f t="shared" si="7"/>
        <v>3.5416666666666665</v>
      </c>
      <c r="C65" s="17">
        <v>162.21899999999999</v>
      </c>
      <c r="D65" s="17">
        <f t="shared" si="16"/>
        <v>17.781000000000006</v>
      </c>
      <c r="E65" s="17">
        <f t="shared" si="9"/>
        <v>17.781000000000006</v>
      </c>
    </row>
    <row r="66" spans="1:8">
      <c r="A66" s="17">
        <v>87</v>
      </c>
      <c r="B66" s="17">
        <f t="shared" si="7"/>
        <v>3.625</v>
      </c>
      <c r="C66" s="17">
        <v>158.29900000000001</v>
      </c>
      <c r="D66" s="17">
        <f t="shared" si="16"/>
        <v>21.700999999999993</v>
      </c>
      <c r="E66" s="17">
        <f t="shared" si="9"/>
        <v>21.700999999999993</v>
      </c>
    </row>
    <row r="67" spans="1:8">
      <c r="A67" s="17">
        <v>89</v>
      </c>
      <c r="B67" s="17">
        <f t="shared" si="7"/>
        <v>3.708333333333333</v>
      </c>
      <c r="C67" s="17">
        <v>163.476</v>
      </c>
      <c r="D67" s="17">
        <f t="shared" si="16"/>
        <v>16.524000000000001</v>
      </c>
      <c r="E67" s="17">
        <f t="shared" si="9"/>
        <v>16.524000000000001</v>
      </c>
    </row>
    <row r="68" spans="1:8">
      <c r="A68" s="17">
        <v>91</v>
      </c>
      <c r="B68" s="17">
        <f t="shared" si="7"/>
        <v>3.7916666666666665</v>
      </c>
      <c r="C68" s="17">
        <v>159.83500000000001</v>
      </c>
      <c r="D68" s="17">
        <f t="shared" si="16"/>
        <v>20.164999999999992</v>
      </c>
      <c r="E68" s="17">
        <f t="shared" si="9"/>
        <v>20.164999999999992</v>
      </c>
    </row>
    <row r="69" spans="1:8">
      <c r="A69" s="17">
        <v>93</v>
      </c>
      <c r="B69" s="17">
        <f t="shared" si="7"/>
        <v>3.875</v>
      </c>
      <c r="C69" s="17">
        <v>158.19900000000001</v>
      </c>
      <c r="D69" s="17">
        <f t="shared" ref="D69:D74" si="17">-180+C69</f>
        <v>-21.800999999999988</v>
      </c>
      <c r="E69" s="17">
        <f t="shared" si="9"/>
        <v>21.800999999999988</v>
      </c>
    </row>
    <row r="70" spans="1:8">
      <c r="A70" s="17">
        <v>95</v>
      </c>
      <c r="B70" s="17">
        <f t="shared" si="7"/>
        <v>3.958333333333333</v>
      </c>
      <c r="C70" s="17">
        <v>163.68899999999999</v>
      </c>
      <c r="D70" s="17">
        <f t="shared" si="17"/>
        <v>-16.311000000000007</v>
      </c>
      <c r="E70" s="17">
        <f t="shared" si="9"/>
        <v>16.311000000000007</v>
      </c>
    </row>
    <row r="71" spans="1:8">
      <c r="A71" s="17">
        <v>97</v>
      </c>
      <c r="B71" s="17">
        <f t="shared" si="7"/>
        <v>4.0416666666666661</v>
      </c>
      <c r="C71" s="17">
        <v>159.63800000000001</v>
      </c>
      <c r="D71" s="17">
        <f t="shared" si="17"/>
        <v>-20.361999999999995</v>
      </c>
      <c r="E71" s="17">
        <f t="shared" si="9"/>
        <v>20.361999999999995</v>
      </c>
    </row>
    <row r="72" spans="1:8">
      <c r="A72" s="17">
        <v>99</v>
      </c>
      <c r="B72" s="17">
        <f t="shared" si="7"/>
        <v>4.125</v>
      </c>
      <c r="C72" s="17">
        <v>165.78399999999999</v>
      </c>
      <c r="D72" s="17">
        <f t="shared" si="17"/>
        <v>-14.216000000000008</v>
      </c>
      <c r="E72" s="17">
        <f t="shared" si="9"/>
        <v>14.216000000000008</v>
      </c>
    </row>
    <row r="73" spans="1:8">
      <c r="A73" s="17">
        <v>101</v>
      </c>
      <c r="B73" s="17">
        <f t="shared" si="7"/>
        <v>4.208333333333333</v>
      </c>
      <c r="C73">
        <v>159.221</v>
      </c>
      <c r="D73" s="17">
        <f t="shared" si="17"/>
        <v>-20.778999999999996</v>
      </c>
      <c r="E73" s="17">
        <f t="shared" si="9"/>
        <v>20.778999999999996</v>
      </c>
    </row>
    <row r="74" spans="1:8">
      <c r="A74" s="17">
        <v>103</v>
      </c>
      <c r="B74" s="17">
        <f t="shared" si="7"/>
        <v>4.2916666666666661</v>
      </c>
      <c r="C74">
        <v>158.739</v>
      </c>
      <c r="D74" s="17">
        <f t="shared" si="17"/>
        <v>-21.260999999999996</v>
      </c>
      <c r="E74" s="17">
        <f t="shared" si="9"/>
        <v>21.260999999999996</v>
      </c>
    </row>
    <row r="75" spans="1:8">
      <c r="A75" s="17">
        <v>105</v>
      </c>
      <c r="B75" s="17">
        <f t="shared" si="7"/>
        <v>4.375</v>
      </c>
      <c r="C75">
        <v>175.05</v>
      </c>
      <c r="D75" s="17">
        <f t="shared" ref="D75:D76" si="18">180-C75</f>
        <v>4.9499999999999886</v>
      </c>
      <c r="E75" s="17">
        <f t="shared" si="9"/>
        <v>4.9499999999999886</v>
      </c>
    </row>
    <row r="76" spans="1:8">
      <c r="A76" s="17">
        <v>107</v>
      </c>
      <c r="B76" s="17">
        <f t="shared" si="7"/>
        <v>4.458333333333333</v>
      </c>
      <c r="C76">
        <v>176.726</v>
      </c>
      <c r="D76" s="17">
        <f t="shared" si="18"/>
        <v>3.2740000000000009</v>
      </c>
      <c r="E76" s="17">
        <f t="shared" si="9"/>
        <v>3.2740000000000009</v>
      </c>
    </row>
    <row r="79" spans="1:8">
      <c r="A79" t="s">
        <v>331</v>
      </c>
    </row>
    <row r="80" spans="1:8">
      <c r="A80" s="1" t="s">
        <v>123</v>
      </c>
      <c r="B80" s="1" t="s">
        <v>124</v>
      </c>
      <c r="C80" s="1" t="s">
        <v>125</v>
      </c>
      <c r="D80" s="1" t="s">
        <v>174</v>
      </c>
      <c r="E80" s="1" t="s">
        <v>127</v>
      </c>
      <c r="G80" t="s">
        <v>131</v>
      </c>
      <c r="H80" t="s">
        <v>848</v>
      </c>
    </row>
    <row r="81" spans="1:7">
      <c r="A81" s="17">
        <v>1</v>
      </c>
      <c r="B81" s="17">
        <f t="shared" ref="B81:B119" si="19">A81*(1/24)</f>
        <v>4.1666666666666664E-2</v>
      </c>
      <c r="C81" s="17">
        <v>166.56</v>
      </c>
      <c r="D81" s="17">
        <f>-180+C81</f>
        <v>-13.439999999999998</v>
      </c>
      <c r="E81" s="17">
        <f>ABS(D81)</f>
        <v>13.439999999999998</v>
      </c>
      <c r="G81" t="s">
        <v>849</v>
      </c>
    </row>
    <row r="82" spans="1:7">
      <c r="A82" s="17">
        <v>3</v>
      </c>
      <c r="B82" s="17">
        <f t="shared" si="19"/>
        <v>0.125</v>
      </c>
      <c r="C82" s="17">
        <v>163.49600000000001</v>
      </c>
      <c r="D82" s="17">
        <f t="shared" ref="D82:D84" si="20">-180+C82</f>
        <v>-16.503999999999991</v>
      </c>
      <c r="E82" s="17">
        <f t="shared" ref="E82:E119" si="21">ABS(D82)</f>
        <v>16.503999999999991</v>
      </c>
      <c r="G82" s="9" t="s">
        <v>330</v>
      </c>
    </row>
    <row r="83" spans="1:7">
      <c r="A83" s="17">
        <v>5</v>
      </c>
      <c r="B83" s="17">
        <f t="shared" si="19"/>
        <v>0.20833333333333331</v>
      </c>
      <c r="C83" s="17">
        <v>165.845</v>
      </c>
      <c r="D83" s="17">
        <f t="shared" si="20"/>
        <v>-14.155000000000001</v>
      </c>
      <c r="E83" s="17">
        <f t="shared" si="21"/>
        <v>14.155000000000001</v>
      </c>
    </row>
    <row r="84" spans="1:7">
      <c r="A84" s="17">
        <v>7</v>
      </c>
      <c r="B84" s="17">
        <f t="shared" si="19"/>
        <v>0.29166666666666663</v>
      </c>
      <c r="C84" s="17">
        <v>176.483</v>
      </c>
      <c r="D84" s="17">
        <f t="shared" si="20"/>
        <v>-3.5169999999999959</v>
      </c>
      <c r="E84" s="17">
        <f t="shared" si="21"/>
        <v>3.5169999999999959</v>
      </c>
    </row>
    <row r="85" spans="1:7">
      <c r="A85" s="17">
        <v>9</v>
      </c>
      <c r="B85" s="17">
        <f t="shared" si="19"/>
        <v>0.375</v>
      </c>
      <c r="C85" s="17">
        <v>168.55600000000001</v>
      </c>
      <c r="D85" s="17">
        <f>180-C85</f>
        <v>11.443999999999988</v>
      </c>
      <c r="E85" s="17">
        <f t="shared" si="21"/>
        <v>11.443999999999988</v>
      </c>
    </row>
    <row r="86" spans="1:7">
      <c r="A86" s="17">
        <v>11</v>
      </c>
      <c r="B86" s="17">
        <f t="shared" si="19"/>
        <v>0.45833333333333331</v>
      </c>
      <c r="C86" s="17">
        <v>167.44399999999999</v>
      </c>
      <c r="D86" s="17">
        <f t="shared" ref="D86:D87" si="22">180-C86</f>
        <v>12.556000000000012</v>
      </c>
      <c r="E86" s="17">
        <f t="shared" si="21"/>
        <v>12.556000000000012</v>
      </c>
    </row>
    <row r="87" spans="1:7">
      <c r="A87" s="17">
        <v>13</v>
      </c>
      <c r="B87" s="17">
        <f t="shared" si="19"/>
        <v>0.54166666666666663</v>
      </c>
      <c r="C87" s="17">
        <v>169.184</v>
      </c>
      <c r="D87" s="17">
        <f t="shared" si="22"/>
        <v>10.816000000000003</v>
      </c>
      <c r="E87" s="17">
        <f t="shared" si="21"/>
        <v>10.816000000000003</v>
      </c>
    </row>
    <row r="88" spans="1:7">
      <c r="A88" s="17">
        <v>15</v>
      </c>
      <c r="B88" s="17">
        <f t="shared" si="19"/>
        <v>0.625</v>
      </c>
      <c r="C88" s="17">
        <v>177.96299999999999</v>
      </c>
      <c r="D88" s="17">
        <f t="shared" ref="D88:D92" si="23">-180+C88</f>
        <v>-2.0370000000000061</v>
      </c>
      <c r="E88" s="17">
        <f t="shared" si="21"/>
        <v>2.0370000000000061</v>
      </c>
    </row>
    <row r="89" spans="1:7">
      <c r="A89" s="17">
        <v>17</v>
      </c>
      <c r="B89" s="17">
        <f t="shared" si="19"/>
        <v>0.70833333333333326</v>
      </c>
      <c r="C89" s="17">
        <v>168.05199999999999</v>
      </c>
      <c r="D89" s="17">
        <f t="shared" si="23"/>
        <v>-11.948000000000008</v>
      </c>
      <c r="E89" s="17">
        <f t="shared" si="21"/>
        <v>11.948000000000008</v>
      </c>
    </row>
    <row r="90" spans="1:7">
      <c r="A90" s="17">
        <v>19</v>
      </c>
      <c r="B90" s="17">
        <f t="shared" si="19"/>
        <v>0.79166666666666663</v>
      </c>
      <c r="C90" s="17">
        <v>168.54900000000001</v>
      </c>
      <c r="D90" s="17">
        <f t="shared" si="23"/>
        <v>-11.450999999999993</v>
      </c>
      <c r="E90" s="17">
        <f t="shared" si="21"/>
        <v>11.450999999999993</v>
      </c>
    </row>
    <row r="91" spans="1:7">
      <c r="A91" s="17">
        <v>21</v>
      </c>
      <c r="B91" s="17">
        <f t="shared" si="19"/>
        <v>0.875</v>
      </c>
      <c r="C91" s="17">
        <v>168.03899999999999</v>
      </c>
      <c r="D91" s="17">
        <f t="shared" si="23"/>
        <v>-11.961000000000013</v>
      </c>
      <c r="E91" s="17">
        <f t="shared" si="21"/>
        <v>11.961000000000013</v>
      </c>
    </row>
    <row r="92" spans="1:7">
      <c r="A92" s="17">
        <v>23</v>
      </c>
      <c r="B92" s="17">
        <f t="shared" si="19"/>
        <v>0.95833333333333326</v>
      </c>
      <c r="C92" s="17">
        <v>172.875</v>
      </c>
      <c r="D92" s="17">
        <f t="shared" si="23"/>
        <v>-7.125</v>
      </c>
      <c r="E92" s="17">
        <f t="shared" si="21"/>
        <v>7.125</v>
      </c>
    </row>
    <row r="93" spans="1:7">
      <c r="A93" s="17">
        <v>25</v>
      </c>
      <c r="B93" s="17">
        <f t="shared" si="19"/>
        <v>1.0416666666666665</v>
      </c>
      <c r="C93" s="17">
        <v>164.14500000000001</v>
      </c>
      <c r="D93" s="17">
        <f t="shared" ref="D93:D96" si="24">180-C93</f>
        <v>15.85499999999999</v>
      </c>
      <c r="E93" s="17">
        <f t="shared" si="21"/>
        <v>15.85499999999999</v>
      </c>
    </row>
    <row r="94" spans="1:7">
      <c r="A94" s="17">
        <v>27</v>
      </c>
      <c r="B94" s="17">
        <f t="shared" si="19"/>
        <v>1.125</v>
      </c>
      <c r="C94" s="17">
        <v>171.46899999999999</v>
      </c>
      <c r="D94" s="17">
        <f t="shared" si="24"/>
        <v>8.5310000000000059</v>
      </c>
      <c r="E94" s="17">
        <f t="shared" si="21"/>
        <v>8.5310000000000059</v>
      </c>
    </row>
    <row r="95" spans="1:7">
      <c r="A95" s="17">
        <v>29</v>
      </c>
      <c r="B95" s="17">
        <f t="shared" si="19"/>
        <v>1.2083333333333333</v>
      </c>
      <c r="C95" s="17">
        <v>166.125</v>
      </c>
      <c r="D95" s="17">
        <f t="shared" si="24"/>
        <v>13.875</v>
      </c>
      <c r="E95" s="17">
        <f t="shared" si="21"/>
        <v>13.875</v>
      </c>
    </row>
    <row r="96" spans="1:7">
      <c r="A96" s="17">
        <v>31</v>
      </c>
      <c r="B96" s="17">
        <f t="shared" si="19"/>
        <v>1.2916666666666665</v>
      </c>
      <c r="C96" s="17">
        <v>158.863</v>
      </c>
      <c r="D96" s="17">
        <f t="shared" si="24"/>
        <v>21.137</v>
      </c>
      <c r="E96" s="17">
        <f t="shared" si="21"/>
        <v>21.137</v>
      </c>
    </row>
    <row r="97" spans="1:5">
      <c r="A97" s="17">
        <v>33</v>
      </c>
      <c r="B97" s="17">
        <f t="shared" si="19"/>
        <v>1.375</v>
      </c>
      <c r="C97" s="17">
        <v>168.17599999999999</v>
      </c>
      <c r="D97" s="17">
        <f t="shared" ref="D97:D105" si="25">-180+C97</f>
        <v>-11.824000000000012</v>
      </c>
      <c r="E97" s="17">
        <f t="shared" si="21"/>
        <v>11.824000000000012</v>
      </c>
    </row>
    <row r="98" spans="1:5">
      <c r="A98" s="17">
        <v>35</v>
      </c>
      <c r="B98" s="17">
        <f t="shared" si="19"/>
        <v>1.4583333333333333</v>
      </c>
      <c r="C98" s="17">
        <v>171.87</v>
      </c>
      <c r="D98" s="17">
        <f t="shared" si="25"/>
        <v>-8.1299999999999955</v>
      </c>
      <c r="E98" s="17">
        <f t="shared" si="21"/>
        <v>8.1299999999999955</v>
      </c>
    </row>
    <row r="99" spans="1:5">
      <c r="A99" s="17">
        <v>37</v>
      </c>
      <c r="B99" s="17">
        <f t="shared" si="19"/>
        <v>1.5416666666666665</v>
      </c>
      <c r="C99" s="17">
        <v>159.47200000000001</v>
      </c>
      <c r="D99" s="17">
        <f t="shared" si="25"/>
        <v>-20.527999999999992</v>
      </c>
      <c r="E99" s="17">
        <f t="shared" si="21"/>
        <v>20.527999999999992</v>
      </c>
    </row>
    <row r="100" spans="1:5">
      <c r="A100" s="17">
        <v>39</v>
      </c>
      <c r="B100" s="17">
        <f t="shared" si="19"/>
        <v>1.625</v>
      </c>
      <c r="C100" s="17">
        <v>163.04400000000001</v>
      </c>
      <c r="D100" s="17">
        <f t="shared" si="25"/>
        <v>-16.955999999999989</v>
      </c>
      <c r="E100" s="17">
        <f t="shared" si="21"/>
        <v>16.955999999999989</v>
      </c>
    </row>
    <row r="101" spans="1:5">
      <c r="A101" s="17">
        <v>41</v>
      </c>
      <c r="B101" s="17">
        <f t="shared" si="19"/>
        <v>1.7083333333333333</v>
      </c>
      <c r="C101" s="17">
        <v>166.30099999999999</v>
      </c>
      <c r="D101" s="17">
        <f t="shared" si="25"/>
        <v>-13.699000000000012</v>
      </c>
      <c r="E101" s="17">
        <f t="shared" si="21"/>
        <v>13.699000000000012</v>
      </c>
    </row>
    <row r="102" spans="1:5">
      <c r="A102" s="17">
        <v>43</v>
      </c>
      <c r="B102" s="17">
        <f t="shared" si="19"/>
        <v>1.7916666666666665</v>
      </c>
      <c r="C102" s="17">
        <v>166.86600000000001</v>
      </c>
      <c r="D102" s="17">
        <f t="shared" si="25"/>
        <v>-13.133999999999986</v>
      </c>
      <c r="E102" s="17">
        <f t="shared" si="21"/>
        <v>13.133999999999986</v>
      </c>
    </row>
    <row r="103" spans="1:5">
      <c r="A103" s="17">
        <v>45</v>
      </c>
      <c r="B103" s="17">
        <f t="shared" si="19"/>
        <v>1.875</v>
      </c>
      <c r="C103" s="17">
        <v>172.565</v>
      </c>
      <c r="D103" s="17">
        <f t="shared" si="25"/>
        <v>-7.4350000000000023</v>
      </c>
      <c r="E103" s="17">
        <f t="shared" si="21"/>
        <v>7.4350000000000023</v>
      </c>
    </row>
    <row r="104" spans="1:5">
      <c r="A104" s="17">
        <v>47</v>
      </c>
      <c r="B104" s="17">
        <f t="shared" si="19"/>
        <v>1.9583333333333333</v>
      </c>
      <c r="C104" s="17">
        <v>172.565</v>
      </c>
      <c r="D104" s="17">
        <f t="shared" si="25"/>
        <v>-7.4350000000000023</v>
      </c>
      <c r="E104" s="17">
        <f t="shared" si="21"/>
        <v>7.4350000000000023</v>
      </c>
    </row>
    <row r="105" spans="1:5">
      <c r="A105" s="17">
        <v>49</v>
      </c>
      <c r="B105" s="17">
        <f t="shared" si="19"/>
        <v>2.0416666666666665</v>
      </c>
      <c r="C105" s="17">
        <v>170.49100000000001</v>
      </c>
      <c r="D105" s="17">
        <f t="shared" si="25"/>
        <v>-9.5089999999999861</v>
      </c>
      <c r="E105" s="17">
        <f t="shared" si="21"/>
        <v>9.5089999999999861</v>
      </c>
    </row>
    <row r="106" spans="1:5">
      <c r="A106" s="17">
        <v>51</v>
      </c>
      <c r="B106" s="17">
        <f t="shared" si="19"/>
        <v>2.125</v>
      </c>
      <c r="C106" s="17">
        <v>173.387</v>
      </c>
      <c r="D106" s="17">
        <f t="shared" ref="D106:D111" si="26">180-C106</f>
        <v>6.6129999999999995</v>
      </c>
      <c r="E106" s="17">
        <f t="shared" si="21"/>
        <v>6.6129999999999995</v>
      </c>
    </row>
    <row r="107" spans="1:5">
      <c r="A107" s="17">
        <v>53</v>
      </c>
      <c r="B107" s="17">
        <f t="shared" si="19"/>
        <v>2.208333333333333</v>
      </c>
      <c r="C107" s="17">
        <v>169.78100000000001</v>
      </c>
      <c r="D107" s="17">
        <f t="shared" si="26"/>
        <v>10.218999999999994</v>
      </c>
      <c r="E107" s="17">
        <f t="shared" si="21"/>
        <v>10.218999999999994</v>
      </c>
    </row>
    <row r="108" spans="1:5">
      <c r="A108" s="17">
        <v>55</v>
      </c>
      <c r="B108" s="17">
        <f t="shared" si="19"/>
        <v>2.2916666666666665</v>
      </c>
      <c r="C108">
        <v>173.86699999999999</v>
      </c>
      <c r="D108" s="17">
        <f t="shared" si="26"/>
        <v>6.1330000000000098</v>
      </c>
      <c r="E108" s="17">
        <f t="shared" si="21"/>
        <v>6.1330000000000098</v>
      </c>
    </row>
    <row r="109" spans="1:5">
      <c r="A109" s="17">
        <v>57</v>
      </c>
      <c r="B109" s="17">
        <f t="shared" si="19"/>
        <v>2.375</v>
      </c>
      <c r="C109">
        <v>162.06299999999999</v>
      </c>
      <c r="D109" s="17">
        <f t="shared" si="26"/>
        <v>17.937000000000012</v>
      </c>
      <c r="E109" s="17">
        <f t="shared" si="21"/>
        <v>17.937000000000012</v>
      </c>
    </row>
    <row r="110" spans="1:5">
      <c r="A110" s="17">
        <v>59</v>
      </c>
      <c r="B110" s="17">
        <f t="shared" si="19"/>
        <v>2.458333333333333</v>
      </c>
      <c r="C110">
        <v>163.32599999999999</v>
      </c>
      <c r="D110" s="17">
        <f t="shared" si="26"/>
        <v>16.674000000000007</v>
      </c>
      <c r="E110" s="17">
        <f t="shared" si="21"/>
        <v>16.674000000000007</v>
      </c>
    </row>
    <row r="111" spans="1:5">
      <c r="A111" s="17">
        <v>61</v>
      </c>
      <c r="B111" s="17">
        <f t="shared" si="19"/>
        <v>2.5416666666666665</v>
      </c>
      <c r="C111">
        <v>161.81100000000001</v>
      </c>
      <c r="D111" s="17">
        <f t="shared" si="26"/>
        <v>18.188999999999993</v>
      </c>
      <c r="E111" s="17">
        <f t="shared" si="21"/>
        <v>18.188999999999993</v>
      </c>
    </row>
    <row r="112" spans="1:5">
      <c r="A112" s="17">
        <v>65</v>
      </c>
      <c r="B112" s="17">
        <f t="shared" si="19"/>
        <v>2.708333333333333</v>
      </c>
      <c r="C112">
        <v>157.834</v>
      </c>
      <c r="D112" s="17">
        <f t="shared" ref="D112:D115" si="27">-180+C112</f>
        <v>-22.165999999999997</v>
      </c>
      <c r="E112" s="17">
        <f t="shared" si="21"/>
        <v>22.165999999999997</v>
      </c>
    </row>
    <row r="113" spans="1:5">
      <c r="A113" s="17">
        <v>67</v>
      </c>
      <c r="B113" s="17">
        <f t="shared" si="19"/>
        <v>2.7916666666666665</v>
      </c>
      <c r="C113">
        <v>156.161</v>
      </c>
      <c r="D113" s="17">
        <f t="shared" si="27"/>
        <v>-23.838999999999999</v>
      </c>
      <c r="E113" s="10">
        <f t="shared" si="21"/>
        <v>23.838999999999999</v>
      </c>
    </row>
    <row r="114" spans="1:5">
      <c r="A114" s="17">
        <v>69</v>
      </c>
      <c r="B114" s="17">
        <f t="shared" si="19"/>
        <v>2.875</v>
      </c>
      <c r="C114">
        <v>157.86099999999999</v>
      </c>
      <c r="D114" s="17">
        <f t="shared" si="27"/>
        <v>-22.13900000000001</v>
      </c>
      <c r="E114" s="17">
        <f t="shared" si="21"/>
        <v>22.13900000000001</v>
      </c>
    </row>
    <row r="115" spans="1:5">
      <c r="A115" s="17">
        <v>71</v>
      </c>
      <c r="B115" s="17">
        <f t="shared" si="19"/>
        <v>2.958333333333333</v>
      </c>
      <c r="C115">
        <v>157.86099999999999</v>
      </c>
      <c r="D115" s="17">
        <f t="shared" si="27"/>
        <v>-22.13900000000001</v>
      </c>
      <c r="E115" s="17">
        <f t="shared" si="21"/>
        <v>22.13900000000001</v>
      </c>
    </row>
    <row r="116" spans="1:5">
      <c r="A116" s="17">
        <v>73</v>
      </c>
      <c r="B116" s="17">
        <f t="shared" si="19"/>
        <v>3.0416666666666665</v>
      </c>
      <c r="C116">
        <v>171.22800000000001</v>
      </c>
      <c r="D116" s="17">
        <f t="shared" ref="D116:D119" si="28">180-C116</f>
        <v>8.7719999999999914</v>
      </c>
      <c r="E116" s="17">
        <f t="shared" si="21"/>
        <v>8.7719999999999914</v>
      </c>
    </row>
    <row r="117" spans="1:5">
      <c r="A117" s="17">
        <v>75</v>
      </c>
      <c r="B117" s="17">
        <f t="shared" si="19"/>
        <v>3.125</v>
      </c>
      <c r="C117">
        <v>169.29900000000001</v>
      </c>
      <c r="D117" s="17">
        <f t="shared" si="28"/>
        <v>10.700999999999993</v>
      </c>
      <c r="E117" s="17">
        <f t="shared" si="21"/>
        <v>10.700999999999993</v>
      </c>
    </row>
    <row r="118" spans="1:5">
      <c r="A118" s="17">
        <v>77</v>
      </c>
      <c r="B118" s="17">
        <f t="shared" si="19"/>
        <v>3.208333333333333</v>
      </c>
      <c r="C118">
        <v>159.28200000000001</v>
      </c>
      <c r="D118" s="17">
        <f t="shared" si="28"/>
        <v>20.717999999999989</v>
      </c>
      <c r="E118" s="17">
        <f t="shared" si="21"/>
        <v>20.717999999999989</v>
      </c>
    </row>
    <row r="119" spans="1:5">
      <c r="A119" s="17">
        <v>79</v>
      </c>
      <c r="B119" s="17">
        <f t="shared" si="19"/>
        <v>3.2916666666666665</v>
      </c>
      <c r="C119">
        <v>156.52500000000001</v>
      </c>
      <c r="D119" s="17">
        <f t="shared" si="28"/>
        <v>23.474999999999994</v>
      </c>
      <c r="E119" s="17">
        <f t="shared" si="21"/>
        <v>23.474999999999994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H68"/>
  <sheetViews>
    <sheetView workbookViewId="0">
      <selection activeCell="D61" sqref="D61:D66"/>
    </sheetView>
  </sheetViews>
  <sheetFormatPr defaultRowHeight="15"/>
  <cols>
    <col min="1" max="1" width="12" customWidth="1"/>
    <col min="2" max="2" width="15.5703125" customWidth="1"/>
    <col min="3" max="3" width="14.7109375" customWidth="1"/>
    <col min="4" max="4" width="10.7109375" customWidth="1"/>
    <col min="5" max="5" width="16.85546875" customWidth="1"/>
    <col min="6" max="6" width="29" customWidth="1"/>
  </cols>
  <sheetData>
    <row r="1" spans="1:8">
      <c r="A1" s="1" t="s">
        <v>91</v>
      </c>
      <c r="C1" s="18" t="s">
        <v>92</v>
      </c>
      <c r="D1" s="18"/>
      <c r="E1" s="18"/>
    </row>
    <row r="2" spans="1:8">
      <c r="A2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A4*(1/25)</f>
        <v>0.04</v>
      </c>
      <c r="C4">
        <v>155.762</v>
      </c>
      <c r="D4">
        <f>180-C4</f>
        <v>24.238</v>
      </c>
      <c r="E4" s="10">
        <f>ABS(D4)</f>
        <v>24.238</v>
      </c>
      <c r="F4">
        <v>5.0999999999999997E-2</v>
      </c>
      <c r="G4" s="9" t="s">
        <v>596</v>
      </c>
    </row>
    <row r="5" spans="1:8">
      <c r="A5" s="17">
        <v>3</v>
      </c>
      <c r="B5">
        <f t="shared" ref="B5:B20" si="0">A5*(1/25)</f>
        <v>0.12</v>
      </c>
      <c r="C5">
        <v>156.41200000000001</v>
      </c>
      <c r="D5">
        <f t="shared" ref="D5:D8" si="1">180-C5</f>
        <v>23.587999999999994</v>
      </c>
      <c r="E5" s="17">
        <f t="shared" ref="E5:E20" si="2">ABS(D5)</f>
        <v>23.587999999999994</v>
      </c>
    </row>
    <row r="6" spans="1:8">
      <c r="A6" s="17">
        <v>5</v>
      </c>
      <c r="B6">
        <f t="shared" si="0"/>
        <v>0.2</v>
      </c>
      <c r="C6">
        <v>161.16900000000001</v>
      </c>
      <c r="D6">
        <f t="shared" si="1"/>
        <v>18.830999999999989</v>
      </c>
      <c r="E6" s="17">
        <f t="shared" si="2"/>
        <v>18.830999999999989</v>
      </c>
    </row>
    <row r="7" spans="1:8">
      <c r="A7" s="17">
        <v>7</v>
      </c>
      <c r="B7">
        <f t="shared" si="0"/>
        <v>0.28000000000000003</v>
      </c>
      <c r="C7">
        <v>168.41300000000001</v>
      </c>
      <c r="D7">
        <f t="shared" si="1"/>
        <v>11.586999999999989</v>
      </c>
      <c r="E7" s="17">
        <f t="shared" si="2"/>
        <v>11.586999999999989</v>
      </c>
      <c r="G7" t="s">
        <v>131</v>
      </c>
      <c r="H7" t="s">
        <v>314</v>
      </c>
    </row>
    <row r="8" spans="1:8">
      <c r="A8" s="17">
        <v>9</v>
      </c>
      <c r="B8">
        <f t="shared" si="0"/>
        <v>0.36</v>
      </c>
      <c r="C8">
        <v>178.303</v>
      </c>
      <c r="D8">
        <f t="shared" si="1"/>
        <v>1.6970000000000027</v>
      </c>
      <c r="E8" s="17">
        <f t="shared" si="2"/>
        <v>1.6970000000000027</v>
      </c>
      <c r="F8" s="1"/>
      <c r="G8" t="s">
        <v>597</v>
      </c>
    </row>
    <row r="9" spans="1:8">
      <c r="A9" s="17">
        <v>11</v>
      </c>
      <c r="B9">
        <f t="shared" si="0"/>
        <v>0.44</v>
      </c>
      <c r="C9">
        <v>163.511</v>
      </c>
      <c r="D9">
        <f>-180+C9</f>
        <v>-16.489000000000004</v>
      </c>
      <c r="E9" s="17">
        <f t="shared" si="2"/>
        <v>16.489000000000004</v>
      </c>
      <c r="G9" s="9" t="s">
        <v>598</v>
      </c>
    </row>
    <row r="10" spans="1:8">
      <c r="A10" s="17">
        <v>13</v>
      </c>
      <c r="B10">
        <f t="shared" si="0"/>
        <v>0.52</v>
      </c>
      <c r="C10">
        <v>158.27000000000001</v>
      </c>
      <c r="D10">
        <f>-180+C10</f>
        <v>-21.72999999999999</v>
      </c>
      <c r="E10" s="17">
        <f t="shared" si="2"/>
        <v>21.72999999999999</v>
      </c>
    </row>
    <row r="11" spans="1:8">
      <c r="A11" s="17">
        <v>15</v>
      </c>
      <c r="B11">
        <f t="shared" si="0"/>
        <v>0.6</v>
      </c>
      <c r="C11">
        <v>156.655</v>
      </c>
      <c r="D11">
        <f t="shared" ref="D11:D15" si="3">180-C11</f>
        <v>23.344999999999999</v>
      </c>
      <c r="E11" s="17">
        <f t="shared" si="2"/>
        <v>23.344999999999999</v>
      </c>
    </row>
    <row r="12" spans="1:8">
      <c r="A12" s="17">
        <v>17</v>
      </c>
      <c r="B12">
        <f t="shared" si="0"/>
        <v>0.68</v>
      </c>
      <c r="C12">
        <v>156.03299999999999</v>
      </c>
      <c r="D12">
        <f t="shared" si="3"/>
        <v>23.967000000000013</v>
      </c>
      <c r="E12" s="17">
        <f t="shared" si="2"/>
        <v>23.967000000000013</v>
      </c>
    </row>
    <row r="13" spans="1:8">
      <c r="A13" s="17">
        <v>19</v>
      </c>
      <c r="B13">
        <f t="shared" si="0"/>
        <v>0.76</v>
      </c>
      <c r="C13">
        <v>168.565</v>
      </c>
      <c r="D13">
        <f t="shared" si="3"/>
        <v>11.435000000000002</v>
      </c>
      <c r="E13" s="17">
        <f t="shared" si="2"/>
        <v>11.435000000000002</v>
      </c>
    </row>
    <row r="14" spans="1:8">
      <c r="A14" s="17">
        <v>21</v>
      </c>
      <c r="B14">
        <f t="shared" si="0"/>
        <v>0.84</v>
      </c>
      <c r="C14">
        <v>172.81100000000001</v>
      </c>
      <c r="D14">
        <f t="shared" si="3"/>
        <v>7.188999999999993</v>
      </c>
      <c r="E14" s="17">
        <f t="shared" si="2"/>
        <v>7.188999999999993</v>
      </c>
    </row>
    <row r="15" spans="1:8">
      <c r="A15" s="17">
        <v>23</v>
      </c>
      <c r="B15">
        <f t="shared" si="0"/>
        <v>0.92</v>
      </c>
      <c r="C15">
        <v>170.78899999999999</v>
      </c>
      <c r="D15">
        <f t="shared" si="3"/>
        <v>9.2110000000000127</v>
      </c>
      <c r="E15" s="17">
        <f t="shared" si="2"/>
        <v>9.2110000000000127</v>
      </c>
    </row>
    <row r="16" spans="1:8">
      <c r="A16" s="17">
        <v>25</v>
      </c>
      <c r="B16">
        <f t="shared" si="0"/>
        <v>1</v>
      </c>
      <c r="C16">
        <v>165.90199999999999</v>
      </c>
      <c r="D16">
        <f t="shared" ref="D16:D18" si="4">-180+C16</f>
        <v>-14.098000000000013</v>
      </c>
      <c r="E16" s="17">
        <f t="shared" si="2"/>
        <v>14.098000000000013</v>
      </c>
    </row>
    <row r="17" spans="1:8">
      <c r="A17" s="17">
        <v>27</v>
      </c>
      <c r="B17">
        <f t="shared" si="0"/>
        <v>1.08</v>
      </c>
      <c r="C17">
        <v>158.982</v>
      </c>
      <c r="D17">
        <f t="shared" si="4"/>
        <v>-21.018000000000001</v>
      </c>
      <c r="E17" s="17">
        <f t="shared" si="2"/>
        <v>21.018000000000001</v>
      </c>
    </row>
    <row r="18" spans="1:8">
      <c r="A18" s="17">
        <v>29</v>
      </c>
      <c r="B18">
        <f t="shared" si="0"/>
        <v>1.1599999999999999</v>
      </c>
      <c r="C18">
        <v>163.191</v>
      </c>
      <c r="D18">
        <f t="shared" si="4"/>
        <v>-16.808999999999997</v>
      </c>
      <c r="E18" s="17">
        <f t="shared" si="2"/>
        <v>16.808999999999997</v>
      </c>
    </row>
    <row r="19" spans="1:8">
      <c r="A19" s="17">
        <v>31</v>
      </c>
      <c r="B19">
        <f t="shared" si="0"/>
        <v>1.24</v>
      </c>
      <c r="C19">
        <v>166.86199999999999</v>
      </c>
      <c r="D19">
        <f t="shared" ref="D19:D20" si="5">180-C19</f>
        <v>13.138000000000005</v>
      </c>
      <c r="E19" s="17">
        <f t="shared" si="2"/>
        <v>13.138000000000005</v>
      </c>
    </row>
    <row r="20" spans="1:8">
      <c r="A20" s="17">
        <v>33</v>
      </c>
      <c r="B20">
        <f t="shared" si="0"/>
        <v>1.32</v>
      </c>
      <c r="C20">
        <v>167.661</v>
      </c>
      <c r="D20">
        <f t="shared" si="5"/>
        <v>12.338999999999999</v>
      </c>
      <c r="E20" s="17">
        <f t="shared" si="2"/>
        <v>12.338999999999999</v>
      </c>
    </row>
    <row r="23" spans="1:8">
      <c r="A23" t="s">
        <v>319</v>
      </c>
    </row>
    <row r="24" spans="1:8">
      <c r="A24" s="1" t="s">
        <v>123</v>
      </c>
      <c r="B24" s="1" t="s">
        <v>124</v>
      </c>
      <c r="C24" s="1" t="s">
        <v>125</v>
      </c>
      <c r="D24" s="1" t="s">
        <v>174</v>
      </c>
      <c r="E24" s="1" t="s">
        <v>127</v>
      </c>
      <c r="G24" t="s">
        <v>131</v>
      </c>
      <c r="H24" t="s">
        <v>319</v>
      </c>
    </row>
    <row r="25" spans="1:8">
      <c r="A25">
        <v>1</v>
      </c>
      <c r="B25">
        <f>A25*(1/24)</f>
        <v>4.1666666666666664E-2</v>
      </c>
      <c r="C25">
        <v>164.49199999999999</v>
      </c>
      <c r="D25">
        <f>180-C25</f>
        <v>15.50800000000001</v>
      </c>
      <c r="E25">
        <f>ABS(D25)</f>
        <v>15.50800000000001</v>
      </c>
      <c r="G25" t="s">
        <v>599</v>
      </c>
    </row>
    <row r="26" spans="1:8">
      <c r="A26">
        <v>3</v>
      </c>
      <c r="B26">
        <f t="shared" ref="B26:B68" si="6">A26*(1/24)</f>
        <v>0.125</v>
      </c>
      <c r="C26">
        <v>156.23099999999999</v>
      </c>
      <c r="D26">
        <f>-180+C26</f>
        <v>-23.769000000000005</v>
      </c>
      <c r="E26">
        <f t="shared" ref="E26:E68" si="7">ABS(D26)</f>
        <v>23.769000000000005</v>
      </c>
      <c r="G26" s="9" t="s">
        <v>463</v>
      </c>
    </row>
    <row r="27" spans="1:8">
      <c r="A27">
        <v>5</v>
      </c>
      <c r="B27">
        <f t="shared" si="6"/>
        <v>0.20833333333333331</v>
      </c>
      <c r="C27">
        <v>171.19200000000001</v>
      </c>
      <c r="D27">
        <f>-180+C27</f>
        <v>-8.8079999999999927</v>
      </c>
      <c r="E27">
        <f t="shared" si="7"/>
        <v>8.8079999999999927</v>
      </c>
    </row>
    <row r="28" spans="1:8">
      <c r="A28">
        <v>7</v>
      </c>
      <c r="B28">
        <f t="shared" si="6"/>
        <v>0.29166666666666663</v>
      </c>
      <c r="C28">
        <v>174.416</v>
      </c>
      <c r="D28">
        <f t="shared" ref="D28:D30" si="8">180-C28</f>
        <v>5.5840000000000032</v>
      </c>
      <c r="E28">
        <f t="shared" si="7"/>
        <v>5.5840000000000032</v>
      </c>
    </row>
    <row r="29" spans="1:8">
      <c r="A29">
        <v>9</v>
      </c>
      <c r="B29">
        <f t="shared" si="6"/>
        <v>0.375</v>
      </c>
      <c r="C29">
        <v>177.208</v>
      </c>
      <c r="D29">
        <f t="shared" si="8"/>
        <v>2.7920000000000016</v>
      </c>
      <c r="E29">
        <f t="shared" si="7"/>
        <v>2.7920000000000016</v>
      </c>
    </row>
    <row r="30" spans="1:8">
      <c r="A30">
        <v>11</v>
      </c>
      <c r="B30">
        <f t="shared" si="6"/>
        <v>0.45833333333333331</v>
      </c>
      <c r="C30">
        <v>174.88300000000001</v>
      </c>
      <c r="D30">
        <f t="shared" si="8"/>
        <v>5.1169999999999902</v>
      </c>
      <c r="E30">
        <f t="shared" si="7"/>
        <v>5.1169999999999902</v>
      </c>
    </row>
    <row r="31" spans="1:8">
      <c r="A31">
        <v>13</v>
      </c>
      <c r="B31">
        <f t="shared" si="6"/>
        <v>0.54166666666666663</v>
      </c>
      <c r="C31">
        <v>155.40199999999999</v>
      </c>
      <c r="D31">
        <f t="shared" ref="D31:D32" si="9">-180+C31</f>
        <v>-24.598000000000013</v>
      </c>
      <c r="E31">
        <f t="shared" si="7"/>
        <v>24.598000000000013</v>
      </c>
    </row>
    <row r="32" spans="1:8">
      <c r="A32">
        <v>15</v>
      </c>
      <c r="B32">
        <f t="shared" si="6"/>
        <v>0.625</v>
      </c>
      <c r="C32">
        <v>160.55099999999999</v>
      </c>
      <c r="D32">
        <f t="shared" si="9"/>
        <v>-19.449000000000012</v>
      </c>
      <c r="E32">
        <f t="shared" si="7"/>
        <v>19.449000000000012</v>
      </c>
    </row>
    <row r="33" spans="1:5">
      <c r="A33">
        <v>17</v>
      </c>
      <c r="B33">
        <f t="shared" si="6"/>
        <v>0.70833333333333326</v>
      </c>
      <c r="C33">
        <v>168.92699999999999</v>
      </c>
      <c r="D33">
        <f t="shared" ref="D33:D35" si="10">180-C33</f>
        <v>11.073000000000008</v>
      </c>
      <c r="E33">
        <f t="shared" si="7"/>
        <v>11.073000000000008</v>
      </c>
    </row>
    <row r="34" spans="1:5">
      <c r="A34">
        <v>19</v>
      </c>
      <c r="B34">
        <f t="shared" si="6"/>
        <v>0.79166666666666663</v>
      </c>
      <c r="C34">
        <v>175.07499999999999</v>
      </c>
      <c r="D34">
        <f t="shared" si="10"/>
        <v>4.9250000000000114</v>
      </c>
      <c r="E34">
        <f t="shared" si="7"/>
        <v>4.9250000000000114</v>
      </c>
    </row>
    <row r="35" spans="1:5">
      <c r="A35">
        <v>21</v>
      </c>
      <c r="B35">
        <f t="shared" si="6"/>
        <v>0.875</v>
      </c>
      <c r="C35">
        <v>174.75299999999999</v>
      </c>
      <c r="D35">
        <f t="shared" si="10"/>
        <v>5.2470000000000141</v>
      </c>
      <c r="E35">
        <f t="shared" si="7"/>
        <v>5.2470000000000141</v>
      </c>
    </row>
    <row r="36" spans="1:5">
      <c r="A36">
        <v>23</v>
      </c>
      <c r="B36">
        <f t="shared" si="6"/>
        <v>0.95833333333333326</v>
      </c>
      <c r="C36">
        <v>170.53800000000001</v>
      </c>
      <c r="D36">
        <f t="shared" ref="D36:D37" si="11">-180+C36</f>
        <v>-9.4619999999999891</v>
      </c>
      <c r="E36">
        <f t="shared" si="7"/>
        <v>9.4619999999999891</v>
      </c>
    </row>
    <row r="37" spans="1:5">
      <c r="A37">
        <v>25</v>
      </c>
      <c r="B37">
        <f t="shared" si="6"/>
        <v>1.0416666666666665</v>
      </c>
      <c r="C37">
        <v>163.44300000000001</v>
      </c>
      <c r="D37">
        <f t="shared" si="11"/>
        <v>-16.556999999999988</v>
      </c>
      <c r="E37">
        <f t="shared" si="7"/>
        <v>16.556999999999988</v>
      </c>
    </row>
    <row r="38" spans="1:5">
      <c r="A38">
        <v>27</v>
      </c>
      <c r="B38">
        <f t="shared" si="6"/>
        <v>1.125</v>
      </c>
      <c r="C38">
        <v>162.57900000000001</v>
      </c>
      <c r="D38">
        <f t="shared" ref="D38:D41" si="12">180-C38</f>
        <v>17.420999999999992</v>
      </c>
      <c r="E38">
        <f t="shared" si="7"/>
        <v>17.420999999999992</v>
      </c>
    </row>
    <row r="39" spans="1:5">
      <c r="A39">
        <v>29</v>
      </c>
      <c r="B39">
        <f t="shared" si="6"/>
        <v>1.2083333333333333</v>
      </c>
      <c r="C39">
        <v>165.61199999999999</v>
      </c>
      <c r="D39">
        <f t="shared" si="12"/>
        <v>14.388000000000005</v>
      </c>
      <c r="E39">
        <f t="shared" si="7"/>
        <v>14.388000000000005</v>
      </c>
    </row>
    <row r="40" spans="1:5">
      <c r="A40">
        <v>31</v>
      </c>
      <c r="B40">
        <f t="shared" si="6"/>
        <v>1.2916666666666665</v>
      </c>
      <c r="C40">
        <v>171.63399999999999</v>
      </c>
      <c r="D40">
        <f t="shared" si="12"/>
        <v>8.3660000000000139</v>
      </c>
      <c r="E40">
        <f t="shared" si="7"/>
        <v>8.3660000000000139</v>
      </c>
    </row>
    <row r="41" spans="1:5">
      <c r="A41">
        <v>33</v>
      </c>
      <c r="B41">
        <f t="shared" si="6"/>
        <v>1.375</v>
      </c>
      <c r="C41">
        <v>165.56800000000001</v>
      </c>
      <c r="D41">
        <f t="shared" si="12"/>
        <v>14.431999999999988</v>
      </c>
      <c r="E41">
        <f t="shared" si="7"/>
        <v>14.431999999999988</v>
      </c>
    </row>
    <row r="42" spans="1:5">
      <c r="A42">
        <v>35</v>
      </c>
      <c r="B42">
        <f t="shared" si="6"/>
        <v>1.4583333333333333</v>
      </c>
      <c r="C42">
        <v>146.88300000000001</v>
      </c>
      <c r="D42">
        <f>-180+C42</f>
        <v>-33.11699999999999</v>
      </c>
      <c r="E42" s="10">
        <f t="shared" si="7"/>
        <v>33.11699999999999</v>
      </c>
    </row>
    <row r="43" spans="1:5">
      <c r="A43">
        <v>37</v>
      </c>
      <c r="B43">
        <f t="shared" si="6"/>
        <v>1.5416666666666665</v>
      </c>
      <c r="C43">
        <v>155.05000000000001</v>
      </c>
      <c r="D43">
        <f t="shared" ref="D43:D46" si="13">180-C43</f>
        <v>24.949999999999989</v>
      </c>
      <c r="E43">
        <f t="shared" si="7"/>
        <v>24.949999999999989</v>
      </c>
    </row>
    <row r="44" spans="1:5">
      <c r="A44">
        <v>39</v>
      </c>
      <c r="B44">
        <f t="shared" si="6"/>
        <v>1.625</v>
      </c>
      <c r="C44">
        <v>167.68</v>
      </c>
      <c r="D44">
        <f t="shared" si="13"/>
        <v>12.319999999999993</v>
      </c>
      <c r="E44">
        <f t="shared" si="7"/>
        <v>12.319999999999993</v>
      </c>
    </row>
    <row r="45" spans="1:5">
      <c r="A45">
        <v>41</v>
      </c>
      <c r="B45">
        <f t="shared" si="6"/>
        <v>1.7083333333333333</v>
      </c>
      <c r="C45">
        <v>171.94499999999999</v>
      </c>
      <c r="D45">
        <f t="shared" si="13"/>
        <v>8.0550000000000068</v>
      </c>
      <c r="E45">
        <f t="shared" si="7"/>
        <v>8.0550000000000068</v>
      </c>
    </row>
    <row r="46" spans="1:5">
      <c r="A46">
        <v>43</v>
      </c>
      <c r="B46">
        <f t="shared" si="6"/>
        <v>1.7916666666666665</v>
      </c>
      <c r="C46">
        <v>176.24100000000001</v>
      </c>
      <c r="D46">
        <f t="shared" si="13"/>
        <v>3.7589999999999861</v>
      </c>
      <c r="E46">
        <f t="shared" si="7"/>
        <v>3.7589999999999861</v>
      </c>
    </row>
    <row r="47" spans="1:5">
      <c r="A47">
        <v>45</v>
      </c>
      <c r="B47">
        <f t="shared" si="6"/>
        <v>1.875</v>
      </c>
      <c r="C47">
        <v>157.126</v>
      </c>
      <c r="D47">
        <f>-180+C47</f>
        <v>-22.873999999999995</v>
      </c>
      <c r="E47">
        <f t="shared" si="7"/>
        <v>22.873999999999995</v>
      </c>
    </row>
    <row r="48" spans="1:5">
      <c r="A48">
        <v>47</v>
      </c>
      <c r="B48">
        <f t="shared" si="6"/>
        <v>1.9583333333333333</v>
      </c>
      <c r="C48">
        <v>171.584</v>
      </c>
      <c r="D48">
        <f t="shared" ref="D48:D50" si="14">180-C48</f>
        <v>8.4159999999999968</v>
      </c>
      <c r="E48">
        <f t="shared" si="7"/>
        <v>8.4159999999999968</v>
      </c>
    </row>
    <row r="49" spans="1:5">
      <c r="A49">
        <v>49</v>
      </c>
      <c r="B49">
        <f t="shared" si="6"/>
        <v>2.0416666666666665</v>
      </c>
      <c r="C49">
        <v>173.27500000000001</v>
      </c>
      <c r="D49">
        <f t="shared" si="14"/>
        <v>6.7249999999999943</v>
      </c>
      <c r="E49">
        <f t="shared" si="7"/>
        <v>6.7249999999999943</v>
      </c>
    </row>
    <row r="50" spans="1:5">
      <c r="A50">
        <v>51</v>
      </c>
      <c r="B50">
        <f t="shared" si="6"/>
        <v>2.125</v>
      </c>
      <c r="C50">
        <v>168.08099999999999</v>
      </c>
      <c r="D50">
        <f t="shared" si="14"/>
        <v>11.919000000000011</v>
      </c>
      <c r="E50">
        <f t="shared" si="7"/>
        <v>11.919000000000011</v>
      </c>
    </row>
    <row r="51" spans="1:5">
      <c r="A51">
        <v>53</v>
      </c>
      <c r="B51">
        <f t="shared" si="6"/>
        <v>2.208333333333333</v>
      </c>
      <c r="C51">
        <v>162.81399999999999</v>
      </c>
      <c r="D51">
        <f>-180+C51</f>
        <v>-17.186000000000007</v>
      </c>
      <c r="E51">
        <f t="shared" si="7"/>
        <v>17.186000000000007</v>
      </c>
    </row>
    <row r="52" spans="1:5">
      <c r="A52">
        <v>55</v>
      </c>
      <c r="B52">
        <f t="shared" si="6"/>
        <v>2.2916666666666665</v>
      </c>
      <c r="C52">
        <v>167.804</v>
      </c>
      <c r="D52">
        <f t="shared" ref="D52:D54" si="15">180-C52</f>
        <v>12.195999999999998</v>
      </c>
      <c r="E52">
        <f t="shared" si="7"/>
        <v>12.195999999999998</v>
      </c>
    </row>
    <row r="53" spans="1:5">
      <c r="A53">
        <v>57</v>
      </c>
      <c r="B53">
        <f t="shared" si="6"/>
        <v>2.375</v>
      </c>
      <c r="C53">
        <v>166.21799999999999</v>
      </c>
      <c r="D53">
        <f t="shared" si="15"/>
        <v>13.782000000000011</v>
      </c>
      <c r="E53">
        <f t="shared" si="7"/>
        <v>13.782000000000011</v>
      </c>
    </row>
    <row r="54" spans="1:5">
      <c r="A54">
        <v>59</v>
      </c>
      <c r="B54">
        <f t="shared" si="6"/>
        <v>2.458333333333333</v>
      </c>
      <c r="C54">
        <v>169.76900000000001</v>
      </c>
      <c r="D54">
        <f t="shared" si="15"/>
        <v>10.230999999999995</v>
      </c>
      <c r="E54">
        <f t="shared" si="7"/>
        <v>10.230999999999995</v>
      </c>
    </row>
    <row r="55" spans="1:5">
      <c r="A55">
        <v>61</v>
      </c>
      <c r="B55">
        <f t="shared" si="6"/>
        <v>2.5416666666666665</v>
      </c>
      <c r="C55">
        <v>167.16800000000001</v>
      </c>
      <c r="D55">
        <f t="shared" ref="D55:D56" si="16">-180+C55</f>
        <v>-12.831999999999994</v>
      </c>
      <c r="E55">
        <f t="shared" si="7"/>
        <v>12.831999999999994</v>
      </c>
    </row>
    <row r="56" spans="1:5">
      <c r="A56">
        <v>63</v>
      </c>
      <c r="B56">
        <f t="shared" si="6"/>
        <v>2.625</v>
      </c>
      <c r="C56">
        <v>158.66</v>
      </c>
      <c r="D56">
        <f t="shared" si="16"/>
        <v>-21.340000000000003</v>
      </c>
      <c r="E56">
        <f t="shared" si="7"/>
        <v>21.340000000000003</v>
      </c>
    </row>
    <row r="57" spans="1:5">
      <c r="A57">
        <v>65</v>
      </c>
      <c r="B57">
        <f t="shared" si="6"/>
        <v>2.708333333333333</v>
      </c>
      <c r="C57">
        <v>164.584</v>
      </c>
      <c r="D57">
        <f t="shared" ref="D57:D60" si="17">180-C57</f>
        <v>15.415999999999997</v>
      </c>
      <c r="E57">
        <f t="shared" si="7"/>
        <v>15.415999999999997</v>
      </c>
    </row>
    <row r="58" spans="1:5">
      <c r="A58">
        <v>67</v>
      </c>
      <c r="B58">
        <f t="shared" si="6"/>
        <v>2.7916666666666665</v>
      </c>
      <c r="C58">
        <v>164.29400000000001</v>
      </c>
      <c r="D58">
        <f t="shared" si="17"/>
        <v>15.705999999999989</v>
      </c>
      <c r="E58">
        <f t="shared" si="7"/>
        <v>15.705999999999989</v>
      </c>
    </row>
    <row r="59" spans="1:5">
      <c r="A59">
        <v>69</v>
      </c>
      <c r="B59">
        <f t="shared" si="6"/>
        <v>2.875</v>
      </c>
      <c r="C59">
        <v>175.29900000000001</v>
      </c>
      <c r="D59">
        <f t="shared" si="17"/>
        <v>4.7009999999999934</v>
      </c>
      <c r="E59">
        <f t="shared" si="7"/>
        <v>4.7009999999999934</v>
      </c>
    </row>
    <row r="60" spans="1:5">
      <c r="A60">
        <v>71</v>
      </c>
      <c r="B60">
        <f t="shared" si="6"/>
        <v>2.958333333333333</v>
      </c>
      <c r="C60">
        <v>176.084</v>
      </c>
      <c r="D60">
        <f t="shared" si="17"/>
        <v>3.9159999999999968</v>
      </c>
      <c r="E60">
        <f t="shared" si="7"/>
        <v>3.9159999999999968</v>
      </c>
    </row>
    <row r="61" spans="1:5">
      <c r="A61">
        <v>73</v>
      </c>
      <c r="B61">
        <f t="shared" si="6"/>
        <v>3.0416666666666665</v>
      </c>
      <c r="C61">
        <v>160.988</v>
      </c>
      <c r="D61">
        <f t="shared" ref="D61:D62" si="18">-180+C61</f>
        <v>-19.012</v>
      </c>
      <c r="E61">
        <f t="shared" si="7"/>
        <v>19.012</v>
      </c>
    </row>
    <row r="62" spans="1:5">
      <c r="A62">
        <v>75</v>
      </c>
      <c r="B62">
        <f t="shared" si="6"/>
        <v>3.125</v>
      </c>
      <c r="C62">
        <v>164.34299999999999</v>
      </c>
      <c r="D62">
        <f t="shared" si="18"/>
        <v>-15.657000000000011</v>
      </c>
      <c r="E62">
        <f t="shared" si="7"/>
        <v>15.657000000000011</v>
      </c>
    </row>
    <row r="63" spans="1:5">
      <c r="A63">
        <v>77</v>
      </c>
      <c r="B63">
        <f t="shared" si="6"/>
        <v>3.208333333333333</v>
      </c>
      <c r="C63">
        <v>164.303</v>
      </c>
      <c r="D63">
        <f t="shared" ref="D63:D66" si="19">180-C63</f>
        <v>15.697000000000003</v>
      </c>
      <c r="E63">
        <f t="shared" si="7"/>
        <v>15.697000000000003</v>
      </c>
    </row>
    <row r="64" spans="1:5">
      <c r="A64">
        <v>79</v>
      </c>
      <c r="B64">
        <f t="shared" si="6"/>
        <v>3.2916666666666665</v>
      </c>
      <c r="C64">
        <v>168.43100000000001</v>
      </c>
      <c r="D64">
        <f t="shared" si="19"/>
        <v>11.568999999999988</v>
      </c>
      <c r="E64">
        <f t="shared" si="7"/>
        <v>11.568999999999988</v>
      </c>
    </row>
    <row r="65" spans="1:5">
      <c r="A65">
        <v>81</v>
      </c>
      <c r="B65">
        <f t="shared" si="6"/>
        <v>3.375</v>
      </c>
      <c r="C65">
        <v>177.23400000000001</v>
      </c>
      <c r="D65">
        <f t="shared" si="19"/>
        <v>2.7659999999999911</v>
      </c>
      <c r="E65">
        <f t="shared" si="7"/>
        <v>2.7659999999999911</v>
      </c>
    </row>
    <row r="66" spans="1:5">
      <c r="A66">
        <v>83</v>
      </c>
      <c r="B66">
        <f t="shared" si="6"/>
        <v>3.458333333333333</v>
      </c>
      <c r="C66">
        <v>169.59200000000001</v>
      </c>
      <c r="D66">
        <f t="shared" si="19"/>
        <v>10.407999999999987</v>
      </c>
      <c r="E66">
        <f t="shared" si="7"/>
        <v>10.407999999999987</v>
      </c>
    </row>
    <row r="67" spans="1:5">
      <c r="A67">
        <v>85</v>
      </c>
      <c r="B67">
        <f t="shared" si="6"/>
        <v>3.5416666666666665</v>
      </c>
      <c r="C67">
        <v>160.43100000000001</v>
      </c>
      <c r="D67">
        <f t="shared" ref="D67:D68" si="20">-180+C67</f>
        <v>-19.568999999999988</v>
      </c>
      <c r="E67">
        <f t="shared" si="7"/>
        <v>19.568999999999988</v>
      </c>
    </row>
    <row r="68" spans="1:5">
      <c r="A68">
        <v>87</v>
      </c>
      <c r="B68">
        <f t="shared" si="6"/>
        <v>3.625</v>
      </c>
      <c r="C68">
        <v>179.68600000000001</v>
      </c>
      <c r="D68">
        <f t="shared" si="20"/>
        <v>-0.31399999999999295</v>
      </c>
      <c r="E68">
        <f t="shared" si="7"/>
        <v>0.31399999999999295</v>
      </c>
    </row>
  </sheetData>
  <hyperlinks>
    <hyperlink ref="G9" r:id="rId1"/>
    <hyperlink ref="G4" r:id="rId2" location="text=Facts" display="http://www.arkive.org/brown-long-eared-bat/plecotus-auritus/video-03.html - text=Facts"/>
    <hyperlink ref="G26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I261"/>
  <sheetViews>
    <sheetView workbookViewId="0">
      <selection activeCell="D233" sqref="D233:D253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9">
      <c r="A1" s="1" t="s">
        <v>540</v>
      </c>
      <c r="C1" s="18" t="s">
        <v>72</v>
      </c>
    </row>
    <row r="2" spans="1:9">
      <c r="A2" s="11" t="s">
        <v>539</v>
      </c>
    </row>
    <row r="3" spans="1:9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9">
      <c r="A4">
        <v>1</v>
      </c>
      <c r="B4">
        <f>A4*(1/30)</f>
        <v>3.3333333333333333E-2</v>
      </c>
      <c r="C4">
        <v>164.291</v>
      </c>
      <c r="D4">
        <f>-180+C4</f>
        <v>-15.709000000000003</v>
      </c>
      <c r="E4">
        <f>ABS(D4)</f>
        <v>15.709000000000003</v>
      </c>
      <c r="F4">
        <v>2.9000000000000001E-2</v>
      </c>
      <c r="G4" t="s">
        <v>502</v>
      </c>
    </row>
    <row r="5" spans="1:9">
      <c r="A5">
        <v>3</v>
      </c>
      <c r="B5">
        <f t="shared" ref="B5:B68" si="0">A5*(1/30)</f>
        <v>0.1</v>
      </c>
      <c r="C5">
        <v>176.1</v>
      </c>
      <c r="D5">
        <f>180-C5</f>
        <v>3.9000000000000057</v>
      </c>
      <c r="E5">
        <f t="shared" ref="E5:E68" si="1">ABS(D5)</f>
        <v>3.9000000000000057</v>
      </c>
    </row>
    <row r="6" spans="1:9">
      <c r="A6">
        <v>5</v>
      </c>
      <c r="B6">
        <f t="shared" si="0"/>
        <v>0.16666666666666666</v>
      </c>
      <c r="C6">
        <v>155.79599999999999</v>
      </c>
      <c r="D6">
        <f t="shared" ref="D6:D11" si="2">180-C6</f>
        <v>24.204000000000008</v>
      </c>
      <c r="E6">
        <f t="shared" si="1"/>
        <v>24.204000000000008</v>
      </c>
    </row>
    <row r="7" spans="1:9">
      <c r="A7">
        <v>7</v>
      </c>
      <c r="B7">
        <f t="shared" si="0"/>
        <v>0.23333333333333334</v>
      </c>
      <c r="C7">
        <v>169.548</v>
      </c>
      <c r="D7">
        <f t="shared" si="2"/>
        <v>10.451999999999998</v>
      </c>
      <c r="E7">
        <f t="shared" si="1"/>
        <v>10.451999999999998</v>
      </c>
      <c r="H7" t="s">
        <v>131</v>
      </c>
      <c r="I7" t="s">
        <v>503</v>
      </c>
    </row>
    <row r="8" spans="1:9">
      <c r="A8">
        <v>9</v>
      </c>
      <c r="B8">
        <f t="shared" si="0"/>
        <v>0.3</v>
      </c>
      <c r="C8">
        <v>168.441</v>
      </c>
      <c r="D8">
        <f t="shared" si="2"/>
        <v>11.558999999999997</v>
      </c>
      <c r="E8">
        <f t="shared" si="1"/>
        <v>11.558999999999997</v>
      </c>
    </row>
    <row r="9" spans="1:9">
      <c r="A9">
        <v>11</v>
      </c>
      <c r="B9">
        <f t="shared" si="0"/>
        <v>0.36666666666666664</v>
      </c>
      <c r="C9">
        <v>171.001</v>
      </c>
      <c r="D9">
        <f t="shared" si="2"/>
        <v>8.9989999999999952</v>
      </c>
      <c r="E9">
        <f t="shared" si="1"/>
        <v>8.9989999999999952</v>
      </c>
      <c r="H9" t="s">
        <v>504</v>
      </c>
    </row>
    <row r="10" spans="1:9">
      <c r="A10">
        <v>13</v>
      </c>
      <c r="B10">
        <f t="shared" si="0"/>
        <v>0.43333333333333335</v>
      </c>
      <c r="C10">
        <v>175.571</v>
      </c>
      <c r="D10">
        <f t="shared" si="2"/>
        <v>4.429000000000002</v>
      </c>
      <c r="E10">
        <f t="shared" si="1"/>
        <v>4.429000000000002</v>
      </c>
    </row>
    <row r="11" spans="1:9">
      <c r="A11">
        <v>15</v>
      </c>
      <c r="B11">
        <f t="shared" si="0"/>
        <v>0.5</v>
      </c>
      <c r="C11">
        <v>174.35900000000001</v>
      </c>
      <c r="D11">
        <f t="shared" si="2"/>
        <v>5.6409999999999911</v>
      </c>
      <c r="E11">
        <f t="shared" si="1"/>
        <v>5.6409999999999911</v>
      </c>
    </row>
    <row r="12" spans="1:9">
      <c r="A12">
        <v>17</v>
      </c>
      <c r="B12">
        <f t="shared" si="0"/>
        <v>0.56666666666666665</v>
      </c>
      <c r="C12">
        <v>171.57599999999999</v>
      </c>
      <c r="D12">
        <f>-180+C12</f>
        <v>-8.4240000000000066</v>
      </c>
      <c r="E12">
        <f t="shared" si="1"/>
        <v>8.4240000000000066</v>
      </c>
    </row>
    <row r="13" spans="1:9">
      <c r="A13">
        <v>19</v>
      </c>
      <c r="B13">
        <f t="shared" si="0"/>
        <v>0.6333333333333333</v>
      </c>
      <c r="C13">
        <v>167.30799999999999</v>
      </c>
      <c r="D13">
        <f t="shared" ref="D13:D21" si="3">-180+C13</f>
        <v>-12.692000000000007</v>
      </c>
      <c r="E13">
        <f t="shared" si="1"/>
        <v>12.692000000000007</v>
      </c>
    </row>
    <row r="14" spans="1:9">
      <c r="A14">
        <v>21</v>
      </c>
      <c r="B14">
        <f t="shared" si="0"/>
        <v>0.7</v>
      </c>
      <c r="C14">
        <v>166.804</v>
      </c>
      <c r="D14">
        <f t="shared" si="3"/>
        <v>-13.195999999999998</v>
      </c>
      <c r="E14">
        <f t="shared" si="1"/>
        <v>13.195999999999998</v>
      </c>
    </row>
    <row r="15" spans="1:9">
      <c r="A15">
        <v>23</v>
      </c>
      <c r="B15">
        <f t="shared" si="0"/>
        <v>0.76666666666666661</v>
      </c>
      <c r="C15">
        <v>167.46899999999999</v>
      </c>
      <c r="D15">
        <f t="shared" si="3"/>
        <v>-12.531000000000006</v>
      </c>
      <c r="E15">
        <f t="shared" si="1"/>
        <v>12.531000000000006</v>
      </c>
    </row>
    <row r="16" spans="1:9">
      <c r="A16">
        <v>25</v>
      </c>
      <c r="B16">
        <f t="shared" si="0"/>
        <v>0.83333333333333337</v>
      </c>
      <c r="C16">
        <v>179.56100000000001</v>
      </c>
      <c r="D16">
        <f t="shared" si="3"/>
        <v>-0.43899999999999295</v>
      </c>
      <c r="E16">
        <f t="shared" si="1"/>
        <v>0.43899999999999295</v>
      </c>
    </row>
    <row r="17" spans="1:5">
      <c r="A17">
        <v>27</v>
      </c>
      <c r="B17">
        <f t="shared" si="0"/>
        <v>0.9</v>
      </c>
      <c r="C17">
        <v>159.221</v>
      </c>
      <c r="D17">
        <f t="shared" si="3"/>
        <v>-20.778999999999996</v>
      </c>
      <c r="E17">
        <f t="shared" si="1"/>
        <v>20.778999999999996</v>
      </c>
    </row>
    <row r="18" spans="1:5">
      <c r="A18">
        <v>29</v>
      </c>
      <c r="B18">
        <f t="shared" si="0"/>
        <v>0.96666666666666667</v>
      </c>
      <c r="C18">
        <v>166.99199999999999</v>
      </c>
      <c r="D18">
        <f t="shared" si="3"/>
        <v>-13.00800000000001</v>
      </c>
      <c r="E18">
        <f t="shared" si="1"/>
        <v>13.00800000000001</v>
      </c>
    </row>
    <row r="19" spans="1:5">
      <c r="A19">
        <v>31</v>
      </c>
      <c r="B19">
        <f t="shared" si="0"/>
        <v>1.0333333333333332</v>
      </c>
      <c r="C19">
        <v>168.27500000000001</v>
      </c>
      <c r="D19">
        <f t="shared" si="3"/>
        <v>-11.724999999999994</v>
      </c>
      <c r="E19">
        <f t="shared" si="1"/>
        <v>11.724999999999994</v>
      </c>
    </row>
    <row r="20" spans="1:5">
      <c r="A20">
        <v>33</v>
      </c>
      <c r="B20">
        <f t="shared" si="0"/>
        <v>1.1000000000000001</v>
      </c>
      <c r="C20">
        <v>169.69499999999999</v>
      </c>
      <c r="D20">
        <f t="shared" si="3"/>
        <v>-10.305000000000007</v>
      </c>
      <c r="E20">
        <f t="shared" si="1"/>
        <v>10.305000000000007</v>
      </c>
    </row>
    <row r="21" spans="1:5">
      <c r="A21">
        <v>35</v>
      </c>
      <c r="B21">
        <f t="shared" si="0"/>
        <v>1.1666666666666667</v>
      </c>
      <c r="C21">
        <v>171.02699999999999</v>
      </c>
      <c r="D21">
        <f t="shared" si="3"/>
        <v>-8.9730000000000132</v>
      </c>
      <c r="E21">
        <f t="shared" si="1"/>
        <v>8.9730000000000132</v>
      </c>
    </row>
    <row r="22" spans="1:5">
      <c r="A22">
        <v>37</v>
      </c>
      <c r="B22">
        <f t="shared" si="0"/>
        <v>1.2333333333333334</v>
      </c>
      <c r="C22">
        <v>174.61600000000001</v>
      </c>
      <c r="D22">
        <f>180-C22</f>
        <v>5.3839999999999861</v>
      </c>
      <c r="E22">
        <f t="shared" si="1"/>
        <v>5.3839999999999861</v>
      </c>
    </row>
    <row r="23" spans="1:5">
      <c r="A23">
        <v>39</v>
      </c>
      <c r="B23">
        <f t="shared" si="0"/>
        <v>1.3</v>
      </c>
      <c r="C23">
        <v>168.32300000000001</v>
      </c>
      <c r="D23">
        <f t="shared" ref="D23:D27" si="4">180-C23</f>
        <v>11.676999999999992</v>
      </c>
      <c r="E23">
        <f t="shared" si="1"/>
        <v>11.676999999999992</v>
      </c>
    </row>
    <row r="24" spans="1:5">
      <c r="A24">
        <v>41</v>
      </c>
      <c r="B24">
        <f t="shared" si="0"/>
        <v>1.3666666666666667</v>
      </c>
      <c r="C24">
        <v>158.697</v>
      </c>
      <c r="D24">
        <f t="shared" si="4"/>
        <v>21.302999999999997</v>
      </c>
      <c r="E24">
        <f t="shared" si="1"/>
        <v>21.302999999999997</v>
      </c>
    </row>
    <row r="25" spans="1:5">
      <c r="A25">
        <v>43</v>
      </c>
      <c r="B25">
        <f t="shared" si="0"/>
        <v>1.4333333333333333</v>
      </c>
      <c r="C25">
        <v>170.47200000000001</v>
      </c>
      <c r="D25">
        <f t="shared" si="4"/>
        <v>9.5279999999999916</v>
      </c>
      <c r="E25">
        <f t="shared" si="1"/>
        <v>9.5279999999999916</v>
      </c>
    </row>
    <row r="26" spans="1:5">
      <c r="A26">
        <v>45</v>
      </c>
      <c r="B26">
        <f t="shared" si="0"/>
        <v>1.5</v>
      </c>
      <c r="C26">
        <v>160.346</v>
      </c>
      <c r="D26">
        <f t="shared" si="4"/>
        <v>19.653999999999996</v>
      </c>
      <c r="E26">
        <f t="shared" si="1"/>
        <v>19.653999999999996</v>
      </c>
    </row>
    <row r="27" spans="1:5">
      <c r="A27">
        <v>47</v>
      </c>
      <c r="B27">
        <f t="shared" si="0"/>
        <v>1.5666666666666667</v>
      </c>
      <c r="C27">
        <v>176.07900000000001</v>
      </c>
      <c r="D27">
        <f t="shared" si="4"/>
        <v>3.9209999999999923</v>
      </c>
      <c r="E27">
        <f t="shared" si="1"/>
        <v>3.9209999999999923</v>
      </c>
    </row>
    <row r="28" spans="1:5">
      <c r="A28">
        <v>49</v>
      </c>
      <c r="B28">
        <f t="shared" si="0"/>
        <v>1.6333333333333333</v>
      </c>
      <c r="C28">
        <v>179.61</v>
      </c>
      <c r="D28">
        <f>-180+C28</f>
        <v>-0.38999999999998636</v>
      </c>
      <c r="E28">
        <f t="shared" si="1"/>
        <v>0.38999999999998636</v>
      </c>
    </row>
    <row r="29" spans="1:5">
      <c r="A29">
        <v>51</v>
      </c>
      <c r="B29">
        <f t="shared" si="0"/>
        <v>1.7</v>
      </c>
      <c r="C29">
        <v>172.935</v>
      </c>
      <c r="D29">
        <f t="shared" ref="D29:D37" si="5">-180+C29</f>
        <v>-7.0649999999999977</v>
      </c>
      <c r="E29">
        <f t="shared" si="1"/>
        <v>7.0649999999999977</v>
      </c>
    </row>
    <row r="30" spans="1:5">
      <c r="A30">
        <v>53</v>
      </c>
      <c r="B30">
        <f t="shared" si="0"/>
        <v>1.7666666666666666</v>
      </c>
      <c r="C30">
        <v>159.864</v>
      </c>
      <c r="D30">
        <f t="shared" si="5"/>
        <v>-20.135999999999996</v>
      </c>
      <c r="E30">
        <f t="shared" si="1"/>
        <v>20.135999999999996</v>
      </c>
    </row>
    <row r="31" spans="1:5">
      <c r="A31">
        <v>55</v>
      </c>
      <c r="B31">
        <f t="shared" si="0"/>
        <v>1.8333333333333333</v>
      </c>
      <c r="C31">
        <v>167.18299999999999</v>
      </c>
      <c r="D31">
        <f t="shared" si="5"/>
        <v>-12.817000000000007</v>
      </c>
      <c r="E31">
        <f t="shared" si="1"/>
        <v>12.817000000000007</v>
      </c>
    </row>
    <row r="32" spans="1:5">
      <c r="A32">
        <v>57</v>
      </c>
      <c r="B32">
        <f t="shared" si="0"/>
        <v>1.9</v>
      </c>
      <c r="C32">
        <v>167.72399999999999</v>
      </c>
      <c r="D32">
        <f t="shared" si="5"/>
        <v>-12.27600000000001</v>
      </c>
      <c r="E32">
        <f t="shared" si="1"/>
        <v>12.27600000000001</v>
      </c>
    </row>
    <row r="33" spans="1:5">
      <c r="A33">
        <v>59</v>
      </c>
      <c r="B33">
        <f t="shared" si="0"/>
        <v>1.9666666666666666</v>
      </c>
      <c r="C33">
        <v>171.40600000000001</v>
      </c>
      <c r="D33">
        <f t="shared" si="5"/>
        <v>-8.5939999999999941</v>
      </c>
      <c r="E33">
        <f t="shared" si="1"/>
        <v>8.5939999999999941</v>
      </c>
    </row>
    <row r="34" spans="1:5">
      <c r="A34">
        <v>61</v>
      </c>
      <c r="B34">
        <f t="shared" si="0"/>
        <v>2.0333333333333332</v>
      </c>
      <c r="C34">
        <v>171.00700000000001</v>
      </c>
      <c r="D34">
        <f t="shared" si="5"/>
        <v>-8.992999999999995</v>
      </c>
      <c r="E34">
        <f t="shared" si="1"/>
        <v>8.992999999999995</v>
      </c>
    </row>
    <row r="35" spans="1:5">
      <c r="A35">
        <v>63</v>
      </c>
      <c r="B35">
        <f t="shared" si="0"/>
        <v>2.1</v>
      </c>
      <c r="C35">
        <v>174.57300000000001</v>
      </c>
      <c r="D35">
        <f t="shared" si="5"/>
        <v>-5.4269999999999925</v>
      </c>
      <c r="E35">
        <f t="shared" si="1"/>
        <v>5.4269999999999925</v>
      </c>
    </row>
    <row r="36" spans="1:5">
      <c r="A36">
        <v>65</v>
      </c>
      <c r="B36">
        <f t="shared" si="0"/>
        <v>2.1666666666666665</v>
      </c>
      <c r="C36">
        <v>170.31800000000001</v>
      </c>
      <c r="D36">
        <f t="shared" si="5"/>
        <v>-9.6819999999999879</v>
      </c>
      <c r="E36">
        <f t="shared" si="1"/>
        <v>9.6819999999999879</v>
      </c>
    </row>
    <row r="37" spans="1:5">
      <c r="A37">
        <v>67</v>
      </c>
      <c r="B37">
        <f t="shared" si="0"/>
        <v>2.2333333333333334</v>
      </c>
      <c r="C37">
        <v>165.01900000000001</v>
      </c>
      <c r="D37">
        <f t="shared" si="5"/>
        <v>-14.980999999999995</v>
      </c>
      <c r="E37">
        <f t="shared" si="1"/>
        <v>14.980999999999995</v>
      </c>
    </row>
    <row r="38" spans="1:5">
      <c r="A38">
        <v>69</v>
      </c>
      <c r="B38">
        <f t="shared" si="0"/>
        <v>2.2999999999999998</v>
      </c>
      <c r="C38">
        <v>164.04</v>
      </c>
      <c r="D38">
        <f>180-C38</f>
        <v>15.960000000000008</v>
      </c>
      <c r="E38">
        <f t="shared" si="1"/>
        <v>15.960000000000008</v>
      </c>
    </row>
    <row r="39" spans="1:5">
      <c r="A39">
        <v>71</v>
      </c>
      <c r="B39">
        <f t="shared" si="0"/>
        <v>2.3666666666666667</v>
      </c>
      <c r="C39">
        <v>149.86699999999999</v>
      </c>
      <c r="D39">
        <f t="shared" ref="D39:D44" si="6">180-C39</f>
        <v>30.13300000000001</v>
      </c>
      <c r="E39" s="10">
        <f t="shared" si="1"/>
        <v>30.13300000000001</v>
      </c>
    </row>
    <row r="40" spans="1:5">
      <c r="A40">
        <v>73</v>
      </c>
      <c r="B40">
        <f t="shared" si="0"/>
        <v>2.4333333333333331</v>
      </c>
      <c r="C40">
        <v>170.23500000000001</v>
      </c>
      <c r="D40">
        <f t="shared" si="6"/>
        <v>9.7649999999999864</v>
      </c>
      <c r="E40">
        <f t="shared" si="1"/>
        <v>9.7649999999999864</v>
      </c>
    </row>
    <row r="41" spans="1:5">
      <c r="A41">
        <v>75</v>
      </c>
      <c r="B41">
        <f t="shared" si="0"/>
        <v>2.5</v>
      </c>
      <c r="C41">
        <v>173.095</v>
      </c>
      <c r="D41">
        <f t="shared" si="6"/>
        <v>6.9050000000000011</v>
      </c>
      <c r="E41">
        <f t="shared" si="1"/>
        <v>6.9050000000000011</v>
      </c>
    </row>
    <row r="42" spans="1:5">
      <c r="A42">
        <v>77</v>
      </c>
      <c r="B42">
        <f t="shared" si="0"/>
        <v>2.5666666666666664</v>
      </c>
      <c r="C42">
        <v>171.13300000000001</v>
      </c>
      <c r="D42">
        <f t="shared" si="6"/>
        <v>8.8669999999999902</v>
      </c>
      <c r="E42">
        <f t="shared" si="1"/>
        <v>8.8669999999999902</v>
      </c>
    </row>
    <row r="43" spans="1:5">
      <c r="A43">
        <v>79</v>
      </c>
      <c r="B43">
        <f t="shared" si="0"/>
        <v>2.6333333333333333</v>
      </c>
      <c r="C43">
        <v>171.327</v>
      </c>
      <c r="D43">
        <f t="shared" si="6"/>
        <v>8.6730000000000018</v>
      </c>
      <c r="E43">
        <f t="shared" si="1"/>
        <v>8.6730000000000018</v>
      </c>
    </row>
    <row r="44" spans="1:5">
      <c r="A44">
        <v>81</v>
      </c>
      <c r="B44">
        <f t="shared" si="0"/>
        <v>2.7</v>
      </c>
      <c r="C44">
        <v>170.61799999999999</v>
      </c>
      <c r="D44">
        <f t="shared" si="6"/>
        <v>9.382000000000005</v>
      </c>
      <c r="E44">
        <f t="shared" si="1"/>
        <v>9.382000000000005</v>
      </c>
    </row>
    <row r="45" spans="1:5">
      <c r="A45">
        <v>83</v>
      </c>
      <c r="B45">
        <f t="shared" si="0"/>
        <v>2.7666666666666666</v>
      </c>
      <c r="C45">
        <v>175.096</v>
      </c>
      <c r="D45">
        <f>-180+C45</f>
        <v>-4.9039999999999964</v>
      </c>
      <c r="E45">
        <f t="shared" si="1"/>
        <v>4.9039999999999964</v>
      </c>
    </row>
    <row r="46" spans="1:5">
      <c r="A46">
        <v>85</v>
      </c>
      <c r="B46">
        <f t="shared" si="0"/>
        <v>2.8333333333333335</v>
      </c>
      <c r="C46">
        <v>165.196</v>
      </c>
      <c r="D46">
        <f t="shared" ref="D46:D51" si="7">-180+C46</f>
        <v>-14.804000000000002</v>
      </c>
      <c r="E46">
        <f t="shared" si="1"/>
        <v>14.804000000000002</v>
      </c>
    </row>
    <row r="47" spans="1:5">
      <c r="A47">
        <v>87</v>
      </c>
      <c r="B47">
        <f t="shared" si="0"/>
        <v>2.9</v>
      </c>
      <c r="C47">
        <v>167.82</v>
      </c>
      <c r="D47">
        <f t="shared" si="7"/>
        <v>-12.180000000000007</v>
      </c>
      <c r="E47">
        <f t="shared" si="1"/>
        <v>12.180000000000007</v>
      </c>
    </row>
    <row r="48" spans="1:5">
      <c r="A48">
        <v>89</v>
      </c>
      <c r="B48">
        <f t="shared" si="0"/>
        <v>2.9666666666666668</v>
      </c>
      <c r="C48">
        <v>168.71799999999999</v>
      </c>
      <c r="D48">
        <f t="shared" si="7"/>
        <v>-11.282000000000011</v>
      </c>
      <c r="E48">
        <f t="shared" si="1"/>
        <v>11.282000000000011</v>
      </c>
    </row>
    <row r="49" spans="1:5">
      <c r="A49">
        <v>91</v>
      </c>
      <c r="B49">
        <f t="shared" si="0"/>
        <v>3.0333333333333332</v>
      </c>
      <c r="C49">
        <v>171.17599999999999</v>
      </c>
      <c r="D49">
        <f t="shared" si="7"/>
        <v>-8.8240000000000123</v>
      </c>
      <c r="E49">
        <f t="shared" si="1"/>
        <v>8.8240000000000123</v>
      </c>
    </row>
    <row r="50" spans="1:5">
      <c r="A50">
        <v>93</v>
      </c>
      <c r="B50">
        <f t="shared" si="0"/>
        <v>3.1</v>
      </c>
      <c r="C50">
        <v>170.28299999999999</v>
      </c>
      <c r="D50">
        <f t="shared" si="7"/>
        <v>-9.717000000000013</v>
      </c>
      <c r="E50">
        <f t="shared" si="1"/>
        <v>9.717000000000013</v>
      </c>
    </row>
    <row r="51" spans="1:5">
      <c r="A51">
        <v>95</v>
      </c>
      <c r="B51">
        <f t="shared" si="0"/>
        <v>3.1666666666666665</v>
      </c>
      <c r="C51">
        <v>168.131</v>
      </c>
      <c r="D51">
        <f t="shared" si="7"/>
        <v>-11.869</v>
      </c>
      <c r="E51">
        <f t="shared" si="1"/>
        <v>11.869</v>
      </c>
    </row>
    <row r="52" spans="1:5">
      <c r="A52">
        <v>97</v>
      </c>
      <c r="B52">
        <f t="shared" si="0"/>
        <v>3.2333333333333334</v>
      </c>
      <c r="C52">
        <v>174.489</v>
      </c>
      <c r="D52">
        <f>180-C52</f>
        <v>5.5109999999999957</v>
      </c>
      <c r="E52">
        <f t="shared" si="1"/>
        <v>5.5109999999999957</v>
      </c>
    </row>
    <row r="53" spans="1:5">
      <c r="A53">
        <v>99</v>
      </c>
      <c r="B53">
        <f t="shared" si="0"/>
        <v>3.3</v>
      </c>
      <c r="C53">
        <v>158.55199999999999</v>
      </c>
      <c r="D53">
        <f t="shared" ref="D53:D59" si="8">180-C53</f>
        <v>21.448000000000008</v>
      </c>
      <c r="E53">
        <f t="shared" si="1"/>
        <v>21.448000000000008</v>
      </c>
    </row>
    <row r="54" spans="1:5">
      <c r="A54">
        <v>101</v>
      </c>
      <c r="B54">
        <f t="shared" si="0"/>
        <v>3.3666666666666667</v>
      </c>
      <c r="C54">
        <v>168.29900000000001</v>
      </c>
      <c r="D54">
        <f t="shared" si="8"/>
        <v>11.700999999999993</v>
      </c>
      <c r="E54">
        <f t="shared" si="1"/>
        <v>11.700999999999993</v>
      </c>
    </row>
    <row r="55" spans="1:5">
      <c r="A55">
        <v>103</v>
      </c>
      <c r="B55">
        <f t="shared" si="0"/>
        <v>3.4333333333333331</v>
      </c>
      <c r="C55">
        <v>159.76900000000001</v>
      </c>
      <c r="D55">
        <f t="shared" si="8"/>
        <v>20.230999999999995</v>
      </c>
      <c r="E55">
        <f t="shared" si="1"/>
        <v>20.230999999999995</v>
      </c>
    </row>
    <row r="56" spans="1:5">
      <c r="A56">
        <v>105</v>
      </c>
      <c r="B56">
        <f t="shared" si="0"/>
        <v>3.5</v>
      </c>
      <c r="C56">
        <v>157.85499999999999</v>
      </c>
      <c r="D56">
        <f t="shared" si="8"/>
        <v>22.14500000000001</v>
      </c>
      <c r="E56">
        <f t="shared" si="1"/>
        <v>22.14500000000001</v>
      </c>
    </row>
    <row r="57" spans="1:5">
      <c r="A57">
        <v>107</v>
      </c>
      <c r="B57">
        <f t="shared" si="0"/>
        <v>3.5666666666666664</v>
      </c>
      <c r="C57">
        <v>173.773</v>
      </c>
      <c r="D57">
        <f t="shared" si="8"/>
        <v>6.2270000000000039</v>
      </c>
      <c r="E57">
        <f t="shared" si="1"/>
        <v>6.2270000000000039</v>
      </c>
    </row>
    <row r="58" spans="1:5">
      <c r="A58">
        <v>109</v>
      </c>
      <c r="B58">
        <f t="shared" si="0"/>
        <v>3.6333333333333333</v>
      </c>
      <c r="C58">
        <v>172.589</v>
      </c>
      <c r="D58">
        <f t="shared" si="8"/>
        <v>7.4110000000000014</v>
      </c>
      <c r="E58">
        <f t="shared" si="1"/>
        <v>7.4110000000000014</v>
      </c>
    </row>
    <row r="59" spans="1:5">
      <c r="A59">
        <v>111</v>
      </c>
      <c r="B59">
        <f t="shared" si="0"/>
        <v>3.6999999999999997</v>
      </c>
      <c r="C59">
        <v>168.29</v>
      </c>
      <c r="D59">
        <f t="shared" si="8"/>
        <v>11.710000000000008</v>
      </c>
      <c r="E59">
        <f t="shared" si="1"/>
        <v>11.710000000000008</v>
      </c>
    </row>
    <row r="60" spans="1:5">
      <c r="A60">
        <v>113</v>
      </c>
      <c r="B60">
        <f t="shared" si="0"/>
        <v>3.7666666666666666</v>
      </c>
      <c r="C60">
        <v>177.86600000000001</v>
      </c>
      <c r="D60">
        <f>-180+C60</f>
        <v>-2.1339999999999861</v>
      </c>
      <c r="E60">
        <f t="shared" si="1"/>
        <v>2.1339999999999861</v>
      </c>
    </row>
    <row r="61" spans="1:5">
      <c r="A61">
        <v>115</v>
      </c>
      <c r="B61">
        <f t="shared" si="0"/>
        <v>3.8333333333333335</v>
      </c>
      <c r="C61">
        <v>168.51</v>
      </c>
      <c r="D61">
        <f t="shared" ref="D61:D68" si="9">-180+C61</f>
        <v>-11.490000000000009</v>
      </c>
      <c r="E61">
        <f t="shared" si="1"/>
        <v>11.490000000000009</v>
      </c>
    </row>
    <row r="62" spans="1:5">
      <c r="A62">
        <v>117</v>
      </c>
      <c r="B62">
        <f t="shared" si="0"/>
        <v>3.9</v>
      </c>
      <c r="C62">
        <v>170.10400000000001</v>
      </c>
      <c r="D62">
        <f t="shared" si="9"/>
        <v>-9.8959999999999866</v>
      </c>
      <c r="E62">
        <f t="shared" si="1"/>
        <v>9.8959999999999866</v>
      </c>
    </row>
    <row r="63" spans="1:5">
      <c r="A63">
        <v>119</v>
      </c>
      <c r="B63">
        <f t="shared" si="0"/>
        <v>3.9666666666666668</v>
      </c>
      <c r="C63">
        <v>162.708</v>
      </c>
      <c r="D63">
        <f t="shared" si="9"/>
        <v>-17.292000000000002</v>
      </c>
      <c r="E63">
        <f t="shared" si="1"/>
        <v>17.292000000000002</v>
      </c>
    </row>
    <row r="64" spans="1:5">
      <c r="A64">
        <v>121</v>
      </c>
      <c r="B64">
        <f t="shared" si="0"/>
        <v>4.0333333333333332</v>
      </c>
      <c r="C64">
        <v>167.667</v>
      </c>
      <c r="D64">
        <f t="shared" si="9"/>
        <v>-12.332999999999998</v>
      </c>
      <c r="E64">
        <f t="shared" si="1"/>
        <v>12.332999999999998</v>
      </c>
    </row>
    <row r="65" spans="1:8">
      <c r="A65">
        <v>123</v>
      </c>
      <c r="B65">
        <f t="shared" si="0"/>
        <v>4.0999999999999996</v>
      </c>
      <c r="C65">
        <v>172.85499999999999</v>
      </c>
      <c r="D65">
        <f t="shared" si="9"/>
        <v>-7.1450000000000102</v>
      </c>
      <c r="E65">
        <f t="shared" si="1"/>
        <v>7.1450000000000102</v>
      </c>
    </row>
    <row r="66" spans="1:8">
      <c r="A66">
        <v>125</v>
      </c>
      <c r="B66">
        <f t="shared" si="0"/>
        <v>4.166666666666667</v>
      </c>
      <c r="C66">
        <v>168.50299999999999</v>
      </c>
      <c r="D66">
        <f t="shared" si="9"/>
        <v>-11.497000000000014</v>
      </c>
      <c r="E66">
        <f t="shared" si="1"/>
        <v>11.497000000000014</v>
      </c>
    </row>
    <row r="67" spans="1:8">
      <c r="A67">
        <v>127</v>
      </c>
      <c r="B67">
        <f t="shared" si="0"/>
        <v>4.2333333333333334</v>
      </c>
      <c r="C67">
        <v>168.55699999999999</v>
      </c>
      <c r="D67">
        <f t="shared" si="9"/>
        <v>-11.443000000000012</v>
      </c>
      <c r="E67">
        <f t="shared" si="1"/>
        <v>11.443000000000012</v>
      </c>
    </row>
    <row r="68" spans="1:8">
      <c r="A68">
        <v>129</v>
      </c>
      <c r="B68">
        <f t="shared" si="0"/>
        <v>4.3</v>
      </c>
      <c r="C68">
        <v>168.63900000000001</v>
      </c>
      <c r="D68">
        <f t="shared" si="9"/>
        <v>-11.36099999999999</v>
      </c>
      <c r="E68">
        <f t="shared" si="1"/>
        <v>11.36099999999999</v>
      </c>
    </row>
    <row r="71" spans="1:8">
      <c r="A71" t="s">
        <v>541</v>
      </c>
    </row>
    <row r="72" spans="1:8">
      <c r="A72" s="1" t="s">
        <v>123</v>
      </c>
      <c r="B72" s="1" t="s">
        <v>124</v>
      </c>
      <c r="C72" s="1" t="s">
        <v>125</v>
      </c>
      <c r="D72" s="1" t="s">
        <v>174</v>
      </c>
      <c r="E72" s="1" t="s">
        <v>127</v>
      </c>
      <c r="G72" t="s">
        <v>131</v>
      </c>
      <c r="H72" t="s">
        <v>541</v>
      </c>
    </row>
    <row r="73" spans="1:8">
      <c r="A73">
        <v>1</v>
      </c>
      <c r="B73">
        <f>A73*(1/24)</f>
        <v>4.1666666666666664E-2</v>
      </c>
      <c r="C73">
        <v>172.107</v>
      </c>
      <c r="D73">
        <f>180-C73</f>
        <v>7.8930000000000007</v>
      </c>
      <c r="E73">
        <f>ABS(D73)</f>
        <v>7.8930000000000007</v>
      </c>
      <c r="G73" t="s">
        <v>542</v>
      </c>
    </row>
    <row r="74" spans="1:8">
      <c r="A74">
        <v>3</v>
      </c>
      <c r="B74">
        <f t="shared" ref="B74:B137" si="10">A74*(1/24)</f>
        <v>0.125</v>
      </c>
      <c r="C74">
        <v>158.00299999999999</v>
      </c>
      <c r="D74">
        <f t="shared" ref="D74:D88" si="11">180-C74</f>
        <v>21.997000000000014</v>
      </c>
      <c r="E74">
        <f t="shared" ref="E74:E137" si="12">ABS(D74)</f>
        <v>21.997000000000014</v>
      </c>
      <c r="G74" s="9" t="s">
        <v>543</v>
      </c>
    </row>
    <row r="75" spans="1:8">
      <c r="A75">
        <v>5</v>
      </c>
      <c r="B75">
        <f t="shared" si="10"/>
        <v>0.20833333333333331</v>
      </c>
      <c r="C75">
        <v>167.34700000000001</v>
      </c>
      <c r="D75">
        <f t="shared" si="11"/>
        <v>12.652999999999992</v>
      </c>
      <c r="E75">
        <f t="shared" si="12"/>
        <v>12.652999999999992</v>
      </c>
    </row>
    <row r="76" spans="1:8">
      <c r="A76">
        <v>7</v>
      </c>
      <c r="B76">
        <f t="shared" si="10"/>
        <v>0.29166666666666663</v>
      </c>
      <c r="C76">
        <v>162.18100000000001</v>
      </c>
      <c r="D76">
        <f t="shared" si="11"/>
        <v>17.818999999999988</v>
      </c>
      <c r="E76">
        <f t="shared" si="12"/>
        <v>17.818999999999988</v>
      </c>
    </row>
    <row r="77" spans="1:8">
      <c r="A77">
        <v>9</v>
      </c>
      <c r="B77">
        <f t="shared" si="10"/>
        <v>0.375</v>
      </c>
      <c r="C77">
        <v>166.821</v>
      </c>
      <c r="D77">
        <f t="shared" si="11"/>
        <v>13.179000000000002</v>
      </c>
      <c r="E77">
        <f t="shared" si="12"/>
        <v>13.179000000000002</v>
      </c>
    </row>
    <row r="78" spans="1:8">
      <c r="A78">
        <v>13</v>
      </c>
      <c r="B78">
        <f t="shared" si="10"/>
        <v>0.54166666666666663</v>
      </c>
      <c r="C78">
        <v>177.61099999999999</v>
      </c>
      <c r="D78">
        <f t="shared" si="11"/>
        <v>2.38900000000001</v>
      </c>
      <c r="E78">
        <f t="shared" si="12"/>
        <v>2.38900000000001</v>
      </c>
    </row>
    <row r="79" spans="1:8">
      <c r="A79">
        <v>15</v>
      </c>
      <c r="B79">
        <f t="shared" si="10"/>
        <v>0.625</v>
      </c>
      <c r="C79">
        <v>166.51499999999999</v>
      </c>
      <c r="D79">
        <f t="shared" si="11"/>
        <v>13.485000000000014</v>
      </c>
      <c r="E79">
        <f t="shared" si="12"/>
        <v>13.485000000000014</v>
      </c>
    </row>
    <row r="80" spans="1:8">
      <c r="A80">
        <v>17</v>
      </c>
      <c r="B80">
        <f t="shared" si="10"/>
        <v>0.70833333333333326</v>
      </c>
      <c r="C80">
        <v>169.559</v>
      </c>
      <c r="D80">
        <f t="shared" si="11"/>
        <v>10.441000000000003</v>
      </c>
      <c r="E80">
        <f t="shared" si="12"/>
        <v>10.441000000000003</v>
      </c>
    </row>
    <row r="81" spans="1:5">
      <c r="A81">
        <v>19</v>
      </c>
      <c r="B81">
        <f t="shared" si="10"/>
        <v>0.79166666666666663</v>
      </c>
      <c r="C81">
        <v>173.63</v>
      </c>
      <c r="D81">
        <f t="shared" si="11"/>
        <v>6.3700000000000045</v>
      </c>
      <c r="E81">
        <f t="shared" si="12"/>
        <v>6.3700000000000045</v>
      </c>
    </row>
    <row r="82" spans="1:5">
      <c r="A82">
        <v>21</v>
      </c>
      <c r="B82">
        <f t="shared" si="10"/>
        <v>0.875</v>
      </c>
      <c r="C82">
        <v>175.00299999999999</v>
      </c>
      <c r="D82">
        <f t="shared" si="11"/>
        <v>4.9970000000000141</v>
      </c>
      <c r="E82">
        <f t="shared" si="12"/>
        <v>4.9970000000000141</v>
      </c>
    </row>
    <row r="83" spans="1:5">
      <c r="A83">
        <v>23</v>
      </c>
      <c r="B83">
        <f t="shared" si="10"/>
        <v>0.95833333333333326</v>
      </c>
      <c r="C83">
        <v>176.154</v>
      </c>
      <c r="D83">
        <f t="shared" si="11"/>
        <v>3.8460000000000036</v>
      </c>
      <c r="E83">
        <f t="shared" si="12"/>
        <v>3.8460000000000036</v>
      </c>
    </row>
    <row r="84" spans="1:5">
      <c r="A84">
        <v>25</v>
      </c>
      <c r="B84">
        <f t="shared" si="10"/>
        <v>1.0416666666666665</v>
      </c>
      <c r="C84">
        <v>174.75299999999999</v>
      </c>
      <c r="D84">
        <f t="shared" si="11"/>
        <v>5.2470000000000141</v>
      </c>
      <c r="E84">
        <f t="shared" si="12"/>
        <v>5.2470000000000141</v>
      </c>
    </row>
    <row r="85" spans="1:5">
      <c r="A85">
        <v>27</v>
      </c>
      <c r="B85">
        <f t="shared" si="10"/>
        <v>1.125</v>
      </c>
      <c r="C85">
        <v>177.30600000000001</v>
      </c>
      <c r="D85">
        <f t="shared" si="11"/>
        <v>2.6939999999999884</v>
      </c>
      <c r="E85">
        <f t="shared" si="12"/>
        <v>2.6939999999999884</v>
      </c>
    </row>
    <row r="86" spans="1:5">
      <c r="A86">
        <v>29</v>
      </c>
      <c r="B86">
        <f t="shared" si="10"/>
        <v>1.2083333333333333</v>
      </c>
      <c r="C86">
        <v>158.62899999999999</v>
      </c>
      <c r="D86">
        <f t="shared" si="11"/>
        <v>21.371000000000009</v>
      </c>
      <c r="E86">
        <f t="shared" si="12"/>
        <v>21.371000000000009</v>
      </c>
    </row>
    <row r="87" spans="1:5">
      <c r="A87">
        <v>31</v>
      </c>
      <c r="B87">
        <f t="shared" si="10"/>
        <v>1.2916666666666665</v>
      </c>
      <c r="C87">
        <v>167.06700000000001</v>
      </c>
      <c r="D87">
        <f t="shared" si="11"/>
        <v>12.932999999999993</v>
      </c>
      <c r="E87">
        <f t="shared" si="12"/>
        <v>12.932999999999993</v>
      </c>
    </row>
    <row r="88" spans="1:5">
      <c r="A88">
        <v>33</v>
      </c>
      <c r="B88">
        <f t="shared" si="10"/>
        <v>1.375</v>
      </c>
      <c r="C88">
        <v>172.51300000000001</v>
      </c>
      <c r="D88">
        <f t="shared" si="11"/>
        <v>7.4869999999999948</v>
      </c>
      <c r="E88">
        <f t="shared" si="12"/>
        <v>7.4869999999999948</v>
      </c>
    </row>
    <row r="89" spans="1:5">
      <c r="A89">
        <v>35</v>
      </c>
      <c r="B89">
        <f t="shared" si="10"/>
        <v>1.4583333333333333</v>
      </c>
      <c r="C89">
        <v>177.624</v>
      </c>
      <c r="D89">
        <f>-180+C89</f>
        <v>-2.3760000000000048</v>
      </c>
      <c r="E89">
        <f t="shared" si="12"/>
        <v>2.3760000000000048</v>
      </c>
    </row>
    <row r="90" spans="1:5">
      <c r="A90">
        <v>37</v>
      </c>
      <c r="B90">
        <f t="shared" si="10"/>
        <v>1.5416666666666665</v>
      </c>
      <c r="C90">
        <v>172.304</v>
      </c>
      <c r="D90">
        <f t="shared" ref="D90:D95" si="13">-180+C90</f>
        <v>-7.695999999999998</v>
      </c>
      <c r="E90">
        <f t="shared" si="12"/>
        <v>7.695999999999998</v>
      </c>
    </row>
    <row r="91" spans="1:5">
      <c r="A91">
        <v>39</v>
      </c>
      <c r="B91">
        <f t="shared" si="10"/>
        <v>1.625</v>
      </c>
      <c r="C91">
        <v>174.00899999999999</v>
      </c>
      <c r="D91">
        <f t="shared" si="13"/>
        <v>-5.9910000000000139</v>
      </c>
      <c r="E91">
        <f t="shared" si="12"/>
        <v>5.9910000000000139</v>
      </c>
    </row>
    <row r="92" spans="1:5">
      <c r="A92">
        <v>41</v>
      </c>
      <c r="B92">
        <f t="shared" si="10"/>
        <v>1.7083333333333333</v>
      </c>
      <c r="C92">
        <v>176.042</v>
      </c>
      <c r="D92">
        <f t="shared" si="13"/>
        <v>-3.9579999999999984</v>
      </c>
      <c r="E92">
        <f t="shared" si="12"/>
        <v>3.9579999999999984</v>
      </c>
    </row>
    <row r="93" spans="1:5">
      <c r="A93">
        <v>43</v>
      </c>
      <c r="B93">
        <f t="shared" si="10"/>
        <v>1.7916666666666665</v>
      </c>
      <c r="C93">
        <v>159.44399999999999</v>
      </c>
      <c r="D93">
        <f t="shared" si="13"/>
        <v>-20.556000000000012</v>
      </c>
      <c r="E93">
        <f t="shared" si="12"/>
        <v>20.556000000000012</v>
      </c>
    </row>
    <row r="94" spans="1:5">
      <c r="A94">
        <v>45</v>
      </c>
      <c r="B94">
        <f t="shared" si="10"/>
        <v>1.875</v>
      </c>
      <c r="C94">
        <v>165.21100000000001</v>
      </c>
      <c r="D94">
        <f t="shared" si="13"/>
        <v>-14.788999999999987</v>
      </c>
      <c r="E94">
        <f t="shared" si="12"/>
        <v>14.788999999999987</v>
      </c>
    </row>
    <row r="95" spans="1:5">
      <c r="A95">
        <v>47</v>
      </c>
      <c r="B95">
        <f t="shared" si="10"/>
        <v>1.9583333333333333</v>
      </c>
      <c r="C95">
        <v>172.589</v>
      </c>
      <c r="D95">
        <f t="shared" si="13"/>
        <v>-7.4110000000000014</v>
      </c>
      <c r="E95">
        <f t="shared" si="12"/>
        <v>7.4110000000000014</v>
      </c>
    </row>
    <row r="96" spans="1:5">
      <c r="A96">
        <v>49</v>
      </c>
      <c r="B96">
        <f t="shared" si="10"/>
        <v>2.0416666666666665</v>
      </c>
      <c r="C96">
        <v>169.14400000000001</v>
      </c>
      <c r="D96">
        <f t="shared" ref="D96:D112" si="14">180-C96</f>
        <v>10.855999999999995</v>
      </c>
      <c r="E96">
        <f t="shared" si="12"/>
        <v>10.855999999999995</v>
      </c>
    </row>
    <row r="97" spans="1:5">
      <c r="A97">
        <v>51</v>
      </c>
      <c r="B97">
        <f t="shared" si="10"/>
        <v>2.125</v>
      </c>
      <c r="C97">
        <v>159.77500000000001</v>
      </c>
      <c r="D97">
        <f t="shared" si="14"/>
        <v>20.224999999999994</v>
      </c>
      <c r="E97">
        <f t="shared" si="12"/>
        <v>20.224999999999994</v>
      </c>
    </row>
    <row r="98" spans="1:5">
      <c r="A98">
        <v>53</v>
      </c>
      <c r="B98">
        <f t="shared" si="10"/>
        <v>2.208333333333333</v>
      </c>
      <c r="C98">
        <v>160.017</v>
      </c>
      <c r="D98">
        <f t="shared" si="14"/>
        <v>19.983000000000004</v>
      </c>
      <c r="E98">
        <f t="shared" si="12"/>
        <v>19.983000000000004</v>
      </c>
    </row>
    <row r="99" spans="1:5">
      <c r="A99">
        <v>57</v>
      </c>
      <c r="B99">
        <f t="shared" si="10"/>
        <v>2.375</v>
      </c>
      <c r="C99">
        <v>157.233</v>
      </c>
      <c r="D99">
        <f t="shared" si="14"/>
        <v>22.766999999999996</v>
      </c>
      <c r="E99">
        <f t="shared" si="12"/>
        <v>22.766999999999996</v>
      </c>
    </row>
    <row r="100" spans="1:5">
      <c r="A100">
        <v>59</v>
      </c>
      <c r="B100">
        <f t="shared" si="10"/>
        <v>2.458333333333333</v>
      </c>
      <c r="C100">
        <v>149.727</v>
      </c>
      <c r="D100">
        <f t="shared" si="14"/>
        <v>30.272999999999996</v>
      </c>
      <c r="E100">
        <f t="shared" si="12"/>
        <v>30.272999999999996</v>
      </c>
    </row>
    <row r="101" spans="1:5">
      <c r="A101">
        <v>61</v>
      </c>
      <c r="B101">
        <f t="shared" si="10"/>
        <v>2.5416666666666665</v>
      </c>
      <c r="C101">
        <v>161.565</v>
      </c>
      <c r="D101">
        <f t="shared" si="14"/>
        <v>18.435000000000002</v>
      </c>
      <c r="E101">
        <f t="shared" si="12"/>
        <v>18.435000000000002</v>
      </c>
    </row>
    <row r="102" spans="1:5">
      <c r="A102">
        <v>63</v>
      </c>
      <c r="B102">
        <f t="shared" si="10"/>
        <v>2.625</v>
      </c>
      <c r="C102">
        <v>173.75399999999999</v>
      </c>
      <c r="D102">
        <f t="shared" si="14"/>
        <v>6.2460000000000093</v>
      </c>
      <c r="E102">
        <f t="shared" si="12"/>
        <v>6.2460000000000093</v>
      </c>
    </row>
    <row r="103" spans="1:5">
      <c r="A103">
        <v>65</v>
      </c>
      <c r="B103">
        <f t="shared" si="10"/>
        <v>2.708333333333333</v>
      </c>
      <c r="C103">
        <v>166.274</v>
      </c>
      <c r="D103">
        <f t="shared" si="14"/>
        <v>13.725999999999999</v>
      </c>
      <c r="E103">
        <f t="shared" si="12"/>
        <v>13.725999999999999</v>
      </c>
    </row>
    <row r="104" spans="1:5">
      <c r="A104">
        <v>67</v>
      </c>
      <c r="B104">
        <f t="shared" si="10"/>
        <v>2.7916666666666665</v>
      </c>
      <c r="C104">
        <v>176.79599999999999</v>
      </c>
      <c r="D104">
        <f t="shared" si="14"/>
        <v>3.2040000000000077</v>
      </c>
      <c r="E104">
        <f t="shared" si="12"/>
        <v>3.2040000000000077</v>
      </c>
    </row>
    <row r="105" spans="1:5">
      <c r="A105">
        <v>69</v>
      </c>
      <c r="B105">
        <f t="shared" si="10"/>
        <v>2.875</v>
      </c>
      <c r="C105">
        <v>174.185</v>
      </c>
      <c r="D105">
        <f t="shared" si="14"/>
        <v>5.8149999999999977</v>
      </c>
      <c r="E105">
        <f t="shared" si="12"/>
        <v>5.8149999999999977</v>
      </c>
    </row>
    <row r="106" spans="1:5">
      <c r="A106">
        <v>71</v>
      </c>
      <c r="B106">
        <f t="shared" si="10"/>
        <v>2.958333333333333</v>
      </c>
      <c r="C106">
        <v>173.00700000000001</v>
      </c>
      <c r="D106">
        <f t="shared" si="14"/>
        <v>6.992999999999995</v>
      </c>
      <c r="E106">
        <f t="shared" si="12"/>
        <v>6.992999999999995</v>
      </c>
    </row>
    <row r="107" spans="1:5">
      <c r="A107">
        <v>73</v>
      </c>
      <c r="B107">
        <f t="shared" si="10"/>
        <v>3.0416666666666665</v>
      </c>
      <c r="C107">
        <v>171.13499999999999</v>
      </c>
      <c r="D107">
        <f t="shared" si="14"/>
        <v>8.8650000000000091</v>
      </c>
      <c r="E107">
        <f t="shared" si="12"/>
        <v>8.8650000000000091</v>
      </c>
    </row>
    <row r="108" spans="1:5">
      <c r="A108">
        <v>75</v>
      </c>
      <c r="B108">
        <f t="shared" si="10"/>
        <v>3.125</v>
      </c>
      <c r="C108">
        <v>175.08099999999999</v>
      </c>
      <c r="D108">
        <f t="shared" si="14"/>
        <v>4.9190000000000111</v>
      </c>
      <c r="E108">
        <f t="shared" si="12"/>
        <v>4.9190000000000111</v>
      </c>
    </row>
    <row r="109" spans="1:5">
      <c r="A109">
        <v>77</v>
      </c>
      <c r="B109">
        <f t="shared" si="10"/>
        <v>3.208333333333333</v>
      </c>
      <c r="C109">
        <v>177.732</v>
      </c>
      <c r="D109">
        <f t="shared" si="14"/>
        <v>2.2680000000000007</v>
      </c>
      <c r="E109">
        <f t="shared" si="12"/>
        <v>2.2680000000000007</v>
      </c>
    </row>
    <row r="110" spans="1:5">
      <c r="A110">
        <v>79</v>
      </c>
      <c r="B110">
        <f t="shared" si="10"/>
        <v>3.2916666666666665</v>
      </c>
      <c r="C110">
        <v>174.53100000000001</v>
      </c>
      <c r="D110">
        <f t="shared" si="14"/>
        <v>5.4689999999999941</v>
      </c>
      <c r="E110">
        <f t="shared" si="12"/>
        <v>5.4689999999999941</v>
      </c>
    </row>
    <row r="111" spans="1:5">
      <c r="A111">
        <v>81</v>
      </c>
      <c r="B111">
        <f t="shared" si="10"/>
        <v>3.375</v>
      </c>
      <c r="C111">
        <v>168.60599999999999</v>
      </c>
      <c r="D111">
        <f t="shared" si="14"/>
        <v>11.394000000000005</v>
      </c>
      <c r="E111">
        <f t="shared" si="12"/>
        <v>11.394000000000005</v>
      </c>
    </row>
    <row r="112" spans="1:5">
      <c r="A112">
        <v>83</v>
      </c>
      <c r="B112">
        <f t="shared" si="10"/>
        <v>3.458333333333333</v>
      </c>
      <c r="C112">
        <v>173.95400000000001</v>
      </c>
      <c r="D112">
        <f t="shared" si="14"/>
        <v>6.0459999999999923</v>
      </c>
      <c r="E112">
        <f t="shared" si="12"/>
        <v>6.0459999999999923</v>
      </c>
    </row>
    <row r="113" spans="1:5">
      <c r="A113">
        <v>85</v>
      </c>
      <c r="B113">
        <f t="shared" si="10"/>
        <v>3.5416666666666665</v>
      </c>
      <c r="C113">
        <v>174.27600000000001</v>
      </c>
      <c r="D113">
        <f t="shared" ref="D113:D120" si="15">-180+C113</f>
        <v>-5.7239999999999895</v>
      </c>
      <c r="E113">
        <f t="shared" si="12"/>
        <v>5.7239999999999895</v>
      </c>
    </row>
    <row r="114" spans="1:5">
      <c r="A114">
        <v>87</v>
      </c>
      <c r="B114">
        <f t="shared" si="10"/>
        <v>3.625</v>
      </c>
      <c r="C114">
        <v>177.274</v>
      </c>
      <c r="D114">
        <f t="shared" si="15"/>
        <v>-2.7259999999999991</v>
      </c>
      <c r="E114">
        <f t="shared" si="12"/>
        <v>2.7259999999999991</v>
      </c>
    </row>
    <row r="115" spans="1:5">
      <c r="A115">
        <v>89</v>
      </c>
      <c r="B115">
        <f t="shared" si="10"/>
        <v>3.708333333333333</v>
      </c>
      <c r="C115">
        <v>153.435</v>
      </c>
      <c r="D115">
        <f t="shared" si="15"/>
        <v>-26.564999999999998</v>
      </c>
      <c r="E115">
        <f t="shared" si="12"/>
        <v>26.564999999999998</v>
      </c>
    </row>
    <row r="116" spans="1:5">
      <c r="A116">
        <v>91</v>
      </c>
      <c r="B116">
        <f t="shared" si="10"/>
        <v>3.7916666666666665</v>
      </c>
      <c r="C116">
        <v>158.369</v>
      </c>
      <c r="D116">
        <f t="shared" si="15"/>
        <v>-21.631</v>
      </c>
      <c r="E116">
        <f t="shared" si="12"/>
        <v>21.631</v>
      </c>
    </row>
    <row r="117" spans="1:5">
      <c r="A117">
        <v>93</v>
      </c>
      <c r="B117">
        <f t="shared" si="10"/>
        <v>3.875</v>
      </c>
      <c r="C117">
        <v>157.166</v>
      </c>
      <c r="D117">
        <f t="shared" si="15"/>
        <v>-22.834000000000003</v>
      </c>
      <c r="E117">
        <f t="shared" si="12"/>
        <v>22.834000000000003</v>
      </c>
    </row>
    <row r="118" spans="1:5">
      <c r="A118">
        <v>95</v>
      </c>
      <c r="B118">
        <f t="shared" si="10"/>
        <v>3.958333333333333</v>
      </c>
      <c r="C118">
        <v>155.40199999999999</v>
      </c>
      <c r="D118">
        <f t="shared" si="15"/>
        <v>-24.598000000000013</v>
      </c>
      <c r="E118">
        <f t="shared" si="12"/>
        <v>24.598000000000013</v>
      </c>
    </row>
    <row r="119" spans="1:5">
      <c r="A119">
        <v>97</v>
      </c>
      <c r="B119">
        <f t="shared" si="10"/>
        <v>4.0416666666666661</v>
      </c>
      <c r="C119">
        <v>169.709</v>
      </c>
      <c r="D119">
        <f t="shared" si="15"/>
        <v>-10.290999999999997</v>
      </c>
      <c r="E119">
        <f t="shared" si="12"/>
        <v>10.290999999999997</v>
      </c>
    </row>
    <row r="120" spans="1:5">
      <c r="A120">
        <v>99</v>
      </c>
      <c r="B120">
        <f t="shared" si="10"/>
        <v>4.125</v>
      </c>
      <c r="C120">
        <v>162.78800000000001</v>
      </c>
      <c r="D120">
        <f t="shared" si="15"/>
        <v>-17.211999999999989</v>
      </c>
      <c r="E120">
        <f t="shared" si="12"/>
        <v>17.211999999999989</v>
      </c>
    </row>
    <row r="121" spans="1:5">
      <c r="A121">
        <v>101</v>
      </c>
      <c r="B121">
        <f t="shared" si="10"/>
        <v>4.208333333333333</v>
      </c>
      <c r="C121">
        <v>163.23699999999999</v>
      </c>
      <c r="D121">
        <f t="shared" ref="D121:D129" si="16">180-C121</f>
        <v>16.763000000000005</v>
      </c>
      <c r="E121">
        <f t="shared" si="12"/>
        <v>16.763000000000005</v>
      </c>
    </row>
    <row r="122" spans="1:5">
      <c r="A122">
        <v>103</v>
      </c>
      <c r="B122">
        <f t="shared" si="10"/>
        <v>4.2916666666666661</v>
      </c>
      <c r="C122">
        <v>155.85400000000001</v>
      </c>
      <c r="D122">
        <f t="shared" si="16"/>
        <v>24.145999999999987</v>
      </c>
      <c r="E122">
        <f t="shared" si="12"/>
        <v>24.145999999999987</v>
      </c>
    </row>
    <row r="123" spans="1:5">
      <c r="A123">
        <v>105</v>
      </c>
      <c r="B123">
        <f t="shared" si="10"/>
        <v>4.375</v>
      </c>
      <c r="C123">
        <v>162.05099999999999</v>
      </c>
      <c r="D123">
        <f t="shared" si="16"/>
        <v>17.949000000000012</v>
      </c>
      <c r="E123">
        <f t="shared" si="12"/>
        <v>17.949000000000012</v>
      </c>
    </row>
    <row r="124" spans="1:5">
      <c r="A124">
        <v>107</v>
      </c>
      <c r="B124">
        <f t="shared" si="10"/>
        <v>4.458333333333333</v>
      </c>
      <c r="C124">
        <v>149.36099999999999</v>
      </c>
      <c r="D124">
        <f t="shared" si="16"/>
        <v>30.63900000000001</v>
      </c>
      <c r="E124">
        <f t="shared" si="12"/>
        <v>30.63900000000001</v>
      </c>
    </row>
    <row r="125" spans="1:5">
      <c r="A125">
        <v>109</v>
      </c>
      <c r="B125">
        <f t="shared" si="10"/>
        <v>4.5416666666666661</v>
      </c>
      <c r="C125">
        <v>157.33500000000001</v>
      </c>
      <c r="D125">
        <f t="shared" si="16"/>
        <v>22.664999999999992</v>
      </c>
      <c r="E125">
        <f t="shared" si="12"/>
        <v>22.664999999999992</v>
      </c>
    </row>
    <row r="126" spans="1:5">
      <c r="A126">
        <v>111</v>
      </c>
      <c r="B126">
        <f t="shared" si="10"/>
        <v>4.625</v>
      </c>
      <c r="C126">
        <v>163.81100000000001</v>
      </c>
      <c r="D126">
        <f t="shared" si="16"/>
        <v>16.188999999999993</v>
      </c>
      <c r="E126">
        <f t="shared" si="12"/>
        <v>16.188999999999993</v>
      </c>
    </row>
    <row r="127" spans="1:5">
      <c r="A127">
        <v>113</v>
      </c>
      <c r="B127">
        <f t="shared" si="10"/>
        <v>4.708333333333333</v>
      </c>
      <c r="C127">
        <v>165.33600000000001</v>
      </c>
      <c r="D127">
        <f t="shared" si="16"/>
        <v>14.663999999999987</v>
      </c>
      <c r="E127">
        <f t="shared" si="12"/>
        <v>14.663999999999987</v>
      </c>
    </row>
    <row r="128" spans="1:5">
      <c r="A128">
        <v>115</v>
      </c>
      <c r="B128">
        <f t="shared" si="10"/>
        <v>4.7916666666666661</v>
      </c>
      <c r="C128">
        <v>172.56899999999999</v>
      </c>
      <c r="D128">
        <f t="shared" si="16"/>
        <v>7.4310000000000116</v>
      </c>
      <c r="E128">
        <f t="shared" si="12"/>
        <v>7.4310000000000116</v>
      </c>
    </row>
    <row r="129" spans="1:5">
      <c r="A129">
        <v>117</v>
      </c>
      <c r="B129">
        <f t="shared" si="10"/>
        <v>4.875</v>
      </c>
      <c r="C129">
        <v>169.96700000000001</v>
      </c>
      <c r="D129">
        <f t="shared" si="16"/>
        <v>10.032999999999987</v>
      </c>
      <c r="E129">
        <f t="shared" si="12"/>
        <v>10.032999999999987</v>
      </c>
    </row>
    <row r="130" spans="1:5">
      <c r="A130">
        <v>119</v>
      </c>
      <c r="B130">
        <f t="shared" si="10"/>
        <v>4.958333333333333</v>
      </c>
      <c r="C130">
        <v>175.57499999999999</v>
      </c>
      <c r="D130">
        <f t="shared" ref="D130:D133" si="17">-180+C130</f>
        <v>-4.4250000000000114</v>
      </c>
      <c r="E130">
        <f t="shared" si="12"/>
        <v>4.4250000000000114</v>
      </c>
    </row>
    <row r="131" spans="1:5">
      <c r="A131">
        <v>121</v>
      </c>
      <c r="B131">
        <f t="shared" si="10"/>
        <v>5.0416666666666661</v>
      </c>
      <c r="C131">
        <v>173.27600000000001</v>
      </c>
      <c r="D131">
        <f t="shared" si="17"/>
        <v>-6.7239999999999895</v>
      </c>
      <c r="E131">
        <f t="shared" si="12"/>
        <v>6.7239999999999895</v>
      </c>
    </row>
    <row r="132" spans="1:5">
      <c r="A132">
        <v>123</v>
      </c>
      <c r="B132">
        <f t="shared" si="10"/>
        <v>5.125</v>
      </c>
      <c r="C132">
        <v>165.77099999999999</v>
      </c>
      <c r="D132">
        <f t="shared" si="17"/>
        <v>-14.229000000000013</v>
      </c>
      <c r="E132">
        <f t="shared" si="12"/>
        <v>14.229000000000013</v>
      </c>
    </row>
    <row r="133" spans="1:5">
      <c r="A133">
        <v>125</v>
      </c>
      <c r="B133">
        <f t="shared" si="10"/>
        <v>5.208333333333333</v>
      </c>
      <c r="C133">
        <v>174.78100000000001</v>
      </c>
      <c r="D133">
        <f t="shared" si="17"/>
        <v>-5.2189999999999941</v>
      </c>
      <c r="E133">
        <f t="shared" si="12"/>
        <v>5.2189999999999941</v>
      </c>
    </row>
    <row r="134" spans="1:5">
      <c r="A134">
        <v>127</v>
      </c>
      <c r="B134">
        <f t="shared" si="10"/>
        <v>5.2916666666666661</v>
      </c>
      <c r="C134">
        <v>171.90600000000001</v>
      </c>
      <c r="D134">
        <f t="shared" ref="D134:D136" si="18">180-C134</f>
        <v>8.0939999999999941</v>
      </c>
      <c r="E134">
        <f t="shared" si="12"/>
        <v>8.0939999999999941</v>
      </c>
    </row>
    <row r="135" spans="1:5">
      <c r="A135">
        <v>129</v>
      </c>
      <c r="B135">
        <f t="shared" si="10"/>
        <v>5.375</v>
      </c>
      <c r="C135">
        <v>167.32</v>
      </c>
      <c r="D135">
        <f t="shared" si="18"/>
        <v>12.680000000000007</v>
      </c>
      <c r="E135">
        <f t="shared" si="12"/>
        <v>12.680000000000007</v>
      </c>
    </row>
    <row r="136" spans="1:5">
      <c r="A136">
        <v>131</v>
      </c>
      <c r="B136">
        <f t="shared" si="10"/>
        <v>5.458333333333333</v>
      </c>
      <c r="C136">
        <v>175.42599999999999</v>
      </c>
      <c r="D136">
        <f t="shared" si="18"/>
        <v>4.5740000000000123</v>
      </c>
      <c r="E136">
        <f t="shared" si="12"/>
        <v>4.5740000000000123</v>
      </c>
    </row>
    <row r="137" spans="1:5">
      <c r="A137">
        <v>133</v>
      </c>
      <c r="B137">
        <f t="shared" si="10"/>
        <v>5.5416666666666661</v>
      </c>
      <c r="C137">
        <v>171.93799999999999</v>
      </c>
      <c r="D137">
        <f t="shared" ref="D137:D143" si="19">-180+C137</f>
        <v>-8.0620000000000118</v>
      </c>
      <c r="E137">
        <f t="shared" si="12"/>
        <v>8.0620000000000118</v>
      </c>
    </row>
    <row r="138" spans="1:5">
      <c r="A138">
        <v>135</v>
      </c>
      <c r="B138">
        <f t="shared" ref="B138:B167" si="20">A138*(1/24)</f>
        <v>5.625</v>
      </c>
      <c r="C138">
        <v>171.73099999999999</v>
      </c>
      <c r="D138">
        <f t="shared" si="19"/>
        <v>-8.2690000000000055</v>
      </c>
      <c r="E138">
        <f t="shared" ref="E138:E167" si="21">ABS(D138)</f>
        <v>8.2690000000000055</v>
      </c>
    </row>
    <row r="139" spans="1:5">
      <c r="A139">
        <v>137</v>
      </c>
      <c r="B139">
        <f t="shared" si="20"/>
        <v>5.708333333333333</v>
      </c>
      <c r="C139">
        <v>159.65100000000001</v>
      </c>
      <c r="D139">
        <f t="shared" si="19"/>
        <v>-20.34899999999999</v>
      </c>
      <c r="E139">
        <f t="shared" si="21"/>
        <v>20.34899999999999</v>
      </c>
    </row>
    <row r="140" spans="1:5">
      <c r="A140">
        <v>139</v>
      </c>
      <c r="B140">
        <f t="shared" si="20"/>
        <v>5.7916666666666661</v>
      </c>
      <c r="C140">
        <v>172.875</v>
      </c>
      <c r="D140">
        <f t="shared" si="19"/>
        <v>-7.125</v>
      </c>
      <c r="E140">
        <f t="shared" si="21"/>
        <v>7.125</v>
      </c>
    </row>
    <row r="141" spans="1:5">
      <c r="A141">
        <v>141</v>
      </c>
      <c r="B141">
        <f t="shared" si="20"/>
        <v>5.875</v>
      </c>
      <c r="C141">
        <v>161.77500000000001</v>
      </c>
      <c r="D141">
        <f t="shared" si="19"/>
        <v>-18.224999999999994</v>
      </c>
      <c r="E141">
        <f t="shared" si="21"/>
        <v>18.224999999999994</v>
      </c>
    </row>
    <row r="142" spans="1:5">
      <c r="A142">
        <v>143</v>
      </c>
      <c r="B142">
        <f t="shared" si="20"/>
        <v>5.958333333333333</v>
      </c>
      <c r="C142">
        <v>167.471</v>
      </c>
      <c r="D142">
        <f t="shared" si="19"/>
        <v>-12.528999999999996</v>
      </c>
      <c r="E142">
        <f t="shared" si="21"/>
        <v>12.528999999999996</v>
      </c>
    </row>
    <row r="143" spans="1:5">
      <c r="A143">
        <v>145</v>
      </c>
      <c r="B143">
        <f t="shared" si="20"/>
        <v>6.0416666666666661</v>
      </c>
      <c r="C143">
        <v>169.03</v>
      </c>
      <c r="D143">
        <f t="shared" si="19"/>
        <v>-10.969999999999999</v>
      </c>
      <c r="E143">
        <f t="shared" si="21"/>
        <v>10.969999999999999</v>
      </c>
    </row>
    <row r="144" spans="1:5">
      <c r="A144">
        <v>147</v>
      </c>
      <c r="B144">
        <f t="shared" si="20"/>
        <v>6.125</v>
      </c>
      <c r="C144">
        <v>177.624</v>
      </c>
      <c r="D144">
        <f t="shared" ref="D144:D153" si="22">180-C144</f>
        <v>2.3760000000000048</v>
      </c>
      <c r="E144">
        <f t="shared" si="21"/>
        <v>2.3760000000000048</v>
      </c>
    </row>
    <row r="145" spans="1:5">
      <c r="A145">
        <v>149</v>
      </c>
      <c r="B145">
        <f t="shared" si="20"/>
        <v>6.208333333333333</v>
      </c>
      <c r="C145">
        <v>169.69499999999999</v>
      </c>
      <c r="D145">
        <f t="shared" si="22"/>
        <v>10.305000000000007</v>
      </c>
      <c r="E145">
        <f t="shared" si="21"/>
        <v>10.305000000000007</v>
      </c>
    </row>
    <row r="146" spans="1:5">
      <c r="A146">
        <v>151</v>
      </c>
      <c r="B146">
        <f t="shared" si="20"/>
        <v>6.2916666666666661</v>
      </c>
      <c r="C146">
        <v>169.261</v>
      </c>
      <c r="D146">
        <f t="shared" si="22"/>
        <v>10.739000000000004</v>
      </c>
      <c r="E146">
        <f t="shared" si="21"/>
        <v>10.739000000000004</v>
      </c>
    </row>
    <row r="147" spans="1:5">
      <c r="A147">
        <v>153</v>
      </c>
      <c r="B147">
        <f t="shared" si="20"/>
        <v>6.375</v>
      </c>
      <c r="C147">
        <v>164.291</v>
      </c>
      <c r="D147">
        <f t="shared" si="22"/>
        <v>15.709000000000003</v>
      </c>
      <c r="E147">
        <f t="shared" si="21"/>
        <v>15.709000000000003</v>
      </c>
    </row>
    <row r="148" spans="1:5">
      <c r="A148">
        <v>155</v>
      </c>
      <c r="B148">
        <f t="shared" si="20"/>
        <v>6.458333333333333</v>
      </c>
      <c r="C148">
        <v>155.30799999999999</v>
      </c>
      <c r="D148">
        <f t="shared" si="22"/>
        <v>24.692000000000007</v>
      </c>
      <c r="E148">
        <f t="shared" si="21"/>
        <v>24.692000000000007</v>
      </c>
    </row>
    <row r="149" spans="1:5">
      <c r="A149">
        <v>157</v>
      </c>
      <c r="B149">
        <f t="shared" si="20"/>
        <v>6.5416666666666661</v>
      </c>
      <c r="C149">
        <v>172.77600000000001</v>
      </c>
      <c r="D149">
        <f t="shared" si="22"/>
        <v>7.2239999999999895</v>
      </c>
      <c r="E149">
        <f t="shared" si="21"/>
        <v>7.2239999999999895</v>
      </c>
    </row>
    <row r="150" spans="1:5">
      <c r="A150">
        <v>159</v>
      </c>
      <c r="B150">
        <f t="shared" si="20"/>
        <v>6.625</v>
      </c>
      <c r="C150">
        <v>173.614</v>
      </c>
      <c r="D150">
        <f t="shared" si="22"/>
        <v>6.3859999999999957</v>
      </c>
      <c r="E150">
        <f t="shared" si="21"/>
        <v>6.3859999999999957</v>
      </c>
    </row>
    <row r="151" spans="1:5">
      <c r="A151">
        <v>161</v>
      </c>
      <c r="B151">
        <f t="shared" si="20"/>
        <v>6.708333333333333</v>
      </c>
      <c r="C151">
        <v>169.61799999999999</v>
      </c>
      <c r="D151">
        <f t="shared" si="22"/>
        <v>10.382000000000005</v>
      </c>
      <c r="E151">
        <f t="shared" si="21"/>
        <v>10.382000000000005</v>
      </c>
    </row>
    <row r="152" spans="1:5">
      <c r="A152">
        <v>163</v>
      </c>
      <c r="B152">
        <f t="shared" si="20"/>
        <v>6.7916666666666661</v>
      </c>
      <c r="C152">
        <v>168.39500000000001</v>
      </c>
      <c r="D152">
        <f t="shared" si="22"/>
        <v>11.60499999999999</v>
      </c>
      <c r="E152">
        <f t="shared" si="21"/>
        <v>11.60499999999999</v>
      </c>
    </row>
    <row r="153" spans="1:5">
      <c r="A153">
        <v>165</v>
      </c>
      <c r="B153">
        <f t="shared" si="20"/>
        <v>6.875</v>
      </c>
      <c r="C153">
        <v>175.601</v>
      </c>
      <c r="D153">
        <f t="shared" si="22"/>
        <v>4.3990000000000009</v>
      </c>
      <c r="E153">
        <f t="shared" si="21"/>
        <v>4.3990000000000009</v>
      </c>
    </row>
    <row r="154" spans="1:5">
      <c r="A154">
        <v>167</v>
      </c>
      <c r="B154">
        <f t="shared" si="20"/>
        <v>6.958333333333333</v>
      </c>
      <c r="C154">
        <v>170.608</v>
      </c>
      <c r="D154">
        <f t="shared" ref="D154:D156" si="23">-180+C154</f>
        <v>-9.3919999999999959</v>
      </c>
      <c r="E154">
        <f t="shared" si="21"/>
        <v>9.3919999999999959</v>
      </c>
    </row>
    <row r="155" spans="1:5">
      <c r="A155">
        <v>169</v>
      </c>
      <c r="B155">
        <f t="shared" si="20"/>
        <v>7.0416666666666661</v>
      </c>
      <c r="C155">
        <v>170.86</v>
      </c>
      <c r="D155">
        <f t="shared" si="23"/>
        <v>-9.1399999999999864</v>
      </c>
      <c r="E155">
        <f t="shared" si="21"/>
        <v>9.1399999999999864</v>
      </c>
    </row>
    <row r="156" spans="1:5">
      <c r="A156">
        <v>171</v>
      </c>
      <c r="B156">
        <f t="shared" si="20"/>
        <v>7.125</v>
      </c>
      <c r="C156">
        <v>167.17099999999999</v>
      </c>
      <c r="D156">
        <f t="shared" si="23"/>
        <v>-12.829000000000008</v>
      </c>
      <c r="E156">
        <f t="shared" si="21"/>
        <v>12.829000000000008</v>
      </c>
    </row>
    <row r="157" spans="1:5">
      <c r="A157">
        <v>173</v>
      </c>
      <c r="B157">
        <f t="shared" si="20"/>
        <v>7.208333333333333</v>
      </c>
      <c r="C157">
        <v>175.87</v>
      </c>
      <c r="D157">
        <f t="shared" ref="D157:D160" si="24">180-C157</f>
        <v>4.1299999999999955</v>
      </c>
      <c r="E157">
        <f t="shared" si="21"/>
        <v>4.1299999999999955</v>
      </c>
    </row>
    <row r="158" spans="1:5">
      <c r="A158">
        <v>175</v>
      </c>
      <c r="B158">
        <f t="shared" si="20"/>
        <v>7.2916666666666661</v>
      </c>
      <c r="C158">
        <v>175.64</v>
      </c>
      <c r="D158">
        <f t="shared" si="24"/>
        <v>4.3600000000000136</v>
      </c>
      <c r="E158">
        <f t="shared" si="21"/>
        <v>4.3600000000000136</v>
      </c>
    </row>
    <row r="159" spans="1:5">
      <c r="A159">
        <v>177</v>
      </c>
      <c r="B159">
        <f t="shared" si="20"/>
        <v>7.375</v>
      </c>
      <c r="C159">
        <v>171.34700000000001</v>
      </c>
      <c r="D159">
        <f t="shared" si="24"/>
        <v>8.6529999999999916</v>
      </c>
      <c r="E159">
        <f t="shared" si="21"/>
        <v>8.6529999999999916</v>
      </c>
    </row>
    <row r="160" spans="1:5">
      <c r="A160">
        <v>179</v>
      </c>
      <c r="B160">
        <f t="shared" si="20"/>
        <v>7.458333333333333</v>
      </c>
      <c r="C160">
        <v>172.654</v>
      </c>
      <c r="D160">
        <f t="shared" si="24"/>
        <v>7.3460000000000036</v>
      </c>
      <c r="E160">
        <f t="shared" si="21"/>
        <v>7.3460000000000036</v>
      </c>
    </row>
    <row r="161" spans="1:8">
      <c r="A161">
        <v>181</v>
      </c>
      <c r="B161">
        <f t="shared" si="20"/>
        <v>7.5416666666666661</v>
      </c>
      <c r="C161">
        <v>167.97200000000001</v>
      </c>
      <c r="D161">
        <f t="shared" ref="D161:D167" si="25">-180+C161</f>
        <v>-12.027999999999992</v>
      </c>
      <c r="E161">
        <f t="shared" si="21"/>
        <v>12.027999999999992</v>
      </c>
    </row>
    <row r="162" spans="1:8">
      <c r="A162">
        <v>183</v>
      </c>
      <c r="B162">
        <f t="shared" si="20"/>
        <v>7.625</v>
      </c>
      <c r="C162">
        <v>170.149</v>
      </c>
      <c r="D162">
        <f t="shared" si="25"/>
        <v>-9.8509999999999991</v>
      </c>
      <c r="E162">
        <f t="shared" si="21"/>
        <v>9.8509999999999991</v>
      </c>
    </row>
    <row r="163" spans="1:8">
      <c r="A163">
        <v>185</v>
      </c>
      <c r="B163">
        <f t="shared" si="20"/>
        <v>7.708333333333333</v>
      </c>
      <c r="C163">
        <v>158.24199999999999</v>
      </c>
      <c r="D163">
        <f t="shared" si="25"/>
        <v>-21.75800000000001</v>
      </c>
      <c r="E163">
        <f t="shared" si="21"/>
        <v>21.75800000000001</v>
      </c>
    </row>
    <row r="164" spans="1:8">
      <c r="A164">
        <v>189</v>
      </c>
      <c r="B164">
        <f t="shared" si="20"/>
        <v>7.875</v>
      </c>
      <c r="C164">
        <v>140.404</v>
      </c>
      <c r="D164">
        <f t="shared" si="25"/>
        <v>-39.596000000000004</v>
      </c>
      <c r="E164" s="10">
        <f t="shared" si="21"/>
        <v>39.596000000000004</v>
      </c>
    </row>
    <row r="165" spans="1:8">
      <c r="A165">
        <v>191</v>
      </c>
      <c r="B165">
        <f t="shared" si="20"/>
        <v>7.958333333333333</v>
      </c>
      <c r="C165">
        <v>158.55199999999999</v>
      </c>
      <c r="D165">
        <f t="shared" si="25"/>
        <v>-21.448000000000008</v>
      </c>
      <c r="E165">
        <f t="shared" si="21"/>
        <v>21.448000000000008</v>
      </c>
    </row>
    <row r="166" spans="1:8">
      <c r="A166">
        <v>193</v>
      </c>
      <c r="B166">
        <f t="shared" si="20"/>
        <v>8.0416666666666661</v>
      </c>
      <c r="C166">
        <v>166.22399999999999</v>
      </c>
      <c r="D166">
        <f t="shared" si="25"/>
        <v>-13.77600000000001</v>
      </c>
      <c r="E166">
        <f t="shared" si="21"/>
        <v>13.77600000000001</v>
      </c>
    </row>
    <row r="167" spans="1:8">
      <c r="A167">
        <v>195</v>
      </c>
      <c r="B167">
        <f t="shared" si="20"/>
        <v>8.125</v>
      </c>
      <c r="C167">
        <v>165.5</v>
      </c>
      <c r="D167">
        <f t="shared" si="25"/>
        <v>-14.5</v>
      </c>
      <c r="E167">
        <f t="shared" si="21"/>
        <v>14.5</v>
      </c>
    </row>
    <row r="170" spans="1:8">
      <c r="A170" t="s">
        <v>544</v>
      </c>
    </row>
    <row r="171" spans="1:8">
      <c r="A171" s="1" t="s">
        <v>123</v>
      </c>
      <c r="B171" s="1" t="s">
        <v>124</v>
      </c>
      <c r="C171" s="1" t="s">
        <v>125</v>
      </c>
      <c r="D171" s="1" t="s">
        <v>174</v>
      </c>
      <c r="E171" s="1" t="s">
        <v>127</v>
      </c>
      <c r="G171" t="s">
        <v>131</v>
      </c>
      <c r="H171" t="s">
        <v>544</v>
      </c>
    </row>
    <row r="172" spans="1:8">
      <c r="A172">
        <v>1</v>
      </c>
      <c r="B172">
        <f>A172*(1/30)</f>
        <v>3.3333333333333333E-2</v>
      </c>
      <c r="C172">
        <v>171.37299999999999</v>
      </c>
      <c r="D172">
        <f>-180+C172</f>
        <v>-8.6270000000000095</v>
      </c>
      <c r="E172">
        <f>ABS(D172)</f>
        <v>8.6270000000000095</v>
      </c>
      <c r="G172" t="s">
        <v>542</v>
      </c>
    </row>
    <row r="173" spans="1:8">
      <c r="A173">
        <v>3</v>
      </c>
      <c r="B173">
        <f t="shared" ref="B173:B236" si="26">A173*(1/30)</f>
        <v>0.1</v>
      </c>
      <c r="C173">
        <v>175.05799999999999</v>
      </c>
      <c r="D173">
        <f t="shared" ref="D173:D178" si="27">-180+C173</f>
        <v>-4.9420000000000073</v>
      </c>
      <c r="E173">
        <f t="shared" ref="E173:E236" si="28">ABS(D173)</f>
        <v>4.9420000000000073</v>
      </c>
      <c r="G173" s="9" t="s">
        <v>545</v>
      </c>
    </row>
    <row r="174" spans="1:8">
      <c r="A174">
        <v>5</v>
      </c>
      <c r="B174">
        <f t="shared" si="26"/>
        <v>0.16666666666666666</v>
      </c>
      <c r="C174">
        <v>169.928</v>
      </c>
      <c r="D174">
        <f t="shared" si="27"/>
        <v>-10.072000000000003</v>
      </c>
      <c r="E174">
        <f t="shared" si="28"/>
        <v>10.072000000000003</v>
      </c>
    </row>
    <row r="175" spans="1:8">
      <c r="A175">
        <v>7</v>
      </c>
      <c r="B175">
        <f t="shared" si="26"/>
        <v>0.23333333333333334</v>
      </c>
      <c r="C175">
        <v>166.11600000000001</v>
      </c>
      <c r="D175">
        <f t="shared" si="27"/>
        <v>-13.883999999999986</v>
      </c>
      <c r="E175">
        <f t="shared" si="28"/>
        <v>13.883999999999986</v>
      </c>
    </row>
    <row r="176" spans="1:8">
      <c r="A176">
        <v>9</v>
      </c>
      <c r="B176">
        <f t="shared" si="26"/>
        <v>0.3</v>
      </c>
      <c r="C176">
        <v>152.78700000000001</v>
      </c>
      <c r="D176">
        <f t="shared" si="27"/>
        <v>-27.212999999999994</v>
      </c>
      <c r="E176" s="10">
        <f t="shared" si="28"/>
        <v>27.212999999999994</v>
      </c>
    </row>
    <row r="177" spans="1:5">
      <c r="A177">
        <v>11</v>
      </c>
      <c r="B177">
        <f t="shared" si="26"/>
        <v>0.36666666666666664</v>
      </c>
      <c r="C177">
        <v>163.03399999999999</v>
      </c>
      <c r="D177">
        <f t="shared" si="27"/>
        <v>-16.966000000000008</v>
      </c>
      <c r="E177">
        <f t="shared" si="28"/>
        <v>16.966000000000008</v>
      </c>
    </row>
    <row r="178" spans="1:5">
      <c r="A178">
        <v>13</v>
      </c>
      <c r="B178">
        <f t="shared" si="26"/>
        <v>0.43333333333333335</v>
      </c>
      <c r="C178">
        <v>165.06</v>
      </c>
      <c r="D178">
        <f t="shared" si="27"/>
        <v>-14.939999999999998</v>
      </c>
      <c r="E178">
        <f t="shared" si="28"/>
        <v>14.939999999999998</v>
      </c>
    </row>
    <row r="179" spans="1:5">
      <c r="A179">
        <v>15</v>
      </c>
      <c r="B179">
        <f t="shared" si="26"/>
        <v>0.5</v>
      </c>
      <c r="C179">
        <v>176.51400000000001</v>
      </c>
      <c r="D179">
        <f>180-C179</f>
        <v>3.48599999999999</v>
      </c>
      <c r="E179">
        <f t="shared" si="28"/>
        <v>3.48599999999999</v>
      </c>
    </row>
    <row r="180" spans="1:5">
      <c r="A180">
        <v>17</v>
      </c>
      <c r="B180">
        <f t="shared" si="26"/>
        <v>0.56666666666666665</v>
      </c>
      <c r="C180">
        <v>174.60400000000001</v>
      </c>
      <c r="D180">
        <f t="shared" ref="D180:D189" si="29">180-C180</f>
        <v>5.3959999999999866</v>
      </c>
      <c r="E180">
        <f t="shared" si="28"/>
        <v>5.3959999999999866</v>
      </c>
    </row>
    <row r="181" spans="1:5">
      <c r="A181">
        <v>19</v>
      </c>
      <c r="B181">
        <f t="shared" si="26"/>
        <v>0.6333333333333333</v>
      </c>
      <c r="C181">
        <v>169.542</v>
      </c>
      <c r="D181">
        <f t="shared" si="29"/>
        <v>10.457999999999998</v>
      </c>
      <c r="E181">
        <f t="shared" si="28"/>
        <v>10.457999999999998</v>
      </c>
    </row>
    <row r="182" spans="1:5">
      <c r="A182">
        <v>21</v>
      </c>
      <c r="B182">
        <f t="shared" si="26"/>
        <v>0.7</v>
      </c>
      <c r="C182">
        <v>168.453</v>
      </c>
      <c r="D182">
        <f t="shared" si="29"/>
        <v>11.546999999999997</v>
      </c>
      <c r="E182">
        <f t="shared" si="28"/>
        <v>11.546999999999997</v>
      </c>
    </row>
    <row r="183" spans="1:5">
      <c r="A183">
        <v>23</v>
      </c>
      <c r="B183">
        <f t="shared" si="26"/>
        <v>0.76666666666666661</v>
      </c>
      <c r="C183">
        <v>168.71100000000001</v>
      </c>
      <c r="D183">
        <f t="shared" si="29"/>
        <v>11.288999999999987</v>
      </c>
      <c r="E183">
        <f t="shared" si="28"/>
        <v>11.288999999999987</v>
      </c>
    </row>
    <row r="184" spans="1:5">
      <c r="A184">
        <v>25</v>
      </c>
      <c r="B184">
        <f t="shared" si="26"/>
        <v>0.83333333333333337</v>
      </c>
      <c r="C184">
        <v>170.435</v>
      </c>
      <c r="D184">
        <f t="shared" si="29"/>
        <v>9.5649999999999977</v>
      </c>
      <c r="E184">
        <f t="shared" si="28"/>
        <v>9.5649999999999977</v>
      </c>
    </row>
    <row r="185" spans="1:5">
      <c r="A185">
        <v>27</v>
      </c>
      <c r="B185">
        <f t="shared" si="26"/>
        <v>0.9</v>
      </c>
      <c r="C185">
        <v>170.13399999999999</v>
      </c>
      <c r="D185">
        <f t="shared" si="29"/>
        <v>9.8660000000000139</v>
      </c>
      <c r="E185">
        <f t="shared" si="28"/>
        <v>9.8660000000000139</v>
      </c>
    </row>
    <row r="186" spans="1:5">
      <c r="A186">
        <v>29</v>
      </c>
      <c r="B186">
        <f t="shared" si="26"/>
        <v>0.96666666666666667</v>
      </c>
      <c r="C186">
        <v>164.68700000000001</v>
      </c>
      <c r="D186">
        <f t="shared" si="29"/>
        <v>15.312999999999988</v>
      </c>
      <c r="E186">
        <f t="shared" si="28"/>
        <v>15.312999999999988</v>
      </c>
    </row>
    <row r="187" spans="1:5">
      <c r="A187">
        <v>31</v>
      </c>
      <c r="B187">
        <f t="shared" si="26"/>
        <v>1.0333333333333332</v>
      </c>
      <c r="C187">
        <v>164.93199999999999</v>
      </c>
      <c r="D187">
        <f t="shared" si="29"/>
        <v>15.068000000000012</v>
      </c>
      <c r="E187">
        <f t="shared" si="28"/>
        <v>15.068000000000012</v>
      </c>
    </row>
    <row r="188" spans="1:5">
      <c r="A188">
        <v>33</v>
      </c>
      <c r="B188">
        <f t="shared" si="26"/>
        <v>1.1000000000000001</v>
      </c>
      <c r="C188">
        <v>170.42599999999999</v>
      </c>
      <c r="D188">
        <f t="shared" si="29"/>
        <v>9.5740000000000123</v>
      </c>
      <c r="E188">
        <f t="shared" si="28"/>
        <v>9.5740000000000123</v>
      </c>
    </row>
    <row r="189" spans="1:5">
      <c r="A189">
        <v>35</v>
      </c>
      <c r="B189">
        <f t="shared" si="26"/>
        <v>1.1666666666666667</v>
      </c>
      <c r="C189">
        <v>165.07599999999999</v>
      </c>
      <c r="D189">
        <f t="shared" si="29"/>
        <v>14.924000000000007</v>
      </c>
      <c r="E189">
        <f t="shared" si="28"/>
        <v>14.924000000000007</v>
      </c>
    </row>
    <row r="190" spans="1:5">
      <c r="A190">
        <v>37</v>
      </c>
      <c r="B190">
        <f t="shared" si="26"/>
        <v>1.2333333333333334</v>
      </c>
      <c r="C190">
        <v>166.119</v>
      </c>
      <c r="D190">
        <f t="shared" ref="D190:D200" si="30">-180+C190</f>
        <v>-13.881</v>
      </c>
      <c r="E190">
        <f t="shared" si="28"/>
        <v>13.881</v>
      </c>
    </row>
    <row r="191" spans="1:5">
      <c r="A191">
        <v>39</v>
      </c>
      <c r="B191">
        <f t="shared" si="26"/>
        <v>1.3</v>
      </c>
      <c r="C191">
        <v>168.11699999999999</v>
      </c>
      <c r="D191">
        <f t="shared" si="30"/>
        <v>-11.88300000000001</v>
      </c>
      <c r="E191">
        <f t="shared" si="28"/>
        <v>11.88300000000001</v>
      </c>
    </row>
    <row r="192" spans="1:5">
      <c r="A192">
        <v>41</v>
      </c>
      <c r="B192">
        <f t="shared" si="26"/>
        <v>1.3666666666666667</v>
      </c>
      <c r="C192">
        <v>168.785</v>
      </c>
      <c r="D192">
        <f t="shared" si="30"/>
        <v>-11.215000000000003</v>
      </c>
      <c r="E192">
        <f t="shared" si="28"/>
        <v>11.215000000000003</v>
      </c>
    </row>
    <row r="193" spans="1:5">
      <c r="A193">
        <v>43</v>
      </c>
      <c r="B193">
        <f t="shared" si="26"/>
        <v>1.4333333333333333</v>
      </c>
      <c r="C193">
        <v>168.559</v>
      </c>
      <c r="D193">
        <f t="shared" si="30"/>
        <v>-11.441000000000003</v>
      </c>
      <c r="E193">
        <f t="shared" si="28"/>
        <v>11.441000000000003</v>
      </c>
    </row>
    <row r="194" spans="1:5">
      <c r="A194">
        <v>45</v>
      </c>
      <c r="B194">
        <f t="shared" si="26"/>
        <v>1.5</v>
      </c>
      <c r="C194">
        <v>175.17500000000001</v>
      </c>
      <c r="D194">
        <f t="shared" si="30"/>
        <v>-4.8249999999999886</v>
      </c>
      <c r="E194">
        <f t="shared" si="28"/>
        <v>4.8249999999999886</v>
      </c>
    </row>
    <row r="195" spans="1:5">
      <c r="A195">
        <v>47</v>
      </c>
      <c r="B195">
        <f t="shared" si="26"/>
        <v>1.5666666666666667</v>
      </c>
      <c r="C195">
        <v>178.52500000000001</v>
      </c>
      <c r="D195">
        <f t="shared" si="30"/>
        <v>-1.4749999999999943</v>
      </c>
      <c r="E195">
        <f t="shared" si="28"/>
        <v>1.4749999999999943</v>
      </c>
    </row>
    <row r="196" spans="1:5">
      <c r="A196">
        <v>49</v>
      </c>
      <c r="B196">
        <f t="shared" si="26"/>
        <v>1.6333333333333333</v>
      </c>
      <c r="C196">
        <v>171.999</v>
      </c>
      <c r="D196">
        <f t="shared" si="30"/>
        <v>-8.0010000000000048</v>
      </c>
      <c r="E196">
        <f t="shared" si="28"/>
        <v>8.0010000000000048</v>
      </c>
    </row>
    <row r="197" spans="1:5">
      <c r="A197">
        <v>51</v>
      </c>
      <c r="B197">
        <f t="shared" si="26"/>
        <v>1.7</v>
      </c>
      <c r="C197">
        <v>170.07400000000001</v>
      </c>
      <c r="D197">
        <f t="shared" si="30"/>
        <v>-9.9259999999999877</v>
      </c>
      <c r="E197">
        <f t="shared" si="28"/>
        <v>9.9259999999999877</v>
      </c>
    </row>
    <row r="198" spans="1:5">
      <c r="A198">
        <v>53</v>
      </c>
      <c r="B198">
        <f t="shared" si="26"/>
        <v>1.7666666666666666</v>
      </c>
      <c r="C198">
        <v>158.376</v>
      </c>
      <c r="D198">
        <f t="shared" si="30"/>
        <v>-21.623999999999995</v>
      </c>
      <c r="E198">
        <f t="shared" si="28"/>
        <v>21.623999999999995</v>
      </c>
    </row>
    <row r="199" spans="1:5">
      <c r="A199">
        <v>55</v>
      </c>
      <c r="B199">
        <f t="shared" si="26"/>
        <v>1.8333333333333333</v>
      </c>
      <c r="C199">
        <v>164.745</v>
      </c>
      <c r="D199">
        <f t="shared" si="30"/>
        <v>-15.254999999999995</v>
      </c>
      <c r="E199">
        <f t="shared" si="28"/>
        <v>15.254999999999995</v>
      </c>
    </row>
    <row r="200" spans="1:5">
      <c r="A200">
        <v>57</v>
      </c>
      <c r="B200">
        <f t="shared" si="26"/>
        <v>1.9</v>
      </c>
      <c r="C200">
        <v>172.38499999999999</v>
      </c>
      <c r="D200">
        <f t="shared" si="30"/>
        <v>-7.6150000000000091</v>
      </c>
      <c r="E200">
        <f t="shared" si="28"/>
        <v>7.6150000000000091</v>
      </c>
    </row>
    <row r="201" spans="1:5">
      <c r="A201">
        <v>59</v>
      </c>
      <c r="B201">
        <f t="shared" si="26"/>
        <v>1.9666666666666666</v>
      </c>
      <c r="C201">
        <v>179.1</v>
      </c>
      <c r="D201">
        <f t="shared" ref="D201:D211" si="31">180-C201</f>
        <v>0.90000000000000568</v>
      </c>
      <c r="E201">
        <f t="shared" si="28"/>
        <v>0.90000000000000568</v>
      </c>
    </row>
    <row r="202" spans="1:5">
      <c r="A202">
        <v>61</v>
      </c>
      <c r="B202">
        <f t="shared" si="26"/>
        <v>2.0333333333333332</v>
      </c>
      <c r="C202">
        <v>167.709</v>
      </c>
      <c r="D202">
        <f t="shared" si="31"/>
        <v>12.290999999999997</v>
      </c>
      <c r="E202">
        <f t="shared" si="28"/>
        <v>12.290999999999997</v>
      </c>
    </row>
    <row r="203" spans="1:5">
      <c r="A203">
        <v>63</v>
      </c>
      <c r="B203">
        <f t="shared" si="26"/>
        <v>2.1</v>
      </c>
      <c r="C203">
        <v>169.69499999999999</v>
      </c>
      <c r="D203">
        <f t="shared" si="31"/>
        <v>10.305000000000007</v>
      </c>
      <c r="E203">
        <f t="shared" si="28"/>
        <v>10.305000000000007</v>
      </c>
    </row>
    <row r="204" spans="1:5">
      <c r="A204">
        <v>65</v>
      </c>
      <c r="B204">
        <f t="shared" si="26"/>
        <v>2.1666666666666665</v>
      </c>
      <c r="C204">
        <v>174.08600000000001</v>
      </c>
      <c r="D204">
        <f t="shared" si="31"/>
        <v>5.9139999999999873</v>
      </c>
      <c r="E204">
        <f t="shared" si="28"/>
        <v>5.9139999999999873</v>
      </c>
    </row>
    <row r="205" spans="1:5">
      <c r="A205">
        <v>67</v>
      </c>
      <c r="B205">
        <f t="shared" si="26"/>
        <v>2.2333333333333334</v>
      </c>
      <c r="C205">
        <v>170.53800000000001</v>
      </c>
      <c r="D205">
        <f t="shared" si="31"/>
        <v>9.4619999999999891</v>
      </c>
      <c r="E205">
        <f t="shared" si="28"/>
        <v>9.4619999999999891</v>
      </c>
    </row>
    <row r="206" spans="1:5">
      <c r="A206">
        <v>69</v>
      </c>
      <c r="B206">
        <f t="shared" si="26"/>
        <v>2.2999999999999998</v>
      </c>
      <c r="C206">
        <v>172.221</v>
      </c>
      <c r="D206">
        <f t="shared" si="31"/>
        <v>7.7789999999999964</v>
      </c>
      <c r="E206">
        <f t="shared" si="28"/>
        <v>7.7789999999999964</v>
      </c>
    </row>
    <row r="207" spans="1:5">
      <c r="A207">
        <v>71</v>
      </c>
      <c r="B207">
        <f t="shared" si="26"/>
        <v>2.3666666666666667</v>
      </c>
      <c r="C207">
        <v>166.05500000000001</v>
      </c>
      <c r="D207">
        <f t="shared" si="31"/>
        <v>13.944999999999993</v>
      </c>
      <c r="E207">
        <f t="shared" si="28"/>
        <v>13.944999999999993</v>
      </c>
    </row>
    <row r="208" spans="1:5">
      <c r="A208">
        <v>73</v>
      </c>
      <c r="B208">
        <f t="shared" si="26"/>
        <v>2.4333333333333331</v>
      </c>
      <c r="C208">
        <v>163.41300000000001</v>
      </c>
      <c r="D208">
        <f t="shared" si="31"/>
        <v>16.586999999999989</v>
      </c>
      <c r="E208">
        <f t="shared" si="28"/>
        <v>16.586999999999989</v>
      </c>
    </row>
    <row r="209" spans="1:5">
      <c r="A209">
        <v>75</v>
      </c>
      <c r="B209">
        <f t="shared" si="26"/>
        <v>2.5</v>
      </c>
      <c r="C209">
        <v>160.93100000000001</v>
      </c>
      <c r="D209">
        <f t="shared" si="31"/>
        <v>19.068999999999988</v>
      </c>
      <c r="E209">
        <f t="shared" si="28"/>
        <v>19.068999999999988</v>
      </c>
    </row>
    <row r="210" spans="1:5">
      <c r="A210">
        <v>77</v>
      </c>
      <c r="B210">
        <f t="shared" si="26"/>
        <v>2.5666666666666664</v>
      </c>
      <c r="C210">
        <v>166.62299999999999</v>
      </c>
      <c r="D210">
        <f t="shared" si="31"/>
        <v>13.37700000000001</v>
      </c>
      <c r="E210">
        <f t="shared" si="28"/>
        <v>13.37700000000001</v>
      </c>
    </row>
    <row r="211" spans="1:5">
      <c r="A211">
        <v>79</v>
      </c>
      <c r="B211">
        <f t="shared" si="26"/>
        <v>2.6333333333333333</v>
      </c>
      <c r="C211">
        <v>170.727</v>
      </c>
      <c r="D211">
        <f t="shared" si="31"/>
        <v>9.2729999999999961</v>
      </c>
      <c r="E211">
        <f t="shared" si="28"/>
        <v>9.2729999999999961</v>
      </c>
    </row>
    <row r="212" spans="1:5">
      <c r="A212">
        <v>81</v>
      </c>
      <c r="B212">
        <f t="shared" si="26"/>
        <v>2.7</v>
      </c>
      <c r="C212">
        <v>172.304</v>
      </c>
      <c r="D212">
        <f t="shared" ref="D212:D223" si="32">-180+C212</f>
        <v>-7.695999999999998</v>
      </c>
      <c r="E212">
        <f t="shared" si="28"/>
        <v>7.695999999999998</v>
      </c>
    </row>
    <row r="213" spans="1:5">
      <c r="A213">
        <v>83</v>
      </c>
      <c r="B213">
        <f t="shared" si="26"/>
        <v>2.7666666666666666</v>
      </c>
      <c r="C213">
        <v>172.84200000000001</v>
      </c>
      <c r="D213">
        <f t="shared" si="32"/>
        <v>-7.157999999999987</v>
      </c>
      <c r="E213">
        <f t="shared" si="28"/>
        <v>7.157999999999987</v>
      </c>
    </row>
    <row r="214" spans="1:5">
      <c r="A214">
        <v>85</v>
      </c>
      <c r="B214">
        <f t="shared" si="26"/>
        <v>2.8333333333333335</v>
      </c>
      <c r="C214">
        <v>174.00899999999999</v>
      </c>
      <c r="D214">
        <f t="shared" si="32"/>
        <v>-5.9910000000000139</v>
      </c>
      <c r="E214">
        <f t="shared" si="28"/>
        <v>5.9910000000000139</v>
      </c>
    </row>
    <row r="215" spans="1:5">
      <c r="A215">
        <v>87</v>
      </c>
      <c r="B215">
        <f t="shared" si="26"/>
        <v>2.9</v>
      </c>
      <c r="C215">
        <v>173.48</v>
      </c>
      <c r="D215">
        <f t="shared" si="32"/>
        <v>-6.5200000000000102</v>
      </c>
      <c r="E215">
        <f t="shared" si="28"/>
        <v>6.5200000000000102</v>
      </c>
    </row>
    <row r="216" spans="1:5">
      <c r="A216">
        <v>89</v>
      </c>
      <c r="B216">
        <f t="shared" si="26"/>
        <v>2.9666666666666668</v>
      </c>
      <c r="C216">
        <v>174.44800000000001</v>
      </c>
      <c r="D216">
        <f t="shared" si="32"/>
        <v>-5.5519999999999925</v>
      </c>
      <c r="E216">
        <f t="shared" si="28"/>
        <v>5.5519999999999925</v>
      </c>
    </row>
    <row r="217" spans="1:5">
      <c r="A217">
        <v>91</v>
      </c>
      <c r="B217">
        <f t="shared" si="26"/>
        <v>3.0333333333333332</v>
      </c>
      <c r="C217">
        <v>175.27199999999999</v>
      </c>
      <c r="D217">
        <f t="shared" si="32"/>
        <v>-4.7280000000000086</v>
      </c>
      <c r="E217">
        <f t="shared" si="28"/>
        <v>4.7280000000000086</v>
      </c>
    </row>
    <row r="218" spans="1:5">
      <c r="A218">
        <v>93</v>
      </c>
      <c r="B218">
        <f t="shared" si="26"/>
        <v>3.1</v>
      </c>
      <c r="C218">
        <v>170.001</v>
      </c>
      <c r="D218">
        <f t="shared" si="32"/>
        <v>-9.9989999999999952</v>
      </c>
      <c r="E218">
        <f t="shared" si="28"/>
        <v>9.9989999999999952</v>
      </c>
    </row>
    <row r="219" spans="1:5">
      <c r="A219">
        <v>95</v>
      </c>
      <c r="B219">
        <f t="shared" si="26"/>
        <v>3.1666666666666665</v>
      </c>
      <c r="C219">
        <v>171.87</v>
      </c>
      <c r="D219">
        <f t="shared" si="32"/>
        <v>-8.1299999999999955</v>
      </c>
      <c r="E219">
        <f t="shared" si="28"/>
        <v>8.1299999999999955</v>
      </c>
    </row>
    <row r="220" spans="1:5">
      <c r="A220">
        <v>97</v>
      </c>
      <c r="B220">
        <f t="shared" si="26"/>
        <v>3.2333333333333334</v>
      </c>
      <c r="C220">
        <v>161.012</v>
      </c>
      <c r="D220">
        <f t="shared" si="32"/>
        <v>-18.988</v>
      </c>
      <c r="E220">
        <f t="shared" si="28"/>
        <v>18.988</v>
      </c>
    </row>
    <row r="221" spans="1:5">
      <c r="A221">
        <v>99</v>
      </c>
      <c r="B221">
        <f t="shared" si="26"/>
        <v>3.3</v>
      </c>
      <c r="C221">
        <v>158.46199999999999</v>
      </c>
      <c r="D221">
        <f t="shared" si="32"/>
        <v>-21.538000000000011</v>
      </c>
      <c r="E221">
        <f t="shared" si="28"/>
        <v>21.538000000000011</v>
      </c>
    </row>
    <row r="222" spans="1:5">
      <c r="A222">
        <v>101</v>
      </c>
      <c r="B222">
        <f t="shared" si="26"/>
        <v>3.3666666666666667</v>
      </c>
      <c r="C222">
        <v>167.53299999999999</v>
      </c>
      <c r="D222">
        <f t="shared" si="32"/>
        <v>-12.467000000000013</v>
      </c>
      <c r="E222">
        <f t="shared" si="28"/>
        <v>12.467000000000013</v>
      </c>
    </row>
    <row r="223" spans="1:5">
      <c r="A223">
        <v>103</v>
      </c>
      <c r="B223">
        <f t="shared" si="26"/>
        <v>3.4333333333333331</v>
      </c>
      <c r="C223">
        <v>164.05500000000001</v>
      </c>
      <c r="D223">
        <f t="shared" si="32"/>
        <v>-15.944999999999993</v>
      </c>
      <c r="E223">
        <f t="shared" si="28"/>
        <v>15.944999999999993</v>
      </c>
    </row>
    <row r="224" spans="1:5">
      <c r="A224">
        <v>105</v>
      </c>
      <c r="B224">
        <f t="shared" si="26"/>
        <v>3.5</v>
      </c>
      <c r="C224">
        <v>176.27199999999999</v>
      </c>
      <c r="D224">
        <f t="shared" ref="D224:D232" si="33">180-C224</f>
        <v>3.7280000000000086</v>
      </c>
      <c r="E224">
        <f t="shared" si="28"/>
        <v>3.7280000000000086</v>
      </c>
    </row>
    <row r="225" spans="1:5">
      <c r="A225">
        <v>107</v>
      </c>
      <c r="B225">
        <f t="shared" si="26"/>
        <v>3.5666666666666664</v>
      </c>
      <c r="C225">
        <v>168.05600000000001</v>
      </c>
      <c r="D225">
        <f t="shared" si="33"/>
        <v>11.943999999999988</v>
      </c>
      <c r="E225">
        <f t="shared" si="28"/>
        <v>11.943999999999988</v>
      </c>
    </row>
    <row r="226" spans="1:5">
      <c r="A226">
        <v>109</v>
      </c>
      <c r="B226">
        <f t="shared" si="26"/>
        <v>3.6333333333333333</v>
      </c>
      <c r="C226">
        <v>175.774</v>
      </c>
      <c r="D226">
        <f t="shared" si="33"/>
        <v>4.2259999999999991</v>
      </c>
      <c r="E226">
        <f t="shared" si="28"/>
        <v>4.2259999999999991</v>
      </c>
    </row>
    <row r="227" spans="1:5">
      <c r="A227">
        <v>111</v>
      </c>
      <c r="B227">
        <f t="shared" si="26"/>
        <v>3.6999999999999997</v>
      </c>
      <c r="C227">
        <v>169.06800000000001</v>
      </c>
      <c r="D227">
        <f t="shared" si="33"/>
        <v>10.931999999999988</v>
      </c>
      <c r="E227">
        <f t="shared" si="28"/>
        <v>10.931999999999988</v>
      </c>
    </row>
    <row r="228" spans="1:5">
      <c r="A228">
        <v>113</v>
      </c>
      <c r="B228">
        <f t="shared" si="26"/>
        <v>3.7666666666666666</v>
      </c>
      <c r="C228">
        <v>169.13499999999999</v>
      </c>
      <c r="D228">
        <f t="shared" si="33"/>
        <v>10.865000000000009</v>
      </c>
      <c r="E228">
        <f t="shared" si="28"/>
        <v>10.865000000000009</v>
      </c>
    </row>
    <row r="229" spans="1:5">
      <c r="A229">
        <v>115</v>
      </c>
      <c r="B229">
        <f t="shared" si="26"/>
        <v>3.8333333333333335</v>
      </c>
      <c r="C229">
        <v>165.946</v>
      </c>
      <c r="D229">
        <f t="shared" si="33"/>
        <v>14.054000000000002</v>
      </c>
      <c r="E229">
        <f t="shared" si="28"/>
        <v>14.054000000000002</v>
      </c>
    </row>
    <row r="230" spans="1:5">
      <c r="A230">
        <v>117</v>
      </c>
      <c r="B230">
        <f t="shared" si="26"/>
        <v>3.9</v>
      </c>
      <c r="C230">
        <v>160.43299999999999</v>
      </c>
      <c r="D230">
        <f t="shared" si="33"/>
        <v>19.567000000000007</v>
      </c>
      <c r="E230">
        <f t="shared" si="28"/>
        <v>19.567000000000007</v>
      </c>
    </row>
    <row r="231" spans="1:5">
      <c r="A231">
        <v>119</v>
      </c>
      <c r="B231">
        <f t="shared" si="26"/>
        <v>3.9666666666666668</v>
      </c>
      <c r="C231">
        <v>170.28800000000001</v>
      </c>
      <c r="D231">
        <f t="shared" si="33"/>
        <v>9.7119999999999891</v>
      </c>
      <c r="E231">
        <f t="shared" si="28"/>
        <v>9.7119999999999891</v>
      </c>
    </row>
    <row r="232" spans="1:5">
      <c r="A232">
        <v>121</v>
      </c>
      <c r="B232">
        <f t="shared" si="26"/>
        <v>4.0333333333333332</v>
      </c>
      <c r="C232">
        <v>168.072</v>
      </c>
      <c r="D232">
        <f t="shared" si="33"/>
        <v>11.927999999999997</v>
      </c>
      <c r="E232">
        <f t="shared" si="28"/>
        <v>11.927999999999997</v>
      </c>
    </row>
    <row r="233" spans="1:5">
      <c r="A233">
        <v>123</v>
      </c>
      <c r="B233">
        <f t="shared" si="26"/>
        <v>4.0999999999999996</v>
      </c>
      <c r="C233">
        <v>170.62100000000001</v>
      </c>
      <c r="D233">
        <f t="shared" ref="D233:D244" si="34">-180+C233</f>
        <v>-9.3789999999999907</v>
      </c>
      <c r="E233">
        <f t="shared" si="28"/>
        <v>9.3789999999999907</v>
      </c>
    </row>
    <row r="234" spans="1:5">
      <c r="A234">
        <v>125</v>
      </c>
      <c r="B234">
        <f t="shared" si="26"/>
        <v>4.166666666666667</v>
      </c>
      <c r="C234">
        <v>175.56100000000001</v>
      </c>
      <c r="D234">
        <f t="shared" si="34"/>
        <v>-4.438999999999993</v>
      </c>
      <c r="E234">
        <f t="shared" si="28"/>
        <v>4.438999999999993</v>
      </c>
    </row>
    <row r="235" spans="1:5">
      <c r="A235">
        <v>127</v>
      </c>
      <c r="B235">
        <f t="shared" si="26"/>
        <v>4.2333333333333334</v>
      </c>
      <c r="C235">
        <v>165.23500000000001</v>
      </c>
      <c r="D235">
        <f t="shared" si="34"/>
        <v>-14.764999999999986</v>
      </c>
      <c r="E235">
        <f t="shared" si="28"/>
        <v>14.764999999999986</v>
      </c>
    </row>
    <row r="236" spans="1:5">
      <c r="A236">
        <v>129</v>
      </c>
      <c r="B236">
        <f t="shared" si="26"/>
        <v>4.3</v>
      </c>
      <c r="C236">
        <v>175.38399999999999</v>
      </c>
      <c r="D236">
        <f t="shared" si="34"/>
        <v>-4.6160000000000139</v>
      </c>
      <c r="E236">
        <f t="shared" si="28"/>
        <v>4.6160000000000139</v>
      </c>
    </row>
    <row r="237" spans="1:5">
      <c r="A237">
        <v>131</v>
      </c>
      <c r="B237">
        <f t="shared" ref="B237:B261" si="35">A237*(1/30)</f>
        <v>4.3666666666666663</v>
      </c>
      <c r="C237">
        <v>170.626</v>
      </c>
      <c r="D237">
        <f t="shared" si="34"/>
        <v>-9.3739999999999952</v>
      </c>
      <c r="E237">
        <f t="shared" ref="E237:E261" si="36">ABS(D237)</f>
        <v>9.3739999999999952</v>
      </c>
    </row>
    <row r="238" spans="1:5">
      <c r="A238">
        <v>133</v>
      </c>
      <c r="B238">
        <f t="shared" si="35"/>
        <v>4.4333333333333336</v>
      </c>
      <c r="C238">
        <v>172.40100000000001</v>
      </c>
      <c r="D238">
        <f t="shared" si="34"/>
        <v>-7.5989999999999895</v>
      </c>
      <c r="E238">
        <f t="shared" si="36"/>
        <v>7.5989999999999895</v>
      </c>
    </row>
    <row r="239" spans="1:5">
      <c r="A239">
        <v>135</v>
      </c>
      <c r="B239">
        <f t="shared" si="35"/>
        <v>4.5</v>
      </c>
      <c r="C239">
        <v>175.501</v>
      </c>
      <c r="D239">
        <f t="shared" si="34"/>
        <v>-4.4989999999999952</v>
      </c>
      <c r="E239">
        <f t="shared" si="36"/>
        <v>4.4989999999999952</v>
      </c>
    </row>
    <row r="240" spans="1:5">
      <c r="A240">
        <v>137</v>
      </c>
      <c r="B240">
        <f t="shared" si="35"/>
        <v>4.5666666666666664</v>
      </c>
      <c r="C240">
        <v>168.36199999999999</v>
      </c>
      <c r="D240">
        <f t="shared" si="34"/>
        <v>-11.638000000000005</v>
      </c>
      <c r="E240">
        <f t="shared" si="36"/>
        <v>11.638000000000005</v>
      </c>
    </row>
    <row r="241" spans="1:5">
      <c r="A241">
        <v>139</v>
      </c>
      <c r="B241">
        <f t="shared" si="35"/>
        <v>4.6333333333333329</v>
      </c>
      <c r="C241">
        <v>162.41200000000001</v>
      </c>
      <c r="D241">
        <f t="shared" si="34"/>
        <v>-17.587999999999994</v>
      </c>
      <c r="E241">
        <f t="shared" si="36"/>
        <v>17.587999999999994</v>
      </c>
    </row>
    <row r="242" spans="1:5">
      <c r="A242">
        <v>141</v>
      </c>
      <c r="B242">
        <f t="shared" si="35"/>
        <v>4.7</v>
      </c>
      <c r="C242">
        <v>165.56399999999999</v>
      </c>
      <c r="D242">
        <f t="shared" si="34"/>
        <v>-14.436000000000007</v>
      </c>
      <c r="E242">
        <f t="shared" si="36"/>
        <v>14.436000000000007</v>
      </c>
    </row>
    <row r="243" spans="1:5">
      <c r="A243">
        <v>143</v>
      </c>
      <c r="B243">
        <f t="shared" si="35"/>
        <v>4.7666666666666666</v>
      </c>
      <c r="C243">
        <v>170.863</v>
      </c>
      <c r="D243">
        <f t="shared" si="34"/>
        <v>-9.1370000000000005</v>
      </c>
      <c r="E243">
        <f t="shared" si="36"/>
        <v>9.1370000000000005</v>
      </c>
    </row>
    <row r="244" spans="1:5">
      <c r="A244">
        <v>145</v>
      </c>
      <c r="B244">
        <f t="shared" si="35"/>
        <v>4.833333333333333</v>
      </c>
      <c r="C244">
        <v>162.31899999999999</v>
      </c>
      <c r="D244">
        <f t="shared" si="34"/>
        <v>-17.681000000000012</v>
      </c>
      <c r="E244">
        <f t="shared" si="36"/>
        <v>17.681000000000012</v>
      </c>
    </row>
    <row r="245" spans="1:5">
      <c r="A245">
        <v>147</v>
      </c>
      <c r="B245">
        <f t="shared" si="35"/>
        <v>4.9000000000000004</v>
      </c>
      <c r="C245">
        <v>162.59100000000001</v>
      </c>
      <c r="D245">
        <f t="shared" ref="D245:D253" si="37">180-C245</f>
        <v>17.408999999999992</v>
      </c>
      <c r="E245">
        <f t="shared" si="36"/>
        <v>17.408999999999992</v>
      </c>
    </row>
    <row r="246" spans="1:5">
      <c r="A246">
        <v>149</v>
      </c>
      <c r="B246">
        <f t="shared" si="35"/>
        <v>4.9666666666666668</v>
      </c>
      <c r="C246">
        <v>170.583</v>
      </c>
      <c r="D246">
        <f t="shared" si="37"/>
        <v>9.4170000000000016</v>
      </c>
      <c r="E246">
        <f t="shared" si="36"/>
        <v>9.4170000000000016</v>
      </c>
    </row>
    <row r="247" spans="1:5">
      <c r="A247">
        <v>151</v>
      </c>
      <c r="B247">
        <f t="shared" si="35"/>
        <v>5.0333333333333332</v>
      </c>
      <c r="C247">
        <v>173.25399999999999</v>
      </c>
      <c r="D247">
        <f t="shared" si="37"/>
        <v>6.7460000000000093</v>
      </c>
      <c r="E247">
        <f t="shared" si="36"/>
        <v>6.7460000000000093</v>
      </c>
    </row>
    <row r="248" spans="1:5">
      <c r="A248">
        <v>153</v>
      </c>
      <c r="B248">
        <f t="shared" si="35"/>
        <v>5.0999999999999996</v>
      </c>
      <c r="C248">
        <v>174.09399999999999</v>
      </c>
      <c r="D248">
        <f t="shared" si="37"/>
        <v>5.9060000000000059</v>
      </c>
      <c r="E248">
        <f t="shared" si="36"/>
        <v>5.9060000000000059</v>
      </c>
    </row>
    <row r="249" spans="1:5">
      <c r="A249">
        <v>155</v>
      </c>
      <c r="B249">
        <f t="shared" si="35"/>
        <v>5.166666666666667</v>
      </c>
      <c r="C249">
        <v>167.17099999999999</v>
      </c>
      <c r="D249">
        <f t="shared" si="37"/>
        <v>12.829000000000008</v>
      </c>
      <c r="E249">
        <f t="shared" si="36"/>
        <v>12.829000000000008</v>
      </c>
    </row>
    <row r="250" spans="1:5">
      <c r="A250">
        <v>157</v>
      </c>
      <c r="B250">
        <f t="shared" si="35"/>
        <v>5.2333333333333334</v>
      </c>
      <c r="C250">
        <v>163.95099999999999</v>
      </c>
      <c r="D250">
        <f t="shared" si="37"/>
        <v>16.049000000000007</v>
      </c>
      <c r="E250">
        <f t="shared" si="36"/>
        <v>16.049000000000007</v>
      </c>
    </row>
    <row r="251" spans="1:5">
      <c r="A251">
        <v>159</v>
      </c>
      <c r="B251">
        <f t="shared" si="35"/>
        <v>5.3</v>
      </c>
      <c r="C251">
        <v>161.84700000000001</v>
      </c>
      <c r="D251">
        <f t="shared" si="37"/>
        <v>18.152999999999992</v>
      </c>
      <c r="E251">
        <f t="shared" si="36"/>
        <v>18.152999999999992</v>
      </c>
    </row>
    <row r="252" spans="1:5">
      <c r="A252">
        <v>161</v>
      </c>
      <c r="B252">
        <f t="shared" si="35"/>
        <v>5.3666666666666663</v>
      </c>
      <c r="C252">
        <v>157.9</v>
      </c>
      <c r="D252">
        <f t="shared" si="37"/>
        <v>22.099999999999994</v>
      </c>
      <c r="E252">
        <f t="shared" si="36"/>
        <v>22.099999999999994</v>
      </c>
    </row>
    <row r="253" spans="1:5">
      <c r="A253">
        <v>163</v>
      </c>
      <c r="B253">
        <f t="shared" si="35"/>
        <v>5.4333333333333336</v>
      </c>
      <c r="C253">
        <v>165.65799999999999</v>
      </c>
      <c r="D253">
        <f t="shared" si="37"/>
        <v>14.342000000000013</v>
      </c>
      <c r="E253">
        <f t="shared" si="36"/>
        <v>14.342000000000013</v>
      </c>
    </row>
    <row r="254" spans="1:5">
      <c r="A254">
        <v>165</v>
      </c>
      <c r="B254">
        <f t="shared" si="35"/>
        <v>5.5</v>
      </c>
      <c r="C254">
        <v>173.48</v>
      </c>
      <c r="D254">
        <f t="shared" ref="D254:D261" si="38">-180+C254</f>
        <v>-6.5200000000000102</v>
      </c>
      <c r="E254">
        <f t="shared" si="36"/>
        <v>6.5200000000000102</v>
      </c>
    </row>
    <row r="255" spans="1:5">
      <c r="A255">
        <v>167</v>
      </c>
      <c r="B255">
        <f t="shared" si="35"/>
        <v>5.5666666666666664</v>
      </c>
      <c r="C255">
        <v>177.274</v>
      </c>
      <c r="D255">
        <f t="shared" si="38"/>
        <v>-2.7259999999999991</v>
      </c>
      <c r="E255">
        <f t="shared" si="36"/>
        <v>2.7259999999999991</v>
      </c>
    </row>
    <row r="256" spans="1:5">
      <c r="A256">
        <v>169</v>
      </c>
      <c r="B256">
        <f t="shared" si="35"/>
        <v>5.6333333333333329</v>
      </c>
      <c r="C256">
        <v>171.41</v>
      </c>
      <c r="D256">
        <f t="shared" si="38"/>
        <v>-8.5900000000000034</v>
      </c>
      <c r="E256">
        <f t="shared" si="36"/>
        <v>8.5900000000000034</v>
      </c>
    </row>
    <row r="257" spans="1:5">
      <c r="A257">
        <v>171</v>
      </c>
      <c r="B257">
        <f t="shared" si="35"/>
        <v>5.7</v>
      </c>
      <c r="C257">
        <v>174.21799999999999</v>
      </c>
      <c r="D257">
        <f t="shared" si="38"/>
        <v>-5.7820000000000107</v>
      </c>
      <c r="E257">
        <f t="shared" si="36"/>
        <v>5.7820000000000107</v>
      </c>
    </row>
    <row r="258" spans="1:5">
      <c r="A258">
        <v>175</v>
      </c>
      <c r="B258">
        <f t="shared" si="35"/>
        <v>5.833333333333333</v>
      </c>
      <c r="C258">
        <v>167.10599999999999</v>
      </c>
      <c r="D258">
        <f t="shared" si="38"/>
        <v>-12.894000000000005</v>
      </c>
      <c r="E258">
        <f t="shared" si="36"/>
        <v>12.894000000000005</v>
      </c>
    </row>
    <row r="259" spans="1:5">
      <c r="A259">
        <v>177</v>
      </c>
      <c r="B259">
        <f t="shared" si="35"/>
        <v>5.9</v>
      </c>
      <c r="C259">
        <v>168.69</v>
      </c>
      <c r="D259">
        <f t="shared" si="38"/>
        <v>-11.310000000000002</v>
      </c>
      <c r="E259">
        <f t="shared" si="36"/>
        <v>11.310000000000002</v>
      </c>
    </row>
    <row r="260" spans="1:5">
      <c r="A260">
        <v>179</v>
      </c>
      <c r="B260">
        <f t="shared" si="35"/>
        <v>5.9666666666666668</v>
      </c>
      <c r="C260">
        <v>169.54300000000001</v>
      </c>
      <c r="D260">
        <f t="shared" si="38"/>
        <v>-10.456999999999994</v>
      </c>
      <c r="E260">
        <f t="shared" si="36"/>
        <v>10.456999999999994</v>
      </c>
    </row>
    <row r="261" spans="1:5">
      <c r="A261">
        <v>181</v>
      </c>
      <c r="B261">
        <f t="shared" si="35"/>
        <v>6.0333333333333332</v>
      </c>
      <c r="C261">
        <v>167.005</v>
      </c>
      <c r="D261">
        <f t="shared" si="38"/>
        <v>-12.995000000000005</v>
      </c>
      <c r="E261">
        <f t="shared" si="36"/>
        <v>12.995000000000005</v>
      </c>
    </row>
  </sheetData>
  <hyperlinks>
    <hyperlink ref="G74" r:id="rId1"/>
    <hyperlink ref="G173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H73"/>
  <sheetViews>
    <sheetView workbookViewId="0">
      <selection activeCell="D66" sqref="D66:D73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49</v>
      </c>
      <c r="C1" s="33" t="s">
        <v>50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v>3.3333333333333333E-2</v>
      </c>
      <c r="C4">
        <v>176.24700000000001</v>
      </c>
      <c r="D4">
        <v>-3.7529999999999859</v>
      </c>
      <c r="E4">
        <v>3.7529999999999859</v>
      </c>
      <c r="F4">
        <v>0.12</v>
      </c>
      <c r="G4" s="9" t="s">
        <v>298</v>
      </c>
    </row>
    <row r="5" spans="1:8">
      <c r="A5">
        <v>3</v>
      </c>
      <c r="B5">
        <v>0.1</v>
      </c>
      <c r="C5">
        <v>175.53100000000001</v>
      </c>
      <c r="D5">
        <v>4.4689999999999941</v>
      </c>
      <c r="E5">
        <v>4.4689999999999941</v>
      </c>
    </row>
    <row r="6" spans="1:8">
      <c r="A6">
        <v>5</v>
      </c>
      <c r="B6">
        <v>0.16666666666666666</v>
      </c>
      <c r="C6">
        <v>172.24600000000001</v>
      </c>
      <c r="D6">
        <v>7.7539999999999907</v>
      </c>
      <c r="E6">
        <v>7.7539999999999907</v>
      </c>
      <c r="G6" t="s">
        <v>131</v>
      </c>
      <c r="H6" t="s">
        <v>299</v>
      </c>
    </row>
    <row r="7" spans="1:8">
      <c r="A7">
        <v>7</v>
      </c>
      <c r="B7">
        <v>0.23333333333333334</v>
      </c>
      <c r="C7">
        <v>168.94900000000001</v>
      </c>
      <c r="D7">
        <v>11.050999999999988</v>
      </c>
      <c r="E7">
        <v>11.050999999999988</v>
      </c>
      <c r="G7" t="s">
        <v>300</v>
      </c>
    </row>
    <row r="8" spans="1:8">
      <c r="A8">
        <v>9</v>
      </c>
      <c r="B8">
        <v>0.3</v>
      </c>
      <c r="C8">
        <v>178.54599999999999</v>
      </c>
      <c r="D8">
        <v>-1.4540000000000077</v>
      </c>
      <c r="E8">
        <v>1.4540000000000077</v>
      </c>
      <c r="G8" s="9" t="s">
        <v>301</v>
      </c>
    </row>
    <row r="9" spans="1:8">
      <c r="A9">
        <v>11</v>
      </c>
      <c r="B9">
        <v>0.36666666666666664</v>
      </c>
      <c r="C9">
        <v>174.828</v>
      </c>
      <c r="D9">
        <v>-5.171999999999997</v>
      </c>
      <c r="E9">
        <v>5.171999999999997</v>
      </c>
    </row>
    <row r="10" spans="1:8">
      <c r="A10">
        <v>13</v>
      </c>
      <c r="B10">
        <v>0.43333333333333335</v>
      </c>
      <c r="C10">
        <v>166.94300000000001</v>
      </c>
      <c r="D10">
        <v>-13.056999999999988</v>
      </c>
      <c r="E10">
        <v>13.056999999999988</v>
      </c>
    </row>
    <row r="11" spans="1:8">
      <c r="A11">
        <v>15</v>
      </c>
      <c r="B11">
        <v>0.5</v>
      </c>
      <c r="C11">
        <v>170.79300000000001</v>
      </c>
      <c r="D11">
        <v>-9.2069999999999936</v>
      </c>
      <c r="E11">
        <v>9.2069999999999936</v>
      </c>
    </row>
    <row r="12" spans="1:8">
      <c r="A12">
        <v>17</v>
      </c>
      <c r="B12">
        <v>0.56666666666666665</v>
      </c>
      <c r="C12">
        <v>175.357</v>
      </c>
      <c r="D12">
        <v>4.6430000000000007</v>
      </c>
      <c r="E12">
        <v>4.6430000000000007</v>
      </c>
    </row>
    <row r="13" spans="1:8">
      <c r="A13">
        <v>19</v>
      </c>
      <c r="B13">
        <v>0.6333333333333333</v>
      </c>
      <c r="C13">
        <v>166.15899999999999</v>
      </c>
      <c r="D13">
        <v>13.841000000000008</v>
      </c>
      <c r="E13">
        <v>13.841000000000008</v>
      </c>
    </row>
    <row r="14" spans="1:8">
      <c r="A14">
        <v>21</v>
      </c>
      <c r="B14">
        <v>0.7</v>
      </c>
      <c r="C14">
        <v>167.15199999999999</v>
      </c>
      <c r="D14">
        <v>12.848000000000013</v>
      </c>
      <c r="E14">
        <v>12.848000000000013</v>
      </c>
    </row>
    <row r="15" spans="1:8">
      <c r="A15">
        <v>23</v>
      </c>
      <c r="B15">
        <v>0.76666666666666661</v>
      </c>
      <c r="C15">
        <v>164.76300000000001</v>
      </c>
      <c r="D15">
        <v>15.236999999999995</v>
      </c>
      <c r="E15">
        <v>15.236999999999995</v>
      </c>
    </row>
    <row r="16" spans="1:8">
      <c r="A16">
        <v>25</v>
      </c>
      <c r="B16">
        <v>0.83333333333333337</v>
      </c>
      <c r="C16">
        <v>172.065</v>
      </c>
      <c r="D16">
        <v>-7.9350000000000023</v>
      </c>
      <c r="E16">
        <v>7.9350000000000023</v>
      </c>
    </row>
    <row r="17" spans="1:8">
      <c r="A17">
        <v>27</v>
      </c>
      <c r="B17">
        <v>0.9</v>
      </c>
      <c r="C17">
        <v>169.70099999999999</v>
      </c>
      <c r="D17">
        <v>-10.299000000000007</v>
      </c>
      <c r="E17">
        <v>10.299000000000007</v>
      </c>
    </row>
    <row r="18" spans="1:8">
      <c r="A18">
        <v>29</v>
      </c>
      <c r="B18">
        <v>0.96666666666666667</v>
      </c>
      <c r="C18">
        <v>169.70099999999999</v>
      </c>
      <c r="D18">
        <v>-10.299000000000007</v>
      </c>
      <c r="E18">
        <v>10.299000000000007</v>
      </c>
    </row>
    <row r="19" spans="1:8">
      <c r="A19">
        <v>31</v>
      </c>
      <c r="B19">
        <v>1.0333333333333332</v>
      </c>
      <c r="C19">
        <v>175.07499999999999</v>
      </c>
      <c r="D19">
        <v>-4.9250000000000114</v>
      </c>
      <c r="E19">
        <v>4.9250000000000114</v>
      </c>
    </row>
    <row r="20" spans="1:8">
      <c r="A20">
        <v>33</v>
      </c>
      <c r="B20">
        <v>1.1000000000000001</v>
      </c>
      <c r="C20">
        <v>173.41399999999999</v>
      </c>
      <c r="D20">
        <v>6.5860000000000127</v>
      </c>
      <c r="E20">
        <v>6.5860000000000127</v>
      </c>
    </row>
    <row r="21" spans="1:8">
      <c r="A21">
        <v>35</v>
      </c>
      <c r="B21">
        <v>1.1666666666666667</v>
      </c>
      <c r="C21">
        <v>167.31700000000001</v>
      </c>
      <c r="D21">
        <v>12.682999999999993</v>
      </c>
      <c r="E21">
        <v>12.682999999999993</v>
      </c>
    </row>
    <row r="22" spans="1:8">
      <c r="A22">
        <v>37</v>
      </c>
      <c r="B22">
        <v>1.2333333333333334</v>
      </c>
      <c r="C22">
        <v>163.465</v>
      </c>
      <c r="D22">
        <v>16.534999999999997</v>
      </c>
      <c r="E22" s="10">
        <v>16.534999999999997</v>
      </c>
    </row>
    <row r="23" spans="1:8">
      <c r="A23">
        <v>39</v>
      </c>
      <c r="B23">
        <v>1.3</v>
      </c>
      <c r="C23">
        <v>172.56899999999999</v>
      </c>
      <c r="D23">
        <v>7.4310000000000116</v>
      </c>
      <c r="E23">
        <v>7.4310000000000116</v>
      </c>
    </row>
    <row r="24" spans="1:8">
      <c r="A24">
        <v>41</v>
      </c>
      <c r="B24">
        <v>1.3666666666666667</v>
      </c>
      <c r="C24">
        <v>174.80500000000001</v>
      </c>
      <c r="D24">
        <v>5.1949999999999932</v>
      </c>
      <c r="E24">
        <v>5.1949999999999932</v>
      </c>
    </row>
    <row r="25" spans="1:8">
      <c r="A25">
        <v>43</v>
      </c>
      <c r="B25">
        <v>1.4333333333333333</v>
      </c>
      <c r="C25">
        <v>168.69</v>
      </c>
      <c r="D25">
        <v>11.310000000000002</v>
      </c>
      <c r="E25">
        <v>11.310000000000002</v>
      </c>
    </row>
    <row r="26" spans="1:8">
      <c r="A26">
        <v>45</v>
      </c>
      <c r="B26">
        <v>1.5</v>
      </c>
      <c r="C26">
        <v>174.28899999999999</v>
      </c>
      <c r="D26">
        <v>5.7110000000000127</v>
      </c>
      <c r="E26">
        <v>5.7110000000000127</v>
      </c>
    </row>
    <row r="29" spans="1:8">
      <c r="A29" t="s">
        <v>135</v>
      </c>
    </row>
    <row r="30" spans="1:8">
      <c r="A30" s="1" t="s">
        <v>123</v>
      </c>
      <c r="B30" s="1" t="s">
        <v>124</v>
      </c>
      <c r="C30" s="1" t="s">
        <v>125</v>
      </c>
      <c r="D30" s="1" t="s">
        <v>174</v>
      </c>
      <c r="E30" s="1" t="s">
        <v>127</v>
      </c>
      <c r="G30" s="11" t="s">
        <v>131</v>
      </c>
      <c r="H30" s="11" t="s">
        <v>302</v>
      </c>
    </row>
    <row r="31" spans="1:8">
      <c r="A31">
        <v>1</v>
      </c>
      <c r="B31">
        <v>3.3333333333333333E-2</v>
      </c>
      <c r="C31">
        <v>176.12799999999999</v>
      </c>
      <c r="D31">
        <v>3.8720000000000141</v>
      </c>
      <c r="E31">
        <v>3.8720000000000141</v>
      </c>
      <c r="G31" t="s">
        <v>303</v>
      </c>
    </row>
    <row r="32" spans="1:8">
      <c r="A32">
        <v>3</v>
      </c>
      <c r="B32">
        <v>0.1</v>
      </c>
      <c r="C32">
        <v>170.84899999999999</v>
      </c>
      <c r="D32">
        <v>-9.1510000000000105</v>
      </c>
      <c r="E32">
        <v>9.1510000000000105</v>
      </c>
      <c r="G32" s="9" t="s">
        <v>304</v>
      </c>
    </row>
    <row r="33" spans="1:5">
      <c r="A33">
        <v>5</v>
      </c>
      <c r="B33">
        <v>0.16666666666666666</v>
      </c>
      <c r="C33">
        <v>168.34100000000001</v>
      </c>
      <c r="D33">
        <v>-11.658999999999992</v>
      </c>
      <c r="E33">
        <v>11.658999999999992</v>
      </c>
    </row>
    <row r="34" spans="1:5">
      <c r="A34">
        <v>7</v>
      </c>
      <c r="B34">
        <v>0.23333333333333334</v>
      </c>
      <c r="C34">
        <v>161.88200000000001</v>
      </c>
      <c r="D34">
        <v>18.117999999999995</v>
      </c>
      <c r="E34">
        <v>18.117999999999995</v>
      </c>
    </row>
    <row r="35" spans="1:5">
      <c r="A35">
        <v>9</v>
      </c>
      <c r="B35">
        <v>0.3</v>
      </c>
      <c r="C35">
        <v>162.65199999999999</v>
      </c>
      <c r="D35">
        <v>17.348000000000013</v>
      </c>
      <c r="E35">
        <v>17.348000000000013</v>
      </c>
    </row>
    <row r="36" spans="1:5">
      <c r="A36">
        <v>11</v>
      </c>
      <c r="B36">
        <v>0.36666666666666664</v>
      </c>
      <c r="C36">
        <v>168.81800000000001</v>
      </c>
      <c r="D36">
        <v>11.181999999999988</v>
      </c>
      <c r="E36">
        <v>11.181999999999988</v>
      </c>
    </row>
    <row r="37" spans="1:5">
      <c r="A37">
        <v>13</v>
      </c>
      <c r="B37">
        <v>0.43333333333333335</v>
      </c>
      <c r="C37">
        <v>173.77600000000001</v>
      </c>
      <c r="D37">
        <v>-6.2239999999999895</v>
      </c>
      <c r="E37">
        <v>6.2239999999999895</v>
      </c>
    </row>
    <row r="38" spans="1:5">
      <c r="A38">
        <v>15</v>
      </c>
      <c r="B38">
        <v>0.5</v>
      </c>
      <c r="C38">
        <v>175.589</v>
      </c>
      <c r="D38">
        <v>-4.4110000000000014</v>
      </c>
      <c r="E38">
        <v>4.4110000000000014</v>
      </c>
    </row>
    <row r="39" spans="1:5">
      <c r="A39">
        <v>17</v>
      </c>
      <c r="B39">
        <v>0.56666666666666665</v>
      </c>
      <c r="C39">
        <v>172.50399999999999</v>
      </c>
      <c r="D39">
        <v>7.4960000000000093</v>
      </c>
      <c r="E39">
        <v>7.4960000000000093</v>
      </c>
    </row>
    <row r="40" spans="1:5">
      <c r="A40">
        <v>19</v>
      </c>
      <c r="B40">
        <v>0.6333333333333333</v>
      </c>
      <c r="C40">
        <v>165.51499999999999</v>
      </c>
      <c r="D40">
        <v>14.485000000000014</v>
      </c>
      <c r="E40">
        <v>14.485000000000014</v>
      </c>
    </row>
    <row r="41" spans="1:5">
      <c r="A41">
        <v>21</v>
      </c>
      <c r="B41">
        <v>0.7</v>
      </c>
      <c r="C41">
        <v>174.071</v>
      </c>
      <c r="D41">
        <v>-5.929000000000002</v>
      </c>
      <c r="E41">
        <v>5.929000000000002</v>
      </c>
    </row>
    <row r="42" spans="1:5">
      <c r="A42">
        <v>23</v>
      </c>
      <c r="B42">
        <v>0.76666666666666661</v>
      </c>
      <c r="C42">
        <v>170.91</v>
      </c>
      <c r="D42">
        <v>-9.0900000000000034</v>
      </c>
      <c r="E42">
        <v>9.0900000000000034</v>
      </c>
    </row>
    <row r="43" spans="1:5">
      <c r="A43">
        <v>25</v>
      </c>
      <c r="B43">
        <v>0.83333333333333337</v>
      </c>
      <c r="C43">
        <v>174.24299999999999</v>
      </c>
      <c r="D43">
        <v>5.757000000000005</v>
      </c>
      <c r="E43">
        <v>5.757000000000005</v>
      </c>
    </row>
    <row r="44" spans="1:5">
      <c r="A44">
        <v>27</v>
      </c>
      <c r="B44">
        <v>0.9</v>
      </c>
      <c r="C44">
        <v>169.36699999999999</v>
      </c>
      <c r="D44">
        <v>10.63300000000001</v>
      </c>
      <c r="E44">
        <v>10.63300000000001</v>
      </c>
    </row>
    <row r="45" spans="1:5">
      <c r="A45">
        <v>29</v>
      </c>
      <c r="B45">
        <v>0.96666666666666667</v>
      </c>
      <c r="C45">
        <v>175.57599999999999</v>
      </c>
      <c r="D45">
        <v>-4.4240000000000066</v>
      </c>
      <c r="E45">
        <v>4.4240000000000066</v>
      </c>
    </row>
    <row r="46" spans="1:5">
      <c r="A46">
        <v>31</v>
      </c>
      <c r="B46">
        <v>1.0333333333333332</v>
      </c>
      <c r="C46">
        <v>162.38300000000001</v>
      </c>
      <c r="D46">
        <v>-17.61699999999999</v>
      </c>
      <c r="E46">
        <v>17.61699999999999</v>
      </c>
    </row>
    <row r="47" spans="1:5">
      <c r="A47">
        <v>33</v>
      </c>
      <c r="B47">
        <v>1.1000000000000001</v>
      </c>
      <c r="C47">
        <v>160.102</v>
      </c>
      <c r="D47">
        <v>-19.897999999999996</v>
      </c>
      <c r="E47">
        <v>19.897999999999996</v>
      </c>
    </row>
    <row r="48" spans="1:5">
      <c r="A48">
        <v>35</v>
      </c>
      <c r="B48">
        <v>1.1666666666666667</v>
      </c>
      <c r="C48">
        <v>162.614</v>
      </c>
      <c r="D48">
        <v>-17.385999999999996</v>
      </c>
      <c r="E48">
        <v>17.385999999999996</v>
      </c>
    </row>
    <row r="49" spans="1:5">
      <c r="A49">
        <v>37</v>
      </c>
      <c r="B49">
        <v>1.2333333333333334</v>
      </c>
      <c r="C49">
        <v>177.625</v>
      </c>
      <c r="D49">
        <v>2.375</v>
      </c>
      <c r="E49">
        <v>2.375</v>
      </c>
    </row>
    <row r="50" spans="1:5">
      <c r="A50">
        <v>39</v>
      </c>
      <c r="B50">
        <v>1.3</v>
      </c>
      <c r="C50">
        <v>174.779</v>
      </c>
      <c r="D50">
        <v>5.2210000000000036</v>
      </c>
      <c r="E50">
        <v>5.2210000000000036</v>
      </c>
    </row>
    <row r="51" spans="1:5">
      <c r="A51">
        <v>41</v>
      </c>
      <c r="B51">
        <v>1.3666666666666667</v>
      </c>
      <c r="C51">
        <v>171.83099999999999</v>
      </c>
      <c r="D51">
        <v>8.1690000000000111</v>
      </c>
      <c r="E51">
        <v>8.1690000000000111</v>
      </c>
    </row>
    <row r="52" spans="1:5">
      <c r="A52">
        <v>43</v>
      </c>
      <c r="B52">
        <v>1.4333333333333333</v>
      </c>
      <c r="C52">
        <v>168.41200000000001</v>
      </c>
      <c r="D52">
        <v>11.587999999999994</v>
      </c>
      <c r="E52">
        <v>11.587999999999994</v>
      </c>
    </row>
    <row r="53" spans="1:5">
      <c r="A53">
        <v>45</v>
      </c>
      <c r="B53">
        <v>1.5</v>
      </c>
      <c r="C53">
        <v>172.78399999999999</v>
      </c>
      <c r="D53">
        <v>7.2160000000000082</v>
      </c>
      <c r="E53">
        <v>7.2160000000000082</v>
      </c>
    </row>
    <row r="54" spans="1:5">
      <c r="A54">
        <v>47</v>
      </c>
      <c r="B54">
        <v>1.5666666666666667</v>
      </c>
      <c r="C54">
        <v>178.95699999999999</v>
      </c>
      <c r="D54">
        <v>-1.0430000000000064</v>
      </c>
      <c r="E54">
        <v>1.0430000000000064</v>
      </c>
    </row>
    <row r="55" spans="1:5">
      <c r="A55">
        <v>49</v>
      </c>
      <c r="B55">
        <v>1.6333333333333333</v>
      </c>
      <c r="C55">
        <v>176.459</v>
      </c>
      <c r="D55">
        <v>-3.5409999999999968</v>
      </c>
      <c r="E55">
        <v>3.5409999999999968</v>
      </c>
    </row>
    <row r="56" spans="1:5">
      <c r="A56">
        <v>51</v>
      </c>
      <c r="B56">
        <v>1.7</v>
      </c>
      <c r="C56">
        <v>171.328</v>
      </c>
      <c r="D56">
        <v>-8.671999999999997</v>
      </c>
      <c r="E56">
        <v>8.671999999999997</v>
      </c>
    </row>
    <row r="57" spans="1:5">
      <c r="A57">
        <v>53</v>
      </c>
      <c r="B57">
        <v>1.7666666666666666</v>
      </c>
      <c r="C57">
        <v>168.37200000000001</v>
      </c>
      <c r="D57">
        <v>-11.627999999999986</v>
      </c>
      <c r="E57">
        <v>11.627999999999986</v>
      </c>
    </row>
    <row r="58" spans="1:5">
      <c r="A58">
        <v>55</v>
      </c>
      <c r="B58">
        <v>1.8333333333333333</v>
      </c>
      <c r="C58">
        <v>177.57</v>
      </c>
      <c r="D58">
        <v>2.4300000000000068</v>
      </c>
      <c r="E58">
        <v>2.4300000000000068</v>
      </c>
    </row>
    <row r="59" spans="1:5">
      <c r="A59">
        <v>57</v>
      </c>
      <c r="B59">
        <v>1.9</v>
      </c>
      <c r="C59">
        <v>169.523</v>
      </c>
      <c r="D59">
        <v>10.477000000000004</v>
      </c>
      <c r="E59">
        <v>10.477000000000004</v>
      </c>
    </row>
    <row r="60" spans="1:5">
      <c r="A60">
        <v>59</v>
      </c>
      <c r="B60">
        <v>1.9666666666666666</v>
      </c>
      <c r="C60">
        <v>167.65600000000001</v>
      </c>
      <c r="D60">
        <v>12.343999999999994</v>
      </c>
      <c r="E60">
        <v>12.343999999999994</v>
      </c>
    </row>
    <row r="61" spans="1:5">
      <c r="A61">
        <v>61</v>
      </c>
      <c r="B61">
        <v>2.0333333333333332</v>
      </c>
      <c r="C61">
        <v>170.69</v>
      </c>
      <c r="D61">
        <v>-9.3100000000000023</v>
      </c>
      <c r="E61">
        <v>9.3100000000000023</v>
      </c>
    </row>
    <row r="62" spans="1:5">
      <c r="A62">
        <v>63</v>
      </c>
      <c r="B62">
        <v>2.1</v>
      </c>
      <c r="C62">
        <v>164.685</v>
      </c>
      <c r="D62">
        <v>-15.314999999999998</v>
      </c>
      <c r="E62">
        <v>15.314999999999998</v>
      </c>
    </row>
    <row r="63" spans="1:5">
      <c r="A63">
        <v>65</v>
      </c>
      <c r="B63">
        <v>2.1666666666666665</v>
      </c>
      <c r="C63">
        <v>167.65</v>
      </c>
      <c r="D63">
        <v>-12.349999999999994</v>
      </c>
      <c r="E63">
        <v>12.349999999999994</v>
      </c>
    </row>
    <row r="64" spans="1:5">
      <c r="A64">
        <v>67</v>
      </c>
      <c r="B64">
        <v>2.2333333333333334</v>
      </c>
      <c r="C64">
        <v>172.303</v>
      </c>
      <c r="D64">
        <v>7.6970000000000027</v>
      </c>
      <c r="E64">
        <v>7.6970000000000027</v>
      </c>
    </row>
    <row r="65" spans="1:5">
      <c r="A65">
        <v>69</v>
      </c>
      <c r="B65">
        <v>2.2999999999999998</v>
      </c>
      <c r="C65">
        <v>171.434</v>
      </c>
      <c r="D65">
        <v>8.5660000000000025</v>
      </c>
      <c r="E65">
        <v>8.5660000000000025</v>
      </c>
    </row>
    <row r="66" spans="1:5">
      <c r="A66">
        <v>71</v>
      </c>
      <c r="B66">
        <v>2.3666666666666667</v>
      </c>
      <c r="C66">
        <v>173.251</v>
      </c>
      <c r="D66">
        <v>-6.7489999999999952</v>
      </c>
      <c r="E66">
        <v>6.7489999999999952</v>
      </c>
    </row>
    <row r="67" spans="1:5">
      <c r="A67">
        <v>73</v>
      </c>
      <c r="B67">
        <v>2.4333333333333331</v>
      </c>
      <c r="C67">
        <v>169.399</v>
      </c>
      <c r="D67">
        <v>-10.600999999999999</v>
      </c>
      <c r="E67">
        <v>10.600999999999999</v>
      </c>
    </row>
    <row r="68" spans="1:5">
      <c r="A68">
        <v>75</v>
      </c>
      <c r="B68">
        <v>2.5</v>
      </c>
      <c r="C68">
        <v>164.292</v>
      </c>
      <c r="D68">
        <v>-15.707999999999998</v>
      </c>
      <c r="E68">
        <v>15.707999999999998</v>
      </c>
    </row>
    <row r="69" spans="1:5">
      <c r="A69">
        <v>77</v>
      </c>
      <c r="B69">
        <v>2.5666666666666664</v>
      </c>
      <c r="C69">
        <v>159.82300000000001</v>
      </c>
      <c r="D69">
        <v>-20.176999999999992</v>
      </c>
      <c r="E69">
        <v>20.176999999999992</v>
      </c>
    </row>
    <row r="70" spans="1:5">
      <c r="A70">
        <v>79</v>
      </c>
      <c r="B70">
        <v>2.6333333333333333</v>
      </c>
      <c r="C70">
        <v>159.923</v>
      </c>
      <c r="D70">
        <v>-20.076999999999998</v>
      </c>
      <c r="E70">
        <v>20.076999999999998</v>
      </c>
    </row>
    <row r="71" spans="1:5">
      <c r="A71">
        <v>81</v>
      </c>
      <c r="B71">
        <v>2.7</v>
      </c>
      <c r="C71">
        <v>158.99100000000001</v>
      </c>
      <c r="D71">
        <v>-21.008999999999986</v>
      </c>
      <c r="E71" s="10">
        <v>21.008999999999986</v>
      </c>
    </row>
    <row r="72" spans="1:5">
      <c r="A72">
        <v>83</v>
      </c>
      <c r="B72">
        <v>2.7666666666666666</v>
      </c>
      <c r="C72">
        <v>169.708</v>
      </c>
      <c r="D72">
        <v>10.292000000000002</v>
      </c>
      <c r="E72">
        <v>10.292000000000002</v>
      </c>
    </row>
    <row r="73" spans="1:5">
      <c r="A73">
        <v>85</v>
      </c>
      <c r="B73">
        <v>2.8333333333333335</v>
      </c>
      <c r="C73">
        <v>168.96</v>
      </c>
      <c r="D73">
        <v>11.039999999999992</v>
      </c>
      <c r="E73">
        <v>11.039999999999992</v>
      </c>
    </row>
  </sheetData>
  <hyperlinks>
    <hyperlink ref="G4" r:id="rId1"/>
    <hyperlink ref="G8" r:id="rId2"/>
    <hyperlink ref="G32" r:id="rId3"/>
  </hyperlinks>
  <pageMargins left="0.7" right="0.7" top="0.75" bottom="0.75" header="0.3" footer="0.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H172"/>
  <sheetViews>
    <sheetView workbookViewId="0">
      <selection activeCell="D163" sqref="D163:D172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8">
      <c r="A1" s="1" t="s">
        <v>30</v>
      </c>
      <c r="C1" s="18" t="s">
        <v>31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175</v>
      </c>
      <c r="H3" s="1" t="s">
        <v>176</v>
      </c>
    </row>
    <row r="4" spans="1:8">
      <c r="A4">
        <v>1</v>
      </c>
      <c r="B4">
        <f>A4*(1/30)</f>
        <v>3.3333333333333333E-2</v>
      </c>
      <c r="C4">
        <v>175.929</v>
      </c>
      <c r="D4">
        <f>180-C4</f>
        <v>4.070999999999998</v>
      </c>
      <c r="E4">
        <f>ABS(D4)</f>
        <v>4.070999999999998</v>
      </c>
      <c r="F4">
        <v>0.93</v>
      </c>
      <c r="G4" s="9" t="s">
        <v>230</v>
      </c>
      <c r="H4" s="14">
        <v>1.54</v>
      </c>
    </row>
    <row r="5" spans="1:8">
      <c r="A5">
        <v>3</v>
      </c>
      <c r="B5">
        <f t="shared" ref="B5:B50" si="0">A5*(1/30)</f>
        <v>0.1</v>
      </c>
      <c r="C5">
        <v>176.38399999999999</v>
      </c>
      <c r="D5">
        <f>-180+C5</f>
        <v>-3.6160000000000139</v>
      </c>
      <c r="E5">
        <f t="shared" ref="E5:E50" si="1">ABS(D5)</f>
        <v>3.6160000000000139</v>
      </c>
    </row>
    <row r="6" spans="1:8">
      <c r="A6">
        <v>5</v>
      </c>
      <c r="B6">
        <f t="shared" si="0"/>
        <v>0.16666666666666666</v>
      </c>
      <c r="C6">
        <v>171.53899999999999</v>
      </c>
      <c r="D6">
        <f t="shared" ref="D6:D9" si="2">-180+C6</f>
        <v>-8.4610000000000127</v>
      </c>
      <c r="E6">
        <f t="shared" si="1"/>
        <v>8.4610000000000127</v>
      </c>
    </row>
    <row r="7" spans="1:8">
      <c r="A7">
        <v>7</v>
      </c>
      <c r="B7">
        <f t="shared" si="0"/>
        <v>0.23333333333333334</v>
      </c>
      <c r="C7">
        <v>164.42699999999999</v>
      </c>
      <c r="D7" s="8">
        <f t="shared" si="2"/>
        <v>-15.573000000000008</v>
      </c>
      <c r="E7">
        <f t="shared" si="1"/>
        <v>15.573000000000008</v>
      </c>
      <c r="G7" t="s">
        <v>131</v>
      </c>
      <c r="H7" t="s">
        <v>231</v>
      </c>
    </row>
    <row r="8" spans="1:8">
      <c r="A8">
        <v>9</v>
      </c>
      <c r="B8">
        <f t="shared" si="0"/>
        <v>0.3</v>
      </c>
      <c r="C8">
        <v>165.256</v>
      </c>
      <c r="D8">
        <f t="shared" si="2"/>
        <v>-14.744</v>
      </c>
      <c r="E8">
        <f t="shared" si="1"/>
        <v>14.744</v>
      </c>
      <c r="G8" t="s">
        <v>232</v>
      </c>
    </row>
    <row r="9" spans="1:8">
      <c r="A9">
        <v>11</v>
      </c>
      <c r="B9">
        <f t="shared" si="0"/>
        <v>0.36666666666666664</v>
      </c>
      <c r="C9">
        <v>176.386</v>
      </c>
      <c r="D9">
        <f t="shared" si="2"/>
        <v>-3.6140000000000043</v>
      </c>
      <c r="E9">
        <f t="shared" si="1"/>
        <v>3.6140000000000043</v>
      </c>
      <c r="G9" s="9" t="s">
        <v>233</v>
      </c>
    </row>
    <row r="10" spans="1:8">
      <c r="A10">
        <v>13</v>
      </c>
      <c r="B10">
        <f t="shared" si="0"/>
        <v>0.43333333333333335</v>
      </c>
      <c r="C10">
        <v>168.05199999999999</v>
      </c>
      <c r="D10">
        <f>180-C10</f>
        <v>11.948000000000008</v>
      </c>
      <c r="E10">
        <f t="shared" si="1"/>
        <v>11.948000000000008</v>
      </c>
    </row>
    <row r="11" spans="1:8">
      <c r="A11">
        <v>15</v>
      </c>
      <c r="B11">
        <f t="shared" si="0"/>
        <v>0.5</v>
      </c>
      <c r="C11">
        <v>172.56899999999999</v>
      </c>
      <c r="D11">
        <f t="shared" ref="D11:D17" si="3">180-C11</f>
        <v>7.4310000000000116</v>
      </c>
      <c r="E11">
        <f t="shared" si="1"/>
        <v>7.4310000000000116</v>
      </c>
    </row>
    <row r="12" spans="1:8">
      <c r="A12">
        <v>17</v>
      </c>
      <c r="B12">
        <f t="shared" si="0"/>
        <v>0.56666666666666665</v>
      </c>
      <c r="C12">
        <v>155.32300000000001</v>
      </c>
      <c r="D12">
        <f t="shared" si="3"/>
        <v>24.676999999999992</v>
      </c>
      <c r="E12">
        <f t="shared" si="1"/>
        <v>24.676999999999992</v>
      </c>
    </row>
    <row r="13" spans="1:8">
      <c r="A13">
        <v>19</v>
      </c>
      <c r="B13">
        <f t="shared" si="0"/>
        <v>0.6333333333333333</v>
      </c>
      <c r="C13">
        <v>157.834</v>
      </c>
      <c r="D13">
        <f t="shared" si="3"/>
        <v>22.165999999999997</v>
      </c>
      <c r="E13">
        <f t="shared" si="1"/>
        <v>22.165999999999997</v>
      </c>
    </row>
    <row r="14" spans="1:8">
      <c r="A14">
        <v>21</v>
      </c>
      <c r="B14">
        <f t="shared" si="0"/>
        <v>0.7</v>
      </c>
      <c r="C14">
        <v>151.99299999999999</v>
      </c>
      <c r="D14" s="8">
        <f t="shared" si="3"/>
        <v>28.007000000000005</v>
      </c>
      <c r="E14">
        <f t="shared" si="1"/>
        <v>28.007000000000005</v>
      </c>
    </row>
    <row r="15" spans="1:8">
      <c r="A15">
        <v>23</v>
      </c>
      <c r="B15">
        <f t="shared" si="0"/>
        <v>0.76666666666666661</v>
      </c>
      <c r="C15">
        <v>166.589</v>
      </c>
      <c r="D15">
        <f t="shared" si="3"/>
        <v>13.411000000000001</v>
      </c>
      <c r="E15">
        <f t="shared" si="1"/>
        <v>13.411000000000001</v>
      </c>
    </row>
    <row r="16" spans="1:8">
      <c r="A16">
        <v>25</v>
      </c>
      <c r="B16">
        <f t="shared" si="0"/>
        <v>0.83333333333333337</v>
      </c>
      <c r="C16">
        <v>172.405</v>
      </c>
      <c r="D16">
        <f t="shared" si="3"/>
        <v>7.5949999999999989</v>
      </c>
      <c r="E16">
        <f t="shared" si="1"/>
        <v>7.5949999999999989</v>
      </c>
    </row>
    <row r="17" spans="1:5">
      <c r="A17">
        <v>27</v>
      </c>
      <c r="B17">
        <f t="shared" si="0"/>
        <v>0.9</v>
      </c>
      <c r="C17">
        <v>170.27199999999999</v>
      </c>
      <c r="D17">
        <f t="shared" si="3"/>
        <v>9.7280000000000086</v>
      </c>
      <c r="E17">
        <f t="shared" si="1"/>
        <v>9.7280000000000086</v>
      </c>
    </row>
    <row r="18" spans="1:5">
      <c r="A18">
        <v>29</v>
      </c>
      <c r="B18">
        <f t="shared" si="0"/>
        <v>0.96666666666666667</v>
      </c>
      <c r="C18">
        <v>173.41800000000001</v>
      </c>
      <c r="D18">
        <f>-180+C18</f>
        <v>-6.5819999999999936</v>
      </c>
      <c r="E18">
        <f t="shared" si="1"/>
        <v>6.5819999999999936</v>
      </c>
    </row>
    <row r="19" spans="1:5">
      <c r="A19">
        <v>31</v>
      </c>
      <c r="B19">
        <f t="shared" si="0"/>
        <v>1.0333333333333332</v>
      </c>
      <c r="C19">
        <v>170.983</v>
      </c>
      <c r="D19">
        <f>-180+C19</f>
        <v>-9.0169999999999959</v>
      </c>
      <c r="E19">
        <f t="shared" si="1"/>
        <v>9.0169999999999959</v>
      </c>
    </row>
    <row r="20" spans="1:5">
      <c r="A20">
        <v>33</v>
      </c>
      <c r="B20">
        <f t="shared" si="0"/>
        <v>1.1000000000000001</v>
      </c>
      <c r="C20">
        <v>169.69499999999999</v>
      </c>
      <c r="D20" s="8">
        <f>180-C20</f>
        <v>10.305000000000007</v>
      </c>
      <c r="E20">
        <f t="shared" si="1"/>
        <v>10.305000000000007</v>
      </c>
    </row>
    <row r="21" spans="1:5">
      <c r="A21">
        <v>35</v>
      </c>
      <c r="B21">
        <f t="shared" si="0"/>
        <v>1.1666666666666667</v>
      </c>
      <c r="C21">
        <v>173.03899999999999</v>
      </c>
      <c r="D21">
        <f>180-C21</f>
        <v>6.9610000000000127</v>
      </c>
      <c r="E21">
        <f t="shared" si="1"/>
        <v>6.9610000000000127</v>
      </c>
    </row>
    <row r="22" spans="1:5">
      <c r="A22">
        <v>37</v>
      </c>
      <c r="B22">
        <f t="shared" si="0"/>
        <v>1.2333333333333334</v>
      </c>
      <c r="C22">
        <v>171.369</v>
      </c>
      <c r="D22">
        <f>-180+C22</f>
        <v>-8.6310000000000002</v>
      </c>
      <c r="E22">
        <f t="shared" si="1"/>
        <v>8.6310000000000002</v>
      </c>
    </row>
    <row r="23" spans="1:5">
      <c r="A23">
        <v>39</v>
      </c>
      <c r="B23">
        <f t="shared" si="0"/>
        <v>1.3</v>
      </c>
      <c r="C23">
        <v>149.036</v>
      </c>
      <c r="D23" s="8">
        <f t="shared" ref="D23:D26" si="4">-180+C23</f>
        <v>-30.963999999999999</v>
      </c>
      <c r="E23">
        <f t="shared" si="1"/>
        <v>30.963999999999999</v>
      </c>
    </row>
    <row r="24" spans="1:5">
      <c r="A24">
        <v>41</v>
      </c>
      <c r="B24">
        <f t="shared" si="0"/>
        <v>1.3666666666666667</v>
      </c>
      <c r="C24">
        <v>156.577</v>
      </c>
      <c r="D24">
        <f t="shared" si="4"/>
        <v>-23.423000000000002</v>
      </c>
      <c r="E24">
        <f t="shared" si="1"/>
        <v>23.423000000000002</v>
      </c>
    </row>
    <row r="25" spans="1:5">
      <c r="A25">
        <v>43</v>
      </c>
      <c r="B25">
        <f t="shared" si="0"/>
        <v>1.4333333333333333</v>
      </c>
      <c r="C25">
        <v>167.196</v>
      </c>
      <c r="D25">
        <f t="shared" si="4"/>
        <v>-12.804000000000002</v>
      </c>
      <c r="E25">
        <f t="shared" si="1"/>
        <v>12.804000000000002</v>
      </c>
    </row>
    <row r="26" spans="1:5">
      <c r="A26">
        <v>45</v>
      </c>
      <c r="B26">
        <f t="shared" si="0"/>
        <v>1.5</v>
      </c>
      <c r="C26">
        <v>152.745</v>
      </c>
      <c r="D26">
        <f t="shared" si="4"/>
        <v>-27.254999999999995</v>
      </c>
      <c r="E26">
        <f t="shared" si="1"/>
        <v>27.254999999999995</v>
      </c>
    </row>
    <row r="27" spans="1:5">
      <c r="A27">
        <v>47</v>
      </c>
      <c r="B27">
        <f t="shared" si="0"/>
        <v>1.5666666666666667</v>
      </c>
      <c r="C27">
        <v>172.999</v>
      </c>
      <c r="D27">
        <f>180-C27</f>
        <v>7.0010000000000048</v>
      </c>
      <c r="E27">
        <f t="shared" si="1"/>
        <v>7.0010000000000048</v>
      </c>
    </row>
    <row r="28" spans="1:5">
      <c r="A28">
        <v>49</v>
      </c>
      <c r="B28">
        <f t="shared" si="0"/>
        <v>1.6333333333333333</v>
      </c>
      <c r="C28">
        <v>171.42699999999999</v>
      </c>
      <c r="D28">
        <f t="shared" ref="D28:D33" si="5">180-C28</f>
        <v>8.5730000000000075</v>
      </c>
      <c r="E28">
        <f t="shared" si="1"/>
        <v>8.5730000000000075</v>
      </c>
    </row>
    <row r="29" spans="1:5">
      <c r="A29">
        <v>51</v>
      </c>
      <c r="B29">
        <f t="shared" si="0"/>
        <v>1.7</v>
      </c>
      <c r="C29">
        <v>161.952</v>
      </c>
      <c r="D29">
        <f t="shared" si="5"/>
        <v>18.048000000000002</v>
      </c>
      <c r="E29">
        <f t="shared" si="1"/>
        <v>18.048000000000002</v>
      </c>
    </row>
    <row r="30" spans="1:5">
      <c r="A30">
        <v>53</v>
      </c>
      <c r="B30">
        <f t="shared" si="0"/>
        <v>1.7666666666666666</v>
      </c>
      <c r="C30">
        <v>159.07499999999999</v>
      </c>
      <c r="D30">
        <f t="shared" si="5"/>
        <v>20.925000000000011</v>
      </c>
      <c r="E30">
        <f t="shared" si="1"/>
        <v>20.925000000000011</v>
      </c>
    </row>
    <row r="31" spans="1:5">
      <c r="A31">
        <v>55</v>
      </c>
      <c r="B31">
        <f t="shared" si="0"/>
        <v>1.8333333333333333</v>
      </c>
      <c r="C31">
        <v>151.00700000000001</v>
      </c>
      <c r="D31" s="8">
        <f t="shared" si="5"/>
        <v>28.992999999999995</v>
      </c>
      <c r="E31">
        <f t="shared" si="1"/>
        <v>28.992999999999995</v>
      </c>
    </row>
    <row r="32" spans="1:5">
      <c r="A32">
        <v>57</v>
      </c>
      <c r="B32">
        <f t="shared" si="0"/>
        <v>1.9</v>
      </c>
      <c r="C32">
        <v>162.99700000000001</v>
      </c>
      <c r="D32">
        <f t="shared" si="5"/>
        <v>17.002999999999986</v>
      </c>
      <c r="E32">
        <f t="shared" si="1"/>
        <v>17.002999999999986</v>
      </c>
    </row>
    <row r="33" spans="1:5">
      <c r="A33">
        <v>59</v>
      </c>
      <c r="B33">
        <f t="shared" si="0"/>
        <v>1.9666666666666666</v>
      </c>
      <c r="C33">
        <v>173.88399999999999</v>
      </c>
      <c r="D33">
        <f t="shared" si="5"/>
        <v>6.1160000000000139</v>
      </c>
      <c r="E33">
        <f t="shared" si="1"/>
        <v>6.1160000000000139</v>
      </c>
    </row>
    <row r="34" spans="1:5">
      <c r="A34">
        <v>61</v>
      </c>
      <c r="B34">
        <f t="shared" si="0"/>
        <v>2.0333333333333332</v>
      </c>
      <c r="C34">
        <v>168.96100000000001</v>
      </c>
      <c r="D34">
        <f>-180+C34</f>
        <v>-11.038999999999987</v>
      </c>
      <c r="E34">
        <f t="shared" si="1"/>
        <v>11.038999999999987</v>
      </c>
    </row>
    <row r="35" spans="1:5">
      <c r="A35">
        <v>63</v>
      </c>
      <c r="B35">
        <f t="shared" si="0"/>
        <v>2.1</v>
      </c>
      <c r="C35">
        <v>175.8</v>
      </c>
      <c r="D35">
        <f t="shared" ref="D35:D42" si="6">-180+C35</f>
        <v>-4.1999999999999886</v>
      </c>
      <c r="E35">
        <f t="shared" si="1"/>
        <v>4.1999999999999886</v>
      </c>
    </row>
    <row r="36" spans="1:5">
      <c r="A36">
        <v>65</v>
      </c>
      <c r="B36">
        <f t="shared" si="0"/>
        <v>2.1666666666666665</v>
      </c>
      <c r="C36">
        <v>163.47399999999999</v>
      </c>
      <c r="D36">
        <f t="shared" si="6"/>
        <v>-16.52600000000001</v>
      </c>
      <c r="E36">
        <f t="shared" si="1"/>
        <v>16.52600000000001</v>
      </c>
    </row>
    <row r="37" spans="1:5">
      <c r="A37">
        <v>67</v>
      </c>
      <c r="B37">
        <f t="shared" si="0"/>
        <v>2.2333333333333334</v>
      </c>
      <c r="C37">
        <v>168.08600000000001</v>
      </c>
      <c r="D37">
        <f t="shared" si="6"/>
        <v>-11.913999999999987</v>
      </c>
      <c r="E37">
        <f t="shared" si="1"/>
        <v>11.913999999999987</v>
      </c>
    </row>
    <row r="38" spans="1:5">
      <c r="A38">
        <v>69</v>
      </c>
      <c r="B38">
        <f t="shared" si="0"/>
        <v>2.2999999999999998</v>
      </c>
      <c r="C38">
        <v>171.29900000000001</v>
      </c>
      <c r="D38">
        <f t="shared" si="6"/>
        <v>-8.7009999999999934</v>
      </c>
      <c r="E38">
        <f t="shared" si="1"/>
        <v>8.7009999999999934</v>
      </c>
    </row>
    <row r="39" spans="1:5">
      <c r="A39">
        <v>71</v>
      </c>
      <c r="B39">
        <f t="shared" si="0"/>
        <v>2.3666666666666667</v>
      </c>
      <c r="C39">
        <v>172.34899999999999</v>
      </c>
      <c r="D39">
        <f t="shared" si="6"/>
        <v>-7.6510000000000105</v>
      </c>
      <c r="E39">
        <f t="shared" si="1"/>
        <v>7.6510000000000105</v>
      </c>
    </row>
    <row r="40" spans="1:5">
      <c r="A40">
        <v>73</v>
      </c>
      <c r="B40">
        <f t="shared" si="0"/>
        <v>2.4333333333333331</v>
      </c>
      <c r="C40">
        <v>162.72200000000001</v>
      </c>
      <c r="D40">
        <f t="shared" si="6"/>
        <v>-17.277999999999992</v>
      </c>
      <c r="E40">
        <f t="shared" si="1"/>
        <v>17.277999999999992</v>
      </c>
    </row>
    <row r="41" spans="1:5">
      <c r="A41">
        <v>75</v>
      </c>
      <c r="B41">
        <f t="shared" si="0"/>
        <v>2.5</v>
      </c>
      <c r="C41">
        <v>152.59200000000001</v>
      </c>
      <c r="D41" s="8">
        <f t="shared" si="6"/>
        <v>-27.407999999999987</v>
      </c>
      <c r="E41">
        <f t="shared" si="1"/>
        <v>27.407999999999987</v>
      </c>
    </row>
    <row r="42" spans="1:5">
      <c r="A42">
        <v>77</v>
      </c>
      <c r="B42">
        <f t="shared" si="0"/>
        <v>2.5666666666666664</v>
      </c>
      <c r="C42">
        <v>176.42400000000001</v>
      </c>
      <c r="D42">
        <f t="shared" si="6"/>
        <v>-3.5759999999999934</v>
      </c>
      <c r="E42">
        <f t="shared" si="1"/>
        <v>3.5759999999999934</v>
      </c>
    </row>
    <row r="43" spans="1:5">
      <c r="A43">
        <v>79</v>
      </c>
      <c r="B43">
        <f t="shared" si="0"/>
        <v>2.6333333333333333</v>
      </c>
      <c r="C43">
        <v>153.435</v>
      </c>
      <c r="D43">
        <f>180-C43</f>
        <v>26.564999999999998</v>
      </c>
      <c r="E43">
        <f t="shared" si="1"/>
        <v>26.564999999999998</v>
      </c>
    </row>
    <row r="44" spans="1:5">
      <c r="A44">
        <v>81</v>
      </c>
      <c r="B44">
        <f t="shared" si="0"/>
        <v>2.7</v>
      </c>
      <c r="C44">
        <v>139.87899999999999</v>
      </c>
      <c r="D44" s="8">
        <f t="shared" ref="D44:D49" si="7">180-C44</f>
        <v>40.121000000000009</v>
      </c>
      <c r="E44" s="10">
        <f t="shared" si="1"/>
        <v>40.121000000000009</v>
      </c>
    </row>
    <row r="45" spans="1:5">
      <c r="A45">
        <v>83</v>
      </c>
      <c r="B45">
        <f t="shared" si="0"/>
        <v>2.7666666666666666</v>
      </c>
      <c r="C45">
        <v>149.93100000000001</v>
      </c>
      <c r="D45">
        <f t="shared" si="7"/>
        <v>30.068999999999988</v>
      </c>
      <c r="E45">
        <f t="shared" si="1"/>
        <v>30.068999999999988</v>
      </c>
    </row>
    <row r="46" spans="1:5">
      <c r="A46">
        <v>85</v>
      </c>
      <c r="B46">
        <f t="shared" si="0"/>
        <v>2.8333333333333335</v>
      </c>
      <c r="C46">
        <v>168.69</v>
      </c>
      <c r="D46">
        <f t="shared" si="7"/>
        <v>11.310000000000002</v>
      </c>
      <c r="E46">
        <f t="shared" si="1"/>
        <v>11.310000000000002</v>
      </c>
    </row>
    <row r="47" spans="1:5">
      <c r="A47">
        <v>87</v>
      </c>
      <c r="B47">
        <f t="shared" si="0"/>
        <v>2.9</v>
      </c>
      <c r="C47">
        <v>167.84800000000001</v>
      </c>
      <c r="D47">
        <f t="shared" si="7"/>
        <v>12.151999999999987</v>
      </c>
      <c r="E47">
        <f t="shared" si="1"/>
        <v>12.151999999999987</v>
      </c>
    </row>
    <row r="48" spans="1:5">
      <c r="A48">
        <v>89</v>
      </c>
      <c r="B48">
        <f t="shared" si="0"/>
        <v>2.9666666666666668</v>
      </c>
      <c r="C48">
        <v>174.28899999999999</v>
      </c>
      <c r="D48">
        <f t="shared" si="7"/>
        <v>5.7110000000000127</v>
      </c>
      <c r="E48">
        <f t="shared" si="1"/>
        <v>5.7110000000000127</v>
      </c>
    </row>
    <row r="49" spans="1:8">
      <c r="A49">
        <v>91</v>
      </c>
      <c r="B49">
        <f t="shared" si="0"/>
        <v>3.0333333333333332</v>
      </c>
      <c r="C49">
        <v>175.755</v>
      </c>
      <c r="D49">
        <f t="shared" si="7"/>
        <v>4.2450000000000045</v>
      </c>
      <c r="E49">
        <f t="shared" si="1"/>
        <v>4.2450000000000045</v>
      </c>
    </row>
    <row r="50" spans="1:8">
      <c r="A50">
        <v>93</v>
      </c>
      <c r="B50">
        <f t="shared" si="0"/>
        <v>3.1</v>
      </c>
      <c r="C50">
        <v>173.88399999999999</v>
      </c>
      <c r="D50" s="8">
        <f>-180+C50</f>
        <v>-6.1160000000000139</v>
      </c>
      <c r="E50">
        <f t="shared" si="1"/>
        <v>6.1160000000000139</v>
      </c>
    </row>
    <row r="52" spans="1:8">
      <c r="A52" t="s">
        <v>181</v>
      </c>
    </row>
    <row r="53" spans="1:8">
      <c r="A53" s="1" t="s">
        <v>123</v>
      </c>
      <c r="B53" s="1" t="s">
        <v>124</v>
      </c>
      <c r="C53" s="1" t="s">
        <v>125</v>
      </c>
      <c r="D53" s="1" t="s">
        <v>174</v>
      </c>
      <c r="E53" s="1" t="s">
        <v>127</v>
      </c>
      <c r="G53" t="s">
        <v>131</v>
      </c>
      <c r="H53" t="s">
        <v>231</v>
      </c>
    </row>
    <row r="54" spans="1:8">
      <c r="A54">
        <v>1</v>
      </c>
      <c r="B54">
        <f>A54*(1/30)</f>
        <v>3.3333333333333333E-2</v>
      </c>
      <c r="C54">
        <v>170.36199999999999</v>
      </c>
      <c r="D54">
        <f>180-$C54</f>
        <v>9.6380000000000052</v>
      </c>
      <c r="E54">
        <f>ABS(D54)</f>
        <v>9.6380000000000052</v>
      </c>
      <c r="G54" t="s">
        <v>232</v>
      </c>
    </row>
    <row r="55" spans="1:8">
      <c r="A55">
        <v>3</v>
      </c>
      <c r="B55">
        <f t="shared" ref="B55:B111" si="8">A55*(1/30)</f>
        <v>0.1</v>
      </c>
      <c r="C55">
        <v>170.36799999999999</v>
      </c>
      <c r="D55">
        <f t="shared" ref="D55:D63" si="9">180-$C55</f>
        <v>9.632000000000005</v>
      </c>
      <c r="E55">
        <f t="shared" ref="E55:E111" si="10">ABS(D55)</f>
        <v>9.632000000000005</v>
      </c>
      <c r="G55" s="9" t="s">
        <v>233</v>
      </c>
    </row>
    <row r="56" spans="1:8">
      <c r="A56">
        <v>5</v>
      </c>
      <c r="B56">
        <f t="shared" si="8"/>
        <v>0.16666666666666666</v>
      </c>
      <c r="C56">
        <v>171.501</v>
      </c>
      <c r="D56">
        <f t="shared" si="9"/>
        <v>8.4989999999999952</v>
      </c>
      <c r="E56">
        <f t="shared" si="10"/>
        <v>8.4989999999999952</v>
      </c>
    </row>
    <row r="57" spans="1:8">
      <c r="A57">
        <v>7</v>
      </c>
      <c r="B57">
        <f t="shared" si="8"/>
        <v>0.23333333333333334</v>
      </c>
      <c r="C57">
        <v>160.78700000000001</v>
      </c>
      <c r="D57">
        <f t="shared" si="9"/>
        <v>19.212999999999994</v>
      </c>
      <c r="E57">
        <f t="shared" si="10"/>
        <v>19.212999999999994</v>
      </c>
    </row>
    <row r="58" spans="1:8">
      <c r="A58">
        <v>9</v>
      </c>
      <c r="B58">
        <f t="shared" si="8"/>
        <v>0.3</v>
      </c>
      <c r="C58">
        <v>162.61500000000001</v>
      </c>
      <c r="D58">
        <f t="shared" si="9"/>
        <v>17.384999999999991</v>
      </c>
      <c r="E58">
        <f t="shared" si="10"/>
        <v>17.384999999999991</v>
      </c>
    </row>
    <row r="59" spans="1:8">
      <c r="A59">
        <v>11</v>
      </c>
      <c r="B59">
        <f t="shared" si="8"/>
        <v>0.36666666666666664</v>
      </c>
      <c r="C59">
        <v>156.37100000000001</v>
      </c>
      <c r="D59">
        <f t="shared" si="9"/>
        <v>23.628999999999991</v>
      </c>
      <c r="E59">
        <f t="shared" si="10"/>
        <v>23.628999999999991</v>
      </c>
    </row>
    <row r="60" spans="1:8">
      <c r="A60">
        <v>13</v>
      </c>
      <c r="B60">
        <f t="shared" si="8"/>
        <v>0.43333333333333335</v>
      </c>
      <c r="C60">
        <v>159.94399999999999</v>
      </c>
      <c r="D60">
        <f t="shared" si="9"/>
        <v>20.056000000000012</v>
      </c>
      <c r="E60">
        <f t="shared" si="10"/>
        <v>20.056000000000012</v>
      </c>
    </row>
    <row r="61" spans="1:8">
      <c r="A61">
        <v>15</v>
      </c>
      <c r="B61">
        <f t="shared" si="8"/>
        <v>0.5</v>
      </c>
      <c r="C61">
        <v>162.01900000000001</v>
      </c>
      <c r="D61">
        <f t="shared" si="9"/>
        <v>17.980999999999995</v>
      </c>
      <c r="E61">
        <f t="shared" si="10"/>
        <v>17.980999999999995</v>
      </c>
    </row>
    <row r="62" spans="1:8">
      <c r="A62">
        <v>17</v>
      </c>
      <c r="B62">
        <f t="shared" si="8"/>
        <v>0.56666666666666665</v>
      </c>
      <c r="C62">
        <v>161.565</v>
      </c>
      <c r="D62">
        <f t="shared" si="9"/>
        <v>18.435000000000002</v>
      </c>
      <c r="E62">
        <f t="shared" si="10"/>
        <v>18.435000000000002</v>
      </c>
    </row>
    <row r="63" spans="1:8">
      <c r="A63">
        <v>19</v>
      </c>
      <c r="B63">
        <f t="shared" si="8"/>
        <v>0.6333333333333333</v>
      </c>
      <c r="C63">
        <v>172.375</v>
      </c>
      <c r="D63">
        <f t="shared" si="9"/>
        <v>7.625</v>
      </c>
      <c r="E63">
        <f t="shared" si="10"/>
        <v>7.625</v>
      </c>
    </row>
    <row r="64" spans="1:8">
      <c r="A64">
        <v>21</v>
      </c>
      <c r="B64">
        <f t="shared" si="8"/>
        <v>0.7</v>
      </c>
      <c r="C64">
        <v>166.08500000000001</v>
      </c>
      <c r="D64">
        <f>-180+$C64</f>
        <v>-13.914999999999992</v>
      </c>
      <c r="E64">
        <f t="shared" si="10"/>
        <v>13.914999999999992</v>
      </c>
    </row>
    <row r="65" spans="1:5">
      <c r="A65">
        <v>23</v>
      </c>
      <c r="B65">
        <f t="shared" si="8"/>
        <v>0.76666666666666661</v>
      </c>
      <c r="C65">
        <v>167.27600000000001</v>
      </c>
      <c r="D65">
        <f t="shared" ref="D65:D70" si="11">-180+$C65</f>
        <v>-12.72399999999999</v>
      </c>
      <c r="E65">
        <f t="shared" si="10"/>
        <v>12.72399999999999</v>
      </c>
    </row>
    <row r="66" spans="1:5">
      <c r="A66">
        <v>25</v>
      </c>
      <c r="B66">
        <f t="shared" si="8"/>
        <v>0.83333333333333337</v>
      </c>
      <c r="C66">
        <v>165.54</v>
      </c>
      <c r="D66">
        <f t="shared" si="11"/>
        <v>-14.460000000000008</v>
      </c>
      <c r="E66">
        <f t="shared" si="10"/>
        <v>14.460000000000008</v>
      </c>
    </row>
    <row r="67" spans="1:5">
      <c r="A67">
        <v>27</v>
      </c>
      <c r="B67">
        <f t="shared" si="8"/>
        <v>0.9</v>
      </c>
      <c r="C67">
        <v>162.06700000000001</v>
      </c>
      <c r="D67">
        <f t="shared" si="11"/>
        <v>-17.932999999999993</v>
      </c>
      <c r="E67">
        <f t="shared" si="10"/>
        <v>17.932999999999993</v>
      </c>
    </row>
    <row r="68" spans="1:5">
      <c r="A68">
        <v>29</v>
      </c>
      <c r="B68">
        <f t="shared" si="8"/>
        <v>0.96666666666666667</v>
      </c>
      <c r="C68">
        <v>158.274</v>
      </c>
      <c r="D68">
        <f t="shared" si="11"/>
        <v>-21.725999999999999</v>
      </c>
      <c r="E68">
        <f t="shared" si="10"/>
        <v>21.725999999999999</v>
      </c>
    </row>
    <row r="69" spans="1:5">
      <c r="A69">
        <v>31</v>
      </c>
      <c r="B69">
        <f t="shared" si="8"/>
        <v>1.0333333333333332</v>
      </c>
      <c r="C69">
        <v>162.89699999999999</v>
      </c>
      <c r="D69">
        <f t="shared" si="11"/>
        <v>-17.103000000000009</v>
      </c>
      <c r="E69">
        <f t="shared" si="10"/>
        <v>17.103000000000009</v>
      </c>
    </row>
    <row r="70" spans="1:5">
      <c r="A70">
        <v>33</v>
      </c>
      <c r="B70">
        <f t="shared" si="8"/>
        <v>1.1000000000000001</v>
      </c>
      <c r="C70">
        <v>161.99600000000001</v>
      </c>
      <c r="D70">
        <f t="shared" si="11"/>
        <v>-18.003999999999991</v>
      </c>
      <c r="E70">
        <f t="shared" si="10"/>
        <v>18.003999999999991</v>
      </c>
    </row>
    <row r="71" spans="1:5">
      <c r="A71">
        <v>35</v>
      </c>
      <c r="B71">
        <f t="shared" si="8"/>
        <v>1.1666666666666667</v>
      </c>
      <c r="C71">
        <v>167.18299999999999</v>
      </c>
      <c r="D71">
        <f>180-$C71</f>
        <v>12.817000000000007</v>
      </c>
      <c r="E71">
        <f t="shared" si="10"/>
        <v>12.817000000000007</v>
      </c>
    </row>
    <row r="72" spans="1:5">
      <c r="A72">
        <v>37</v>
      </c>
      <c r="B72">
        <f t="shared" si="8"/>
        <v>1.2333333333333334</v>
      </c>
      <c r="C72">
        <v>163.751</v>
      </c>
      <c r="D72">
        <f t="shared" ref="D72:D79" si="12">180-$C72</f>
        <v>16.248999999999995</v>
      </c>
      <c r="E72">
        <f t="shared" si="10"/>
        <v>16.248999999999995</v>
      </c>
    </row>
    <row r="73" spans="1:5">
      <c r="A73">
        <v>39</v>
      </c>
      <c r="B73">
        <f t="shared" si="8"/>
        <v>1.3</v>
      </c>
      <c r="C73">
        <v>167.44800000000001</v>
      </c>
      <c r="D73">
        <f t="shared" si="12"/>
        <v>12.551999999999992</v>
      </c>
      <c r="E73">
        <f t="shared" si="10"/>
        <v>12.551999999999992</v>
      </c>
    </row>
    <row r="74" spans="1:5">
      <c r="A74">
        <v>41</v>
      </c>
      <c r="B74">
        <f t="shared" si="8"/>
        <v>1.3666666666666667</v>
      </c>
      <c r="C74">
        <v>171.7</v>
      </c>
      <c r="D74">
        <f t="shared" si="12"/>
        <v>8.3000000000000114</v>
      </c>
      <c r="E74">
        <f t="shared" si="10"/>
        <v>8.3000000000000114</v>
      </c>
    </row>
    <row r="75" spans="1:5">
      <c r="A75">
        <v>43</v>
      </c>
      <c r="B75">
        <f t="shared" si="8"/>
        <v>1.4333333333333333</v>
      </c>
      <c r="C75">
        <v>163.072</v>
      </c>
      <c r="D75">
        <f t="shared" si="12"/>
        <v>16.927999999999997</v>
      </c>
      <c r="E75">
        <f t="shared" si="10"/>
        <v>16.927999999999997</v>
      </c>
    </row>
    <row r="76" spans="1:5">
      <c r="A76">
        <v>45</v>
      </c>
      <c r="B76">
        <f t="shared" si="8"/>
        <v>1.5</v>
      </c>
      <c r="C76">
        <v>170.88200000000001</v>
      </c>
      <c r="D76">
        <f t="shared" si="12"/>
        <v>9.117999999999995</v>
      </c>
      <c r="E76">
        <f t="shared" si="10"/>
        <v>9.117999999999995</v>
      </c>
    </row>
    <row r="77" spans="1:5">
      <c r="A77">
        <v>47</v>
      </c>
      <c r="B77">
        <f t="shared" si="8"/>
        <v>1.5666666666666667</v>
      </c>
      <c r="C77">
        <v>167.661</v>
      </c>
      <c r="D77">
        <f t="shared" si="12"/>
        <v>12.338999999999999</v>
      </c>
      <c r="E77">
        <f t="shared" si="10"/>
        <v>12.338999999999999</v>
      </c>
    </row>
    <row r="78" spans="1:5">
      <c r="A78">
        <v>49</v>
      </c>
      <c r="B78">
        <f t="shared" si="8"/>
        <v>1.6333333333333333</v>
      </c>
      <c r="C78">
        <v>161.042</v>
      </c>
      <c r="D78">
        <f t="shared" si="12"/>
        <v>18.957999999999998</v>
      </c>
      <c r="E78">
        <f t="shared" si="10"/>
        <v>18.957999999999998</v>
      </c>
    </row>
    <row r="79" spans="1:5">
      <c r="A79">
        <v>51</v>
      </c>
      <c r="B79">
        <f t="shared" si="8"/>
        <v>1.7</v>
      </c>
      <c r="C79">
        <v>168.30099999999999</v>
      </c>
      <c r="D79">
        <f t="shared" si="12"/>
        <v>11.699000000000012</v>
      </c>
      <c r="E79">
        <f t="shared" si="10"/>
        <v>11.699000000000012</v>
      </c>
    </row>
    <row r="80" spans="1:5">
      <c r="A80">
        <v>53</v>
      </c>
      <c r="B80">
        <f t="shared" si="8"/>
        <v>1.7666666666666666</v>
      </c>
      <c r="C80">
        <v>165.155</v>
      </c>
      <c r="D80">
        <f>-180+$C80</f>
        <v>-14.844999999999999</v>
      </c>
      <c r="E80">
        <f t="shared" si="10"/>
        <v>14.844999999999999</v>
      </c>
    </row>
    <row r="81" spans="1:5">
      <c r="A81">
        <v>55</v>
      </c>
      <c r="B81">
        <f t="shared" si="8"/>
        <v>1.8333333333333333</v>
      </c>
      <c r="C81">
        <v>165.91499999999999</v>
      </c>
      <c r="D81">
        <f t="shared" ref="D81:D87" si="13">-180+$C81</f>
        <v>-14.085000000000008</v>
      </c>
      <c r="E81">
        <f t="shared" si="10"/>
        <v>14.085000000000008</v>
      </c>
    </row>
    <row r="82" spans="1:5">
      <c r="A82">
        <v>57</v>
      </c>
      <c r="B82">
        <f t="shared" si="8"/>
        <v>1.9</v>
      </c>
      <c r="C82">
        <v>160.953</v>
      </c>
      <c r="D82">
        <f t="shared" si="13"/>
        <v>-19.046999999999997</v>
      </c>
      <c r="E82">
        <f t="shared" si="10"/>
        <v>19.046999999999997</v>
      </c>
    </row>
    <row r="83" spans="1:5">
      <c r="A83">
        <v>59</v>
      </c>
      <c r="B83">
        <f t="shared" si="8"/>
        <v>1.9666666666666666</v>
      </c>
      <c r="C83">
        <v>167.23099999999999</v>
      </c>
      <c r="D83">
        <f t="shared" si="13"/>
        <v>-12.769000000000005</v>
      </c>
      <c r="E83">
        <f t="shared" si="10"/>
        <v>12.769000000000005</v>
      </c>
    </row>
    <row r="84" spans="1:5">
      <c r="A84">
        <v>61</v>
      </c>
      <c r="B84">
        <f t="shared" si="8"/>
        <v>2.0333333333333332</v>
      </c>
      <c r="C84">
        <v>163.62</v>
      </c>
      <c r="D84">
        <f t="shared" si="13"/>
        <v>-16.379999999999995</v>
      </c>
      <c r="E84">
        <f t="shared" si="10"/>
        <v>16.379999999999995</v>
      </c>
    </row>
    <row r="85" spans="1:5">
      <c r="A85">
        <v>63</v>
      </c>
      <c r="B85">
        <f t="shared" si="8"/>
        <v>2.1</v>
      </c>
      <c r="C85">
        <v>155.78800000000001</v>
      </c>
      <c r="D85">
        <f t="shared" si="13"/>
        <v>-24.211999999999989</v>
      </c>
      <c r="E85" s="10">
        <f t="shared" si="10"/>
        <v>24.211999999999989</v>
      </c>
    </row>
    <row r="86" spans="1:5">
      <c r="A86">
        <v>65</v>
      </c>
      <c r="B86">
        <f t="shared" si="8"/>
        <v>2.1666666666666665</v>
      </c>
      <c r="C86">
        <v>167.16800000000001</v>
      </c>
      <c r="D86">
        <f t="shared" si="13"/>
        <v>-12.831999999999994</v>
      </c>
      <c r="E86">
        <f t="shared" si="10"/>
        <v>12.831999999999994</v>
      </c>
    </row>
    <row r="87" spans="1:5">
      <c r="A87">
        <v>67</v>
      </c>
      <c r="B87">
        <f t="shared" si="8"/>
        <v>2.2333333333333334</v>
      </c>
      <c r="C87">
        <v>172.131</v>
      </c>
      <c r="D87">
        <f t="shared" si="13"/>
        <v>-7.8689999999999998</v>
      </c>
      <c r="E87">
        <f t="shared" si="10"/>
        <v>7.8689999999999998</v>
      </c>
    </row>
    <row r="88" spans="1:5">
      <c r="A88">
        <v>69</v>
      </c>
      <c r="B88">
        <f t="shared" si="8"/>
        <v>2.2999999999999998</v>
      </c>
      <c r="C88">
        <v>162.35</v>
      </c>
      <c r="D88">
        <f>180-$C88</f>
        <v>17.650000000000006</v>
      </c>
      <c r="E88">
        <f t="shared" si="10"/>
        <v>17.650000000000006</v>
      </c>
    </row>
    <row r="89" spans="1:5">
      <c r="A89">
        <v>71</v>
      </c>
      <c r="B89">
        <f t="shared" si="8"/>
        <v>2.3666666666666667</v>
      </c>
      <c r="C89">
        <v>166.02699999999999</v>
      </c>
      <c r="D89">
        <f t="shared" ref="D89:D95" si="14">180-$C89</f>
        <v>13.973000000000013</v>
      </c>
      <c r="E89">
        <f t="shared" si="10"/>
        <v>13.973000000000013</v>
      </c>
    </row>
    <row r="90" spans="1:5">
      <c r="A90">
        <v>73</v>
      </c>
      <c r="B90">
        <f t="shared" si="8"/>
        <v>2.4333333333333331</v>
      </c>
      <c r="C90">
        <v>164.91399999999999</v>
      </c>
      <c r="D90">
        <f t="shared" si="14"/>
        <v>15.086000000000013</v>
      </c>
      <c r="E90">
        <f t="shared" si="10"/>
        <v>15.086000000000013</v>
      </c>
    </row>
    <row r="91" spans="1:5">
      <c r="A91">
        <v>75</v>
      </c>
      <c r="B91">
        <f t="shared" si="8"/>
        <v>2.5</v>
      </c>
      <c r="C91">
        <v>161.565</v>
      </c>
      <c r="D91">
        <f t="shared" si="14"/>
        <v>18.435000000000002</v>
      </c>
      <c r="E91">
        <f t="shared" si="10"/>
        <v>18.435000000000002</v>
      </c>
    </row>
    <row r="92" spans="1:5">
      <c r="A92">
        <v>77</v>
      </c>
      <c r="B92">
        <f t="shared" si="8"/>
        <v>2.5666666666666664</v>
      </c>
      <c r="C92">
        <v>167.471</v>
      </c>
      <c r="D92">
        <f t="shared" si="14"/>
        <v>12.528999999999996</v>
      </c>
      <c r="E92">
        <f t="shared" si="10"/>
        <v>12.528999999999996</v>
      </c>
    </row>
    <row r="93" spans="1:5">
      <c r="A93">
        <v>79</v>
      </c>
      <c r="B93">
        <f t="shared" si="8"/>
        <v>2.6333333333333333</v>
      </c>
      <c r="C93">
        <v>163.38300000000001</v>
      </c>
      <c r="D93">
        <f t="shared" si="14"/>
        <v>16.61699999999999</v>
      </c>
      <c r="E93">
        <f t="shared" si="10"/>
        <v>16.61699999999999</v>
      </c>
    </row>
    <row r="94" spans="1:5">
      <c r="A94">
        <v>81</v>
      </c>
      <c r="B94">
        <f t="shared" si="8"/>
        <v>2.7</v>
      </c>
      <c r="C94">
        <v>167.54</v>
      </c>
      <c r="D94">
        <f t="shared" si="14"/>
        <v>12.460000000000008</v>
      </c>
      <c r="E94">
        <f t="shared" si="10"/>
        <v>12.460000000000008</v>
      </c>
    </row>
    <row r="95" spans="1:5">
      <c r="A95">
        <v>83</v>
      </c>
      <c r="B95">
        <f t="shared" si="8"/>
        <v>2.7666666666666666</v>
      </c>
      <c r="C95">
        <v>179.04499999999999</v>
      </c>
      <c r="D95">
        <f t="shared" si="14"/>
        <v>0.95500000000001251</v>
      </c>
      <c r="E95">
        <f t="shared" si="10"/>
        <v>0.95500000000001251</v>
      </c>
    </row>
    <row r="96" spans="1:5">
      <c r="A96">
        <v>85</v>
      </c>
      <c r="B96">
        <f t="shared" si="8"/>
        <v>2.8333333333333335</v>
      </c>
      <c r="C96">
        <v>167.32599999999999</v>
      </c>
      <c r="D96">
        <f>-180+$C96</f>
        <v>-12.674000000000007</v>
      </c>
      <c r="E96">
        <f t="shared" si="10"/>
        <v>12.674000000000007</v>
      </c>
    </row>
    <row r="97" spans="1:5">
      <c r="A97">
        <v>87</v>
      </c>
      <c r="B97">
        <f t="shared" si="8"/>
        <v>2.9</v>
      </c>
      <c r="C97">
        <v>166.727</v>
      </c>
      <c r="D97">
        <f t="shared" ref="D97:D103" si="15">-180+$C97</f>
        <v>-13.272999999999996</v>
      </c>
      <c r="E97">
        <f t="shared" si="10"/>
        <v>13.272999999999996</v>
      </c>
    </row>
    <row r="98" spans="1:5">
      <c r="A98">
        <v>89</v>
      </c>
      <c r="B98">
        <f t="shared" si="8"/>
        <v>2.9666666666666668</v>
      </c>
      <c r="C98">
        <v>169.28299999999999</v>
      </c>
      <c r="D98">
        <f t="shared" si="15"/>
        <v>-10.717000000000013</v>
      </c>
      <c r="E98">
        <f t="shared" si="10"/>
        <v>10.717000000000013</v>
      </c>
    </row>
    <row r="99" spans="1:5">
      <c r="A99">
        <v>91</v>
      </c>
      <c r="B99">
        <f t="shared" si="8"/>
        <v>3.0333333333333332</v>
      </c>
      <c r="C99">
        <v>166.43</v>
      </c>
      <c r="D99">
        <f t="shared" si="15"/>
        <v>-13.569999999999993</v>
      </c>
      <c r="E99">
        <f t="shared" si="10"/>
        <v>13.569999999999993</v>
      </c>
    </row>
    <row r="100" spans="1:5">
      <c r="A100">
        <v>93</v>
      </c>
      <c r="B100">
        <f t="shared" si="8"/>
        <v>3.1</v>
      </c>
      <c r="C100">
        <v>163.78</v>
      </c>
      <c r="D100">
        <f t="shared" si="15"/>
        <v>-16.22</v>
      </c>
      <c r="E100">
        <f t="shared" si="10"/>
        <v>16.22</v>
      </c>
    </row>
    <row r="101" spans="1:5">
      <c r="A101">
        <v>95</v>
      </c>
      <c r="B101">
        <f t="shared" si="8"/>
        <v>3.1666666666666665</v>
      </c>
      <c r="C101">
        <v>167.49299999999999</v>
      </c>
      <c r="D101">
        <f t="shared" si="15"/>
        <v>-12.507000000000005</v>
      </c>
      <c r="E101">
        <f t="shared" si="10"/>
        <v>12.507000000000005</v>
      </c>
    </row>
    <row r="102" spans="1:5">
      <c r="A102">
        <v>97</v>
      </c>
      <c r="B102">
        <f t="shared" si="8"/>
        <v>3.2333333333333334</v>
      </c>
      <c r="C102">
        <v>170.13399999999999</v>
      </c>
      <c r="D102">
        <f t="shared" si="15"/>
        <v>-9.8660000000000139</v>
      </c>
      <c r="E102">
        <f t="shared" si="10"/>
        <v>9.8660000000000139</v>
      </c>
    </row>
    <row r="103" spans="1:5">
      <c r="A103">
        <v>99</v>
      </c>
      <c r="B103">
        <f t="shared" si="8"/>
        <v>3.3</v>
      </c>
      <c r="C103">
        <v>177.23599999999999</v>
      </c>
      <c r="D103">
        <f t="shared" si="15"/>
        <v>-2.76400000000001</v>
      </c>
      <c r="E103">
        <f t="shared" si="10"/>
        <v>2.76400000000001</v>
      </c>
    </row>
    <row r="104" spans="1:5">
      <c r="A104">
        <v>101</v>
      </c>
      <c r="B104">
        <f t="shared" si="8"/>
        <v>3.3666666666666667</v>
      </c>
      <c r="C104">
        <v>171.67099999999999</v>
      </c>
      <c r="D104">
        <f>180-$C104</f>
        <v>8.3290000000000077</v>
      </c>
      <c r="E104">
        <f t="shared" si="10"/>
        <v>8.3290000000000077</v>
      </c>
    </row>
    <row r="105" spans="1:5">
      <c r="A105">
        <v>103</v>
      </c>
      <c r="B105">
        <f t="shared" si="8"/>
        <v>3.4333333333333331</v>
      </c>
      <c r="C105">
        <v>162.715</v>
      </c>
      <c r="D105">
        <f t="shared" ref="D105:D111" si="16">180-$C105</f>
        <v>17.284999999999997</v>
      </c>
      <c r="E105">
        <f t="shared" si="10"/>
        <v>17.284999999999997</v>
      </c>
    </row>
    <row r="106" spans="1:5">
      <c r="A106">
        <v>105</v>
      </c>
      <c r="B106">
        <f t="shared" si="8"/>
        <v>3.5</v>
      </c>
      <c r="C106">
        <v>162.78800000000001</v>
      </c>
      <c r="D106">
        <f t="shared" si="16"/>
        <v>17.211999999999989</v>
      </c>
      <c r="E106">
        <f t="shared" si="10"/>
        <v>17.211999999999989</v>
      </c>
    </row>
    <row r="107" spans="1:5">
      <c r="A107">
        <v>107</v>
      </c>
      <c r="B107">
        <f t="shared" si="8"/>
        <v>3.5666666666666664</v>
      </c>
      <c r="C107">
        <v>159.69200000000001</v>
      </c>
      <c r="D107">
        <f t="shared" si="16"/>
        <v>20.307999999999993</v>
      </c>
      <c r="E107">
        <f t="shared" si="10"/>
        <v>20.307999999999993</v>
      </c>
    </row>
    <row r="108" spans="1:5">
      <c r="A108">
        <v>109</v>
      </c>
      <c r="B108">
        <f t="shared" si="8"/>
        <v>3.6333333333333333</v>
      </c>
      <c r="C108">
        <v>164.09700000000001</v>
      </c>
      <c r="D108">
        <f t="shared" si="16"/>
        <v>15.902999999999992</v>
      </c>
      <c r="E108">
        <f t="shared" si="10"/>
        <v>15.902999999999992</v>
      </c>
    </row>
    <row r="109" spans="1:5">
      <c r="A109">
        <v>111</v>
      </c>
      <c r="B109">
        <f t="shared" si="8"/>
        <v>3.6999999999999997</v>
      </c>
      <c r="C109">
        <v>175.559</v>
      </c>
      <c r="D109">
        <f t="shared" si="16"/>
        <v>4.4410000000000025</v>
      </c>
      <c r="E109">
        <f t="shared" si="10"/>
        <v>4.4410000000000025</v>
      </c>
    </row>
    <row r="110" spans="1:5">
      <c r="A110">
        <v>113</v>
      </c>
      <c r="B110">
        <f t="shared" si="8"/>
        <v>3.7666666666666666</v>
      </c>
      <c r="C110">
        <v>174.35900000000001</v>
      </c>
      <c r="D110">
        <f t="shared" si="16"/>
        <v>5.6409999999999911</v>
      </c>
      <c r="E110">
        <f t="shared" si="10"/>
        <v>5.6409999999999911</v>
      </c>
    </row>
    <row r="111" spans="1:5">
      <c r="A111">
        <v>115</v>
      </c>
      <c r="B111">
        <f t="shared" si="8"/>
        <v>3.8333333333333335</v>
      </c>
      <c r="C111">
        <v>171.291</v>
      </c>
      <c r="D111">
        <f t="shared" si="16"/>
        <v>8.7090000000000032</v>
      </c>
      <c r="E111">
        <f t="shared" si="10"/>
        <v>8.7090000000000032</v>
      </c>
    </row>
    <row r="113" spans="1:8">
      <c r="A113" t="s">
        <v>184</v>
      </c>
    </row>
    <row r="114" spans="1:8">
      <c r="A114" s="1" t="s">
        <v>123</v>
      </c>
      <c r="B114" s="1" t="s">
        <v>124</v>
      </c>
      <c r="C114" s="1" t="s">
        <v>125</v>
      </c>
      <c r="D114" s="1" t="s">
        <v>174</v>
      </c>
      <c r="E114" s="1" t="s">
        <v>127</v>
      </c>
      <c r="G114" t="s">
        <v>131</v>
      </c>
      <c r="H114" t="s">
        <v>231</v>
      </c>
    </row>
    <row r="115" spans="1:8">
      <c r="A115">
        <v>1</v>
      </c>
      <c r="B115">
        <f>A115*(1/30)</f>
        <v>3.3333333333333333E-2</v>
      </c>
      <c r="C115">
        <v>173.25700000000001</v>
      </c>
      <c r="D115">
        <f>180-C115</f>
        <v>6.742999999999995</v>
      </c>
      <c r="E115">
        <f>ABS(D115)</f>
        <v>6.742999999999995</v>
      </c>
      <c r="G115" t="s">
        <v>232</v>
      </c>
    </row>
    <row r="116" spans="1:8">
      <c r="A116">
        <v>3</v>
      </c>
      <c r="B116">
        <f t="shared" ref="B116:B172" si="17">A116*(1/30)</f>
        <v>0.1</v>
      </c>
      <c r="C116">
        <v>174.59299999999999</v>
      </c>
      <c r="D116">
        <f t="shared" ref="D116:D119" si="18">180-C116</f>
        <v>5.4070000000000107</v>
      </c>
      <c r="E116">
        <f t="shared" ref="E116:E172" si="19">ABS(D116)</f>
        <v>5.4070000000000107</v>
      </c>
      <c r="G116" s="9" t="s">
        <v>233</v>
      </c>
    </row>
    <row r="117" spans="1:8">
      <c r="A117">
        <v>5</v>
      </c>
      <c r="B117">
        <f t="shared" si="17"/>
        <v>0.16666666666666666</v>
      </c>
      <c r="C117">
        <v>167.114</v>
      </c>
      <c r="D117">
        <f t="shared" si="18"/>
        <v>12.885999999999996</v>
      </c>
      <c r="E117">
        <f t="shared" si="19"/>
        <v>12.885999999999996</v>
      </c>
    </row>
    <row r="118" spans="1:8">
      <c r="A118">
        <v>7</v>
      </c>
      <c r="B118">
        <f t="shared" si="17"/>
        <v>0.23333333333333334</v>
      </c>
      <c r="C118">
        <v>173.20099999999999</v>
      </c>
      <c r="D118">
        <f t="shared" si="18"/>
        <v>6.7990000000000066</v>
      </c>
      <c r="E118">
        <f t="shared" si="19"/>
        <v>6.7990000000000066</v>
      </c>
    </row>
    <row r="119" spans="1:8">
      <c r="A119">
        <v>9</v>
      </c>
      <c r="B119">
        <f t="shared" si="17"/>
        <v>0.3</v>
      </c>
      <c r="C119">
        <v>170.27199999999999</v>
      </c>
      <c r="D119">
        <f t="shared" si="18"/>
        <v>9.7280000000000086</v>
      </c>
      <c r="E119">
        <f t="shared" si="19"/>
        <v>9.7280000000000086</v>
      </c>
    </row>
    <row r="120" spans="1:8">
      <c r="A120">
        <v>11</v>
      </c>
      <c r="B120">
        <f t="shared" si="17"/>
        <v>0.36666666666666664</v>
      </c>
      <c r="C120">
        <v>179.50299999999999</v>
      </c>
      <c r="D120">
        <f>-180+C120</f>
        <v>-0.4970000000000141</v>
      </c>
      <c r="E120">
        <f t="shared" si="19"/>
        <v>0.4970000000000141</v>
      </c>
    </row>
    <row r="121" spans="1:8">
      <c r="A121">
        <v>13</v>
      </c>
      <c r="B121">
        <f t="shared" si="17"/>
        <v>0.43333333333333335</v>
      </c>
      <c r="C121">
        <v>167.245</v>
      </c>
      <c r="D121">
        <f>180-C121</f>
        <v>12.754999999999995</v>
      </c>
      <c r="E121">
        <f t="shared" si="19"/>
        <v>12.754999999999995</v>
      </c>
    </row>
    <row r="122" spans="1:8">
      <c r="A122">
        <v>15</v>
      </c>
      <c r="B122">
        <f t="shared" si="17"/>
        <v>0.5</v>
      </c>
      <c r="C122">
        <v>171.33600000000001</v>
      </c>
      <c r="D122">
        <f>-180+C122</f>
        <v>-8.6639999999999873</v>
      </c>
      <c r="E122">
        <f t="shared" si="19"/>
        <v>8.6639999999999873</v>
      </c>
    </row>
    <row r="123" spans="1:8">
      <c r="A123">
        <v>17</v>
      </c>
      <c r="B123">
        <f t="shared" si="17"/>
        <v>0.56666666666666665</v>
      </c>
      <c r="C123">
        <v>171.21600000000001</v>
      </c>
      <c r="D123">
        <f t="shared" ref="D123:D129" si="20">-180+C123</f>
        <v>-8.7839999999999918</v>
      </c>
      <c r="E123">
        <f t="shared" si="19"/>
        <v>8.7839999999999918</v>
      </c>
    </row>
    <row r="124" spans="1:8">
      <c r="A124">
        <v>19</v>
      </c>
      <c r="B124">
        <f t="shared" si="17"/>
        <v>0.6333333333333333</v>
      </c>
      <c r="C124">
        <v>166.715</v>
      </c>
      <c r="D124">
        <f t="shared" si="20"/>
        <v>-13.284999999999997</v>
      </c>
      <c r="E124">
        <f t="shared" si="19"/>
        <v>13.284999999999997</v>
      </c>
    </row>
    <row r="125" spans="1:8">
      <c r="A125">
        <v>21</v>
      </c>
      <c r="B125">
        <f t="shared" si="17"/>
        <v>0.7</v>
      </c>
      <c r="C125">
        <v>163.85599999999999</v>
      </c>
      <c r="D125">
        <f t="shared" si="20"/>
        <v>-16.144000000000005</v>
      </c>
      <c r="E125">
        <f t="shared" si="19"/>
        <v>16.144000000000005</v>
      </c>
    </row>
    <row r="126" spans="1:8">
      <c r="A126">
        <v>23</v>
      </c>
      <c r="B126">
        <f t="shared" si="17"/>
        <v>0.76666666666666661</v>
      </c>
      <c r="C126">
        <v>154.01400000000001</v>
      </c>
      <c r="D126">
        <f t="shared" si="20"/>
        <v>-25.98599999999999</v>
      </c>
      <c r="E126" s="10">
        <f t="shared" si="19"/>
        <v>25.98599999999999</v>
      </c>
    </row>
    <row r="127" spans="1:8">
      <c r="A127">
        <v>25</v>
      </c>
      <c r="B127">
        <f t="shared" si="17"/>
        <v>0.83333333333333337</v>
      </c>
      <c r="C127">
        <v>167.27600000000001</v>
      </c>
      <c r="D127">
        <f t="shared" si="20"/>
        <v>-12.72399999999999</v>
      </c>
      <c r="E127">
        <f t="shared" si="19"/>
        <v>12.72399999999999</v>
      </c>
    </row>
    <row r="128" spans="1:8">
      <c r="A128">
        <v>27</v>
      </c>
      <c r="B128">
        <f t="shared" si="17"/>
        <v>0.9</v>
      </c>
      <c r="C128">
        <v>162.08000000000001</v>
      </c>
      <c r="D128">
        <f t="shared" si="20"/>
        <v>-17.919999999999987</v>
      </c>
      <c r="E128">
        <f t="shared" si="19"/>
        <v>17.919999999999987</v>
      </c>
    </row>
    <row r="129" spans="1:5">
      <c r="A129">
        <v>29</v>
      </c>
      <c r="B129">
        <f t="shared" si="17"/>
        <v>0.96666666666666667</v>
      </c>
      <c r="C129">
        <v>166.542</v>
      </c>
      <c r="D129">
        <f t="shared" si="20"/>
        <v>-13.457999999999998</v>
      </c>
      <c r="E129">
        <f t="shared" si="19"/>
        <v>13.457999999999998</v>
      </c>
    </row>
    <row r="130" spans="1:5">
      <c r="A130">
        <v>31</v>
      </c>
      <c r="B130">
        <f t="shared" si="17"/>
        <v>1.0333333333333332</v>
      </c>
      <c r="C130">
        <v>178.755</v>
      </c>
      <c r="D130">
        <f>180-C130</f>
        <v>1.2450000000000045</v>
      </c>
      <c r="E130">
        <f t="shared" si="19"/>
        <v>1.2450000000000045</v>
      </c>
    </row>
    <row r="131" spans="1:5">
      <c r="A131">
        <v>33</v>
      </c>
      <c r="B131">
        <f t="shared" si="17"/>
        <v>1.1000000000000001</v>
      </c>
      <c r="C131">
        <v>179.869</v>
      </c>
      <c r="D131">
        <f t="shared" ref="D131:D137" si="21">180-C131</f>
        <v>0.13100000000000023</v>
      </c>
      <c r="E131">
        <f t="shared" si="19"/>
        <v>0.13100000000000023</v>
      </c>
    </row>
    <row r="132" spans="1:5">
      <c r="A132">
        <v>35</v>
      </c>
      <c r="B132">
        <f t="shared" si="17"/>
        <v>1.1666666666666667</v>
      </c>
      <c r="C132">
        <v>178.869</v>
      </c>
      <c r="D132">
        <f t="shared" si="21"/>
        <v>1.1310000000000002</v>
      </c>
      <c r="E132">
        <f t="shared" si="19"/>
        <v>1.1310000000000002</v>
      </c>
    </row>
    <row r="133" spans="1:5">
      <c r="A133">
        <v>37</v>
      </c>
      <c r="B133">
        <f t="shared" si="17"/>
        <v>1.2333333333333334</v>
      </c>
      <c r="C133">
        <v>166.697</v>
      </c>
      <c r="D133">
        <f t="shared" si="21"/>
        <v>13.302999999999997</v>
      </c>
      <c r="E133">
        <f t="shared" si="19"/>
        <v>13.302999999999997</v>
      </c>
    </row>
    <row r="134" spans="1:5">
      <c r="A134">
        <v>39</v>
      </c>
      <c r="B134">
        <f t="shared" si="17"/>
        <v>1.3</v>
      </c>
      <c r="C134">
        <v>171.26300000000001</v>
      </c>
      <c r="D134">
        <f t="shared" si="21"/>
        <v>8.7369999999999948</v>
      </c>
      <c r="E134">
        <f t="shared" si="19"/>
        <v>8.7369999999999948</v>
      </c>
    </row>
    <row r="135" spans="1:5">
      <c r="A135">
        <v>41</v>
      </c>
      <c r="B135">
        <f t="shared" si="17"/>
        <v>1.3666666666666667</v>
      </c>
      <c r="C135">
        <v>168.69</v>
      </c>
      <c r="D135">
        <f t="shared" si="21"/>
        <v>11.310000000000002</v>
      </c>
      <c r="E135">
        <f t="shared" si="19"/>
        <v>11.310000000000002</v>
      </c>
    </row>
    <row r="136" spans="1:5">
      <c r="A136">
        <v>43</v>
      </c>
      <c r="B136">
        <f t="shared" si="17"/>
        <v>1.4333333333333333</v>
      </c>
      <c r="C136">
        <v>168.977</v>
      </c>
      <c r="D136">
        <f t="shared" si="21"/>
        <v>11.022999999999996</v>
      </c>
      <c r="E136">
        <f t="shared" si="19"/>
        <v>11.022999999999996</v>
      </c>
    </row>
    <row r="137" spans="1:5">
      <c r="A137">
        <v>45</v>
      </c>
      <c r="B137">
        <f t="shared" si="17"/>
        <v>1.5</v>
      </c>
      <c r="C137">
        <v>177.77500000000001</v>
      </c>
      <c r="D137">
        <f t="shared" si="21"/>
        <v>2.2249999999999943</v>
      </c>
      <c r="E137">
        <f t="shared" si="19"/>
        <v>2.2249999999999943</v>
      </c>
    </row>
    <row r="138" spans="1:5">
      <c r="A138">
        <v>47</v>
      </c>
      <c r="B138">
        <f t="shared" si="17"/>
        <v>1.5666666666666667</v>
      </c>
      <c r="C138">
        <v>172.864</v>
      </c>
      <c r="D138">
        <f>-180+C138</f>
        <v>-7.1359999999999957</v>
      </c>
      <c r="E138">
        <f t="shared" si="19"/>
        <v>7.1359999999999957</v>
      </c>
    </row>
    <row r="139" spans="1:5">
      <c r="A139">
        <v>49</v>
      </c>
      <c r="B139">
        <f t="shared" si="17"/>
        <v>1.6333333333333333</v>
      </c>
      <c r="C139">
        <v>162.18100000000001</v>
      </c>
      <c r="D139">
        <f t="shared" ref="D139:D146" si="22">-180+C139</f>
        <v>-17.818999999999988</v>
      </c>
      <c r="E139">
        <f t="shared" si="19"/>
        <v>17.818999999999988</v>
      </c>
    </row>
    <row r="140" spans="1:5">
      <c r="A140">
        <v>51</v>
      </c>
      <c r="B140">
        <f t="shared" si="17"/>
        <v>1.7</v>
      </c>
      <c r="C140">
        <v>164.06800000000001</v>
      </c>
      <c r="D140">
        <f t="shared" si="22"/>
        <v>-15.931999999999988</v>
      </c>
      <c r="E140">
        <f t="shared" si="19"/>
        <v>15.931999999999988</v>
      </c>
    </row>
    <row r="141" spans="1:5">
      <c r="A141">
        <v>53</v>
      </c>
      <c r="B141">
        <f t="shared" si="17"/>
        <v>1.7666666666666666</v>
      </c>
      <c r="C141">
        <v>160.24100000000001</v>
      </c>
      <c r="D141">
        <f t="shared" si="22"/>
        <v>-19.758999999999986</v>
      </c>
      <c r="E141">
        <f t="shared" si="19"/>
        <v>19.758999999999986</v>
      </c>
    </row>
    <row r="142" spans="1:5">
      <c r="A142">
        <v>55</v>
      </c>
      <c r="B142">
        <f t="shared" si="17"/>
        <v>1.8333333333333333</v>
      </c>
      <c r="C142">
        <v>166.08799999999999</v>
      </c>
      <c r="D142">
        <f t="shared" si="22"/>
        <v>-13.912000000000006</v>
      </c>
      <c r="E142">
        <f t="shared" si="19"/>
        <v>13.912000000000006</v>
      </c>
    </row>
    <row r="143" spans="1:5">
      <c r="A143">
        <v>57</v>
      </c>
      <c r="B143">
        <f t="shared" si="17"/>
        <v>1.9</v>
      </c>
      <c r="C143">
        <v>165.56399999999999</v>
      </c>
      <c r="D143">
        <f t="shared" si="22"/>
        <v>-14.436000000000007</v>
      </c>
      <c r="E143">
        <f t="shared" si="19"/>
        <v>14.436000000000007</v>
      </c>
    </row>
    <row r="144" spans="1:5">
      <c r="A144">
        <v>59</v>
      </c>
      <c r="B144">
        <f t="shared" si="17"/>
        <v>1.9666666666666666</v>
      </c>
      <c r="C144">
        <v>161.22499999999999</v>
      </c>
      <c r="D144">
        <f t="shared" si="22"/>
        <v>-18.775000000000006</v>
      </c>
      <c r="E144">
        <f t="shared" si="19"/>
        <v>18.775000000000006</v>
      </c>
    </row>
    <row r="145" spans="1:5">
      <c r="A145">
        <v>61</v>
      </c>
      <c r="B145">
        <f t="shared" si="17"/>
        <v>2.0333333333333332</v>
      </c>
      <c r="C145">
        <v>164.88</v>
      </c>
      <c r="D145">
        <f t="shared" si="22"/>
        <v>-15.120000000000005</v>
      </c>
      <c r="E145">
        <f t="shared" si="19"/>
        <v>15.120000000000005</v>
      </c>
    </row>
    <row r="146" spans="1:5">
      <c r="A146">
        <v>63</v>
      </c>
      <c r="B146">
        <f t="shared" si="17"/>
        <v>2.1</v>
      </c>
      <c r="C146">
        <v>166.32900000000001</v>
      </c>
      <c r="D146">
        <f t="shared" si="22"/>
        <v>-13.670999999999992</v>
      </c>
      <c r="E146">
        <f t="shared" si="19"/>
        <v>13.670999999999992</v>
      </c>
    </row>
    <row r="147" spans="1:5">
      <c r="A147">
        <v>65</v>
      </c>
      <c r="B147">
        <f t="shared" si="17"/>
        <v>2.1666666666666665</v>
      </c>
      <c r="C147">
        <v>172.60900000000001</v>
      </c>
      <c r="D147">
        <f>180-C147</f>
        <v>7.3909999999999911</v>
      </c>
      <c r="E147">
        <f t="shared" si="19"/>
        <v>7.3909999999999911</v>
      </c>
    </row>
    <row r="148" spans="1:5">
      <c r="A148">
        <v>67</v>
      </c>
      <c r="B148">
        <f t="shared" si="17"/>
        <v>2.2333333333333334</v>
      </c>
      <c r="C148">
        <v>176.20400000000001</v>
      </c>
      <c r="D148">
        <f t="shared" ref="D148:D154" si="23">180-C148</f>
        <v>3.7959999999999923</v>
      </c>
      <c r="E148">
        <f t="shared" si="19"/>
        <v>3.7959999999999923</v>
      </c>
    </row>
    <row r="149" spans="1:5">
      <c r="A149">
        <v>69</v>
      </c>
      <c r="B149">
        <f t="shared" si="17"/>
        <v>2.2999999999999998</v>
      </c>
      <c r="C149">
        <v>175.541</v>
      </c>
      <c r="D149">
        <f t="shared" si="23"/>
        <v>4.4590000000000032</v>
      </c>
      <c r="E149">
        <f t="shared" si="19"/>
        <v>4.4590000000000032</v>
      </c>
    </row>
    <row r="150" spans="1:5">
      <c r="A150">
        <v>71</v>
      </c>
      <c r="B150">
        <f t="shared" si="17"/>
        <v>2.3666666666666667</v>
      </c>
      <c r="C150">
        <v>164.369</v>
      </c>
      <c r="D150">
        <f t="shared" si="23"/>
        <v>15.631</v>
      </c>
      <c r="E150">
        <f t="shared" si="19"/>
        <v>15.631</v>
      </c>
    </row>
    <row r="151" spans="1:5">
      <c r="A151">
        <v>73</v>
      </c>
      <c r="B151">
        <f t="shared" si="17"/>
        <v>2.4333333333333331</v>
      </c>
      <c r="C151">
        <v>174.80600000000001</v>
      </c>
      <c r="D151">
        <f t="shared" si="23"/>
        <v>5.1939999999999884</v>
      </c>
      <c r="E151">
        <f t="shared" si="19"/>
        <v>5.1939999999999884</v>
      </c>
    </row>
    <row r="152" spans="1:5">
      <c r="A152">
        <v>75</v>
      </c>
      <c r="B152">
        <f t="shared" si="17"/>
        <v>2.5</v>
      </c>
      <c r="C152">
        <v>170.18700000000001</v>
      </c>
      <c r="D152">
        <f t="shared" si="23"/>
        <v>9.8129999999999882</v>
      </c>
      <c r="E152">
        <f t="shared" si="19"/>
        <v>9.8129999999999882</v>
      </c>
    </row>
    <row r="153" spans="1:5">
      <c r="A153">
        <v>77</v>
      </c>
      <c r="B153">
        <f t="shared" si="17"/>
        <v>2.5666666666666664</v>
      </c>
      <c r="C153">
        <v>174.26900000000001</v>
      </c>
      <c r="D153">
        <f t="shared" si="23"/>
        <v>5.7309999999999945</v>
      </c>
      <c r="E153">
        <f t="shared" si="19"/>
        <v>5.7309999999999945</v>
      </c>
    </row>
    <row r="154" spans="1:5">
      <c r="A154">
        <v>79</v>
      </c>
      <c r="B154">
        <f t="shared" si="17"/>
        <v>2.6333333333333333</v>
      </c>
      <c r="C154">
        <v>171.041</v>
      </c>
      <c r="D154">
        <f t="shared" si="23"/>
        <v>8.9590000000000032</v>
      </c>
      <c r="E154">
        <f t="shared" si="19"/>
        <v>8.9590000000000032</v>
      </c>
    </row>
    <row r="155" spans="1:5">
      <c r="A155">
        <v>81</v>
      </c>
      <c r="B155">
        <f t="shared" si="17"/>
        <v>2.7</v>
      </c>
      <c r="C155">
        <v>173.31200000000001</v>
      </c>
      <c r="D155">
        <f>-180+C155</f>
        <v>-6.6879999999999882</v>
      </c>
      <c r="E155">
        <f t="shared" si="19"/>
        <v>6.6879999999999882</v>
      </c>
    </row>
    <row r="156" spans="1:5">
      <c r="A156">
        <v>83</v>
      </c>
      <c r="B156">
        <f t="shared" si="17"/>
        <v>2.7666666666666666</v>
      </c>
      <c r="C156">
        <v>159.96199999999999</v>
      </c>
      <c r="D156">
        <f t="shared" ref="D156:D162" si="24">-180+C156</f>
        <v>-20.038000000000011</v>
      </c>
      <c r="E156">
        <f t="shared" si="19"/>
        <v>20.038000000000011</v>
      </c>
    </row>
    <row r="157" spans="1:5">
      <c r="A157">
        <v>85</v>
      </c>
      <c r="B157">
        <f t="shared" si="17"/>
        <v>2.8333333333333335</v>
      </c>
      <c r="C157">
        <v>161.61099999999999</v>
      </c>
      <c r="D157">
        <f t="shared" si="24"/>
        <v>-18.38900000000001</v>
      </c>
      <c r="E157">
        <f t="shared" si="19"/>
        <v>18.38900000000001</v>
      </c>
    </row>
    <row r="158" spans="1:5">
      <c r="A158">
        <v>89</v>
      </c>
      <c r="B158">
        <f t="shared" si="17"/>
        <v>2.9666666666666668</v>
      </c>
      <c r="C158">
        <v>165.84100000000001</v>
      </c>
      <c r="D158">
        <f t="shared" si="24"/>
        <v>-14.158999999999992</v>
      </c>
      <c r="E158">
        <f t="shared" si="19"/>
        <v>14.158999999999992</v>
      </c>
    </row>
    <row r="159" spans="1:5">
      <c r="A159">
        <v>91</v>
      </c>
      <c r="B159">
        <f t="shared" si="17"/>
        <v>3.0333333333333332</v>
      </c>
      <c r="C159">
        <v>171.85400000000001</v>
      </c>
      <c r="D159">
        <f t="shared" si="24"/>
        <v>-8.1459999999999866</v>
      </c>
      <c r="E159">
        <f t="shared" si="19"/>
        <v>8.1459999999999866</v>
      </c>
    </row>
    <row r="160" spans="1:5">
      <c r="A160">
        <v>93</v>
      </c>
      <c r="B160">
        <f t="shared" si="17"/>
        <v>3.1</v>
      </c>
      <c r="C160">
        <v>174.89</v>
      </c>
      <c r="D160">
        <f t="shared" si="24"/>
        <v>-5.1100000000000136</v>
      </c>
      <c r="E160">
        <f t="shared" si="19"/>
        <v>5.1100000000000136</v>
      </c>
    </row>
    <row r="161" spans="1:5">
      <c r="A161">
        <v>95</v>
      </c>
      <c r="B161">
        <f t="shared" si="17"/>
        <v>3.1666666666666665</v>
      </c>
      <c r="C161">
        <v>170.02199999999999</v>
      </c>
      <c r="D161">
        <f t="shared" si="24"/>
        <v>-9.9780000000000086</v>
      </c>
      <c r="E161">
        <f t="shared" si="19"/>
        <v>9.9780000000000086</v>
      </c>
    </row>
    <row r="162" spans="1:5">
      <c r="A162">
        <v>97</v>
      </c>
      <c r="B162">
        <f t="shared" si="17"/>
        <v>3.2333333333333334</v>
      </c>
      <c r="C162">
        <v>172.14699999999999</v>
      </c>
      <c r="D162">
        <f t="shared" si="24"/>
        <v>-7.8530000000000086</v>
      </c>
      <c r="E162">
        <f t="shared" si="19"/>
        <v>7.8530000000000086</v>
      </c>
    </row>
    <row r="163" spans="1:5">
      <c r="A163">
        <v>99</v>
      </c>
      <c r="B163">
        <f t="shared" si="17"/>
        <v>3.3</v>
      </c>
      <c r="C163">
        <v>168.74100000000001</v>
      </c>
      <c r="D163">
        <f>180-C163</f>
        <v>11.258999999999986</v>
      </c>
      <c r="E163">
        <f t="shared" si="19"/>
        <v>11.258999999999986</v>
      </c>
    </row>
    <row r="164" spans="1:5">
      <c r="A164">
        <v>101</v>
      </c>
      <c r="B164">
        <f t="shared" si="17"/>
        <v>3.3666666666666667</v>
      </c>
      <c r="C164">
        <v>177.60499999999999</v>
      </c>
      <c r="D164">
        <f t="shared" ref="D164:D170" si="25">180-C164</f>
        <v>2.3950000000000102</v>
      </c>
      <c r="E164">
        <f t="shared" si="19"/>
        <v>2.3950000000000102</v>
      </c>
    </row>
    <row r="165" spans="1:5">
      <c r="A165">
        <v>103</v>
      </c>
      <c r="B165">
        <f t="shared" si="17"/>
        <v>3.4333333333333331</v>
      </c>
      <c r="C165">
        <v>174.161</v>
      </c>
      <c r="D165">
        <f t="shared" si="25"/>
        <v>5.8389999999999986</v>
      </c>
      <c r="E165">
        <f t="shared" si="19"/>
        <v>5.8389999999999986</v>
      </c>
    </row>
    <row r="166" spans="1:5">
      <c r="A166">
        <v>105</v>
      </c>
      <c r="B166">
        <f t="shared" si="17"/>
        <v>3.5</v>
      </c>
      <c r="C166">
        <v>166.71100000000001</v>
      </c>
      <c r="D166">
        <f t="shared" si="25"/>
        <v>13.288999999999987</v>
      </c>
      <c r="E166">
        <f t="shared" si="19"/>
        <v>13.288999999999987</v>
      </c>
    </row>
    <row r="167" spans="1:5">
      <c r="A167">
        <v>107</v>
      </c>
      <c r="B167">
        <f t="shared" si="17"/>
        <v>3.5666666666666664</v>
      </c>
      <c r="C167">
        <v>166.524</v>
      </c>
      <c r="D167">
        <f t="shared" si="25"/>
        <v>13.475999999999999</v>
      </c>
      <c r="E167">
        <f t="shared" si="19"/>
        <v>13.475999999999999</v>
      </c>
    </row>
    <row r="168" spans="1:5">
      <c r="A168">
        <v>109</v>
      </c>
      <c r="B168">
        <f t="shared" si="17"/>
        <v>3.6333333333333333</v>
      </c>
      <c r="C168">
        <v>163.92599999999999</v>
      </c>
      <c r="D168">
        <f t="shared" si="25"/>
        <v>16.074000000000012</v>
      </c>
      <c r="E168">
        <f t="shared" si="19"/>
        <v>16.074000000000012</v>
      </c>
    </row>
    <row r="169" spans="1:5">
      <c r="A169">
        <v>111</v>
      </c>
      <c r="B169">
        <f t="shared" si="17"/>
        <v>3.6999999999999997</v>
      </c>
      <c r="C169">
        <v>163.90199999999999</v>
      </c>
      <c r="D169">
        <f t="shared" si="25"/>
        <v>16.098000000000013</v>
      </c>
      <c r="E169">
        <f t="shared" si="19"/>
        <v>16.098000000000013</v>
      </c>
    </row>
    <row r="170" spans="1:5">
      <c r="A170">
        <v>113</v>
      </c>
      <c r="B170">
        <f t="shared" si="17"/>
        <v>3.7666666666666666</v>
      </c>
      <c r="C170">
        <v>170.74199999999999</v>
      </c>
      <c r="D170">
        <f t="shared" si="25"/>
        <v>9.2580000000000098</v>
      </c>
      <c r="E170">
        <f t="shared" si="19"/>
        <v>9.2580000000000098</v>
      </c>
    </row>
    <row r="171" spans="1:5">
      <c r="A171">
        <v>115</v>
      </c>
      <c r="B171">
        <f t="shared" si="17"/>
        <v>3.8333333333333335</v>
      </c>
      <c r="C171">
        <v>159.95500000000001</v>
      </c>
      <c r="D171">
        <f>-180+C171</f>
        <v>-20.044999999999987</v>
      </c>
      <c r="E171">
        <f t="shared" si="19"/>
        <v>20.044999999999987</v>
      </c>
    </row>
    <row r="172" spans="1:5">
      <c r="A172">
        <v>117</v>
      </c>
      <c r="B172">
        <f t="shared" si="17"/>
        <v>3.9</v>
      </c>
      <c r="C172">
        <v>172.44399999999999</v>
      </c>
      <c r="D172">
        <f>-180+C172</f>
        <v>-7.5560000000000116</v>
      </c>
      <c r="E172">
        <f t="shared" si="19"/>
        <v>7.5560000000000116</v>
      </c>
    </row>
  </sheetData>
  <hyperlinks>
    <hyperlink ref="G4" r:id="rId1"/>
    <hyperlink ref="G9" r:id="rId2"/>
    <hyperlink ref="G55" r:id="rId3"/>
    <hyperlink ref="G116" r:id="rId4"/>
  </hyperlinks>
  <pageMargins left="0.7" right="0.7" top="0.75" bottom="0.75" header="0.3" footer="0.3"/>
  <drawing r:id="rId5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H102"/>
  <sheetViews>
    <sheetView workbookViewId="0">
      <selection activeCell="D99" sqref="D99:D101"/>
    </sheetView>
  </sheetViews>
  <sheetFormatPr defaultRowHeight="15"/>
  <cols>
    <col min="2" max="3" width="14.42578125" customWidth="1"/>
    <col min="4" max="4" width="13.42578125" customWidth="1"/>
    <col min="5" max="5" width="15.140625" customWidth="1"/>
    <col min="6" max="6" width="28.42578125" customWidth="1"/>
  </cols>
  <sheetData>
    <row r="1" spans="1:8">
      <c r="A1" s="1" t="s">
        <v>81</v>
      </c>
      <c r="C1" s="18" t="s">
        <v>82</v>
      </c>
      <c r="D1" s="18"/>
      <c r="E1" s="18"/>
    </row>
    <row r="2" spans="1:8">
      <c r="A2" t="s">
        <v>524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A4*(1/25)</f>
        <v>0.04</v>
      </c>
      <c r="C4" s="17">
        <v>160.56</v>
      </c>
      <c r="D4" s="17">
        <f>180-C4</f>
        <v>19.439999999999998</v>
      </c>
      <c r="E4" s="17">
        <f>ABS(D4)</f>
        <v>19.439999999999998</v>
      </c>
      <c r="F4">
        <v>7.0000000000000001E-3</v>
      </c>
      <c r="G4" s="9" t="s">
        <v>532</v>
      </c>
    </row>
    <row r="5" spans="1:8">
      <c r="A5" s="17">
        <v>3</v>
      </c>
      <c r="B5">
        <f t="shared" ref="B5:B23" si="0">A5*(1/25)</f>
        <v>0.12</v>
      </c>
      <c r="C5" s="17">
        <v>152.488</v>
      </c>
      <c r="D5" s="17">
        <f>180-C5</f>
        <v>27.512</v>
      </c>
      <c r="E5" s="17">
        <f t="shared" ref="E5:E23" si="1">ABS(D5)</f>
        <v>27.512</v>
      </c>
    </row>
    <row r="6" spans="1:8">
      <c r="A6" s="17">
        <v>5</v>
      </c>
      <c r="B6">
        <f t="shared" si="0"/>
        <v>0.2</v>
      </c>
      <c r="C6" s="17">
        <v>163.09100000000001</v>
      </c>
      <c r="D6" s="17">
        <f>-180+C6</f>
        <v>-16.908999999999992</v>
      </c>
      <c r="E6" s="17">
        <f t="shared" si="1"/>
        <v>16.908999999999992</v>
      </c>
    </row>
    <row r="7" spans="1:8">
      <c r="A7" s="17">
        <v>7</v>
      </c>
      <c r="B7">
        <f t="shared" si="0"/>
        <v>0.28000000000000003</v>
      </c>
      <c r="C7" s="17">
        <v>157.834</v>
      </c>
      <c r="D7" s="17">
        <f>180-C7</f>
        <v>22.165999999999997</v>
      </c>
      <c r="E7" s="17">
        <f t="shared" si="1"/>
        <v>22.165999999999997</v>
      </c>
      <c r="G7" t="s">
        <v>131</v>
      </c>
      <c r="H7" t="s">
        <v>533</v>
      </c>
    </row>
    <row r="8" spans="1:8">
      <c r="A8" s="17">
        <v>9</v>
      </c>
      <c r="B8">
        <f t="shared" si="0"/>
        <v>0.36</v>
      </c>
      <c r="C8" s="17">
        <v>147.21600000000001</v>
      </c>
      <c r="D8" s="17">
        <f>180-C8</f>
        <v>32.783999999999992</v>
      </c>
      <c r="E8" s="17">
        <f t="shared" si="1"/>
        <v>32.783999999999992</v>
      </c>
      <c r="G8" t="s">
        <v>534</v>
      </c>
    </row>
    <row r="9" spans="1:8">
      <c r="A9" s="17">
        <v>11</v>
      </c>
      <c r="B9">
        <f t="shared" si="0"/>
        <v>0.44</v>
      </c>
      <c r="C9" s="17">
        <v>160.53299999999999</v>
      </c>
      <c r="D9" s="17">
        <f>-180+C9</f>
        <v>-19.467000000000013</v>
      </c>
      <c r="E9" s="17">
        <f t="shared" si="1"/>
        <v>19.467000000000013</v>
      </c>
      <c r="G9" s="9" t="s">
        <v>535</v>
      </c>
    </row>
    <row r="10" spans="1:8">
      <c r="A10" s="17">
        <v>13</v>
      </c>
      <c r="B10">
        <f t="shared" si="0"/>
        <v>0.52</v>
      </c>
      <c r="C10">
        <v>162.78399999999999</v>
      </c>
      <c r="D10" s="17">
        <f>-180+C10</f>
        <v>-17.216000000000008</v>
      </c>
      <c r="E10" s="17">
        <f t="shared" si="1"/>
        <v>17.216000000000008</v>
      </c>
    </row>
    <row r="11" spans="1:8">
      <c r="A11" s="17">
        <v>15</v>
      </c>
      <c r="B11">
        <f t="shared" si="0"/>
        <v>0.6</v>
      </c>
      <c r="C11">
        <v>149.036</v>
      </c>
      <c r="D11" s="17">
        <f>180-C11</f>
        <v>30.963999999999999</v>
      </c>
      <c r="E11" s="17">
        <f t="shared" si="1"/>
        <v>30.963999999999999</v>
      </c>
    </row>
    <row r="12" spans="1:8">
      <c r="A12" s="17">
        <v>17</v>
      </c>
      <c r="B12">
        <f t="shared" si="0"/>
        <v>0.68</v>
      </c>
      <c r="C12">
        <v>142.815</v>
      </c>
      <c r="D12" s="17">
        <f>180-C12</f>
        <v>37.185000000000002</v>
      </c>
      <c r="E12" s="10">
        <f t="shared" si="1"/>
        <v>37.185000000000002</v>
      </c>
    </row>
    <row r="13" spans="1:8">
      <c r="A13" s="17">
        <v>19</v>
      </c>
      <c r="B13">
        <f t="shared" si="0"/>
        <v>0.76</v>
      </c>
      <c r="C13">
        <v>155.92699999999999</v>
      </c>
      <c r="D13" s="17">
        <f>-180+C13</f>
        <v>-24.073000000000008</v>
      </c>
      <c r="E13" s="17">
        <f t="shared" si="1"/>
        <v>24.073000000000008</v>
      </c>
    </row>
    <row r="14" spans="1:8">
      <c r="A14" s="17">
        <v>21</v>
      </c>
      <c r="B14">
        <f t="shared" si="0"/>
        <v>0.84</v>
      </c>
      <c r="C14">
        <v>149.036</v>
      </c>
      <c r="D14" s="17">
        <f>180-C14</f>
        <v>30.963999999999999</v>
      </c>
      <c r="E14" s="17">
        <f t="shared" si="1"/>
        <v>30.963999999999999</v>
      </c>
    </row>
    <row r="15" spans="1:8">
      <c r="A15" s="17">
        <v>23</v>
      </c>
      <c r="B15">
        <f t="shared" si="0"/>
        <v>0.92</v>
      </c>
      <c r="C15">
        <v>164.869</v>
      </c>
      <c r="D15" s="17">
        <f>180-C15</f>
        <v>15.131</v>
      </c>
      <c r="E15" s="17">
        <f t="shared" si="1"/>
        <v>15.131</v>
      </c>
      <c r="G15" s="9"/>
    </row>
    <row r="16" spans="1:8">
      <c r="A16" s="17">
        <v>25</v>
      </c>
      <c r="B16">
        <f t="shared" si="0"/>
        <v>1</v>
      </c>
      <c r="C16">
        <v>161.131</v>
      </c>
      <c r="D16" s="17">
        <f>-180+C16</f>
        <v>-18.869</v>
      </c>
      <c r="E16" s="17">
        <f t="shared" si="1"/>
        <v>18.869</v>
      </c>
    </row>
    <row r="17" spans="1:8">
      <c r="A17" s="17">
        <v>27</v>
      </c>
      <c r="B17">
        <f t="shared" si="0"/>
        <v>1.08</v>
      </c>
      <c r="C17">
        <v>152.71899999999999</v>
      </c>
      <c r="D17" s="17">
        <f>-180+C17</f>
        <v>-27.281000000000006</v>
      </c>
      <c r="E17" s="17">
        <f t="shared" si="1"/>
        <v>27.281000000000006</v>
      </c>
    </row>
    <row r="18" spans="1:8">
      <c r="A18" s="17">
        <v>29</v>
      </c>
      <c r="B18">
        <f t="shared" si="0"/>
        <v>1.1599999999999999</v>
      </c>
      <c r="C18">
        <v>169.03700000000001</v>
      </c>
      <c r="D18" s="17">
        <f>180-C18</f>
        <v>10.962999999999994</v>
      </c>
      <c r="E18" s="17">
        <f t="shared" si="1"/>
        <v>10.962999999999994</v>
      </c>
    </row>
    <row r="19" spans="1:8">
      <c r="A19" s="17">
        <v>31</v>
      </c>
      <c r="B19">
        <f t="shared" si="0"/>
        <v>1.24</v>
      </c>
      <c r="C19">
        <v>150.58600000000001</v>
      </c>
      <c r="D19" s="17">
        <f>180-C19</f>
        <v>29.413999999999987</v>
      </c>
      <c r="E19" s="17">
        <f t="shared" si="1"/>
        <v>29.413999999999987</v>
      </c>
    </row>
    <row r="20" spans="1:8">
      <c r="A20" s="17">
        <v>33</v>
      </c>
      <c r="B20">
        <f t="shared" si="0"/>
        <v>1.32</v>
      </c>
      <c r="C20">
        <v>159.14599999999999</v>
      </c>
      <c r="D20" s="17">
        <f>-180+C20</f>
        <v>-20.854000000000013</v>
      </c>
      <c r="E20" s="17">
        <f t="shared" si="1"/>
        <v>20.854000000000013</v>
      </c>
    </row>
    <row r="21" spans="1:8">
      <c r="A21" s="17">
        <v>35</v>
      </c>
      <c r="B21">
        <f t="shared" si="0"/>
        <v>1.4000000000000001</v>
      </c>
      <c r="C21">
        <v>160.22999999999999</v>
      </c>
      <c r="D21" s="17">
        <f>-180+C21</f>
        <v>-19.77000000000001</v>
      </c>
      <c r="E21" s="17">
        <f t="shared" si="1"/>
        <v>19.77000000000001</v>
      </c>
    </row>
    <row r="22" spans="1:8">
      <c r="A22" s="17">
        <v>37</v>
      </c>
      <c r="B22">
        <f t="shared" si="0"/>
        <v>1.48</v>
      </c>
      <c r="C22">
        <v>169.38</v>
      </c>
      <c r="D22" s="17">
        <f>180-C22</f>
        <v>10.620000000000005</v>
      </c>
      <c r="E22" s="17">
        <f t="shared" si="1"/>
        <v>10.620000000000005</v>
      </c>
    </row>
    <row r="23" spans="1:8">
      <c r="A23" s="17">
        <v>39</v>
      </c>
      <c r="B23">
        <f t="shared" si="0"/>
        <v>1.56</v>
      </c>
      <c r="C23">
        <v>156.89400000000001</v>
      </c>
      <c r="D23" s="17">
        <f>-180+C23</f>
        <v>-23.105999999999995</v>
      </c>
      <c r="E23" s="17">
        <f t="shared" si="1"/>
        <v>23.105999999999995</v>
      </c>
    </row>
    <row r="26" spans="1:8">
      <c r="A26" t="s">
        <v>529</v>
      </c>
    </row>
    <row r="27" spans="1:8">
      <c r="A27" s="1" t="s">
        <v>123</v>
      </c>
      <c r="B27" s="1" t="s">
        <v>124</v>
      </c>
      <c r="C27" s="1" t="s">
        <v>125</v>
      </c>
      <c r="D27" s="1" t="s">
        <v>174</v>
      </c>
      <c r="E27" s="1" t="s">
        <v>127</v>
      </c>
      <c r="G27" t="s">
        <v>131</v>
      </c>
      <c r="H27" t="s">
        <v>536</v>
      </c>
    </row>
    <row r="28" spans="1:8">
      <c r="A28" s="17">
        <v>1</v>
      </c>
      <c r="B28">
        <f>A28*(1/30)</f>
        <v>3.3333333333333333E-2</v>
      </c>
      <c r="C28">
        <v>162.255</v>
      </c>
      <c r="D28">
        <f>180-C28</f>
        <v>17.745000000000005</v>
      </c>
      <c r="E28">
        <f>ABS(D28)</f>
        <v>17.745000000000005</v>
      </c>
      <c r="G28" t="s">
        <v>537</v>
      </c>
    </row>
    <row r="29" spans="1:8">
      <c r="A29" s="17">
        <v>2</v>
      </c>
      <c r="B29">
        <f t="shared" ref="B29:B70" si="2">A29*(1/30)</f>
        <v>6.6666666666666666E-2</v>
      </c>
      <c r="C29">
        <v>162.27699999999999</v>
      </c>
      <c r="D29">
        <f>180-C29</f>
        <v>17.723000000000013</v>
      </c>
      <c r="E29">
        <f t="shared" ref="E29:E70" si="3">ABS(D29)</f>
        <v>17.723000000000013</v>
      </c>
      <c r="G29" s="9" t="s">
        <v>528</v>
      </c>
    </row>
    <row r="30" spans="1:8">
      <c r="A30" s="17">
        <v>3</v>
      </c>
      <c r="B30">
        <f t="shared" si="2"/>
        <v>0.1</v>
      </c>
      <c r="C30">
        <v>148.67099999999999</v>
      </c>
      <c r="D30">
        <f>-180+C30</f>
        <v>-31.329000000000008</v>
      </c>
      <c r="E30">
        <f t="shared" si="3"/>
        <v>31.329000000000008</v>
      </c>
    </row>
    <row r="31" spans="1:8">
      <c r="A31" s="17">
        <v>4</v>
      </c>
      <c r="B31">
        <f t="shared" si="2"/>
        <v>0.13333333333333333</v>
      </c>
      <c r="C31">
        <v>154.94200000000001</v>
      </c>
      <c r="D31">
        <f>180-C31</f>
        <v>25.057999999999993</v>
      </c>
      <c r="E31">
        <f t="shared" si="3"/>
        <v>25.057999999999993</v>
      </c>
    </row>
    <row r="32" spans="1:8">
      <c r="A32" s="17">
        <v>5</v>
      </c>
      <c r="B32">
        <f t="shared" si="2"/>
        <v>0.16666666666666666</v>
      </c>
      <c r="C32">
        <v>162.35</v>
      </c>
      <c r="D32">
        <f t="shared" ref="D32:D33" si="4">-180+C32</f>
        <v>-17.650000000000006</v>
      </c>
      <c r="E32">
        <f t="shared" si="3"/>
        <v>17.650000000000006</v>
      </c>
    </row>
    <row r="33" spans="1:7">
      <c r="A33" s="17">
        <v>6</v>
      </c>
      <c r="B33">
        <f t="shared" si="2"/>
        <v>0.2</v>
      </c>
      <c r="C33">
        <v>160.97999999999999</v>
      </c>
      <c r="D33">
        <f t="shared" si="4"/>
        <v>-19.02000000000001</v>
      </c>
      <c r="E33">
        <f t="shared" si="3"/>
        <v>19.02000000000001</v>
      </c>
    </row>
    <row r="34" spans="1:7">
      <c r="A34" s="17">
        <v>7</v>
      </c>
      <c r="B34">
        <f t="shared" si="2"/>
        <v>0.23333333333333334</v>
      </c>
      <c r="C34">
        <v>150.602</v>
      </c>
      <c r="D34">
        <f>180-C34</f>
        <v>29.397999999999996</v>
      </c>
      <c r="E34">
        <f t="shared" si="3"/>
        <v>29.397999999999996</v>
      </c>
      <c r="G34" s="9"/>
    </row>
    <row r="35" spans="1:7">
      <c r="A35" s="17">
        <v>8</v>
      </c>
      <c r="B35">
        <f t="shared" si="2"/>
        <v>0.26666666666666666</v>
      </c>
      <c r="C35">
        <v>163.94300000000001</v>
      </c>
      <c r="D35">
        <f>-180+C35</f>
        <v>-16.056999999999988</v>
      </c>
      <c r="E35">
        <f t="shared" si="3"/>
        <v>16.056999999999988</v>
      </c>
    </row>
    <row r="36" spans="1:7">
      <c r="A36" s="17">
        <v>9</v>
      </c>
      <c r="B36">
        <f t="shared" si="2"/>
        <v>0.3</v>
      </c>
      <c r="C36">
        <v>149.744</v>
      </c>
      <c r="D36">
        <f>180-C36</f>
        <v>30.256</v>
      </c>
      <c r="E36">
        <f t="shared" si="3"/>
        <v>30.256</v>
      </c>
    </row>
    <row r="37" spans="1:7">
      <c r="A37" s="17">
        <v>10</v>
      </c>
      <c r="B37">
        <f t="shared" si="2"/>
        <v>0.33333333333333331</v>
      </c>
      <c r="C37">
        <v>168.31299999999999</v>
      </c>
      <c r="D37">
        <f>180-C37</f>
        <v>11.687000000000012</v>
      </c>
      <c r="E37">
        <f t="shared" si="3"/>
        <v>11.687000000000012</v>
      </c>
    </row>
    <row r="38" spans="1:7">
      <c r="A38" s="17">
        <v>11</v>
      </c>
      <c r="B38">
        <f t="shared" si="2"/>
        <v>0.36666666666666664</v>
      </c>
      <c r="C38">
        <v>164.42699999999999</v>
      </c>
      <c r="D38">
        <f t="shared" ref="D38:D39" si="5">-180+C38</f>
        <v>-15.573000000000008</v>
      </c>
      <c r="E38">
        <f t="shared" si="3"/>
        <v>15.573000000000008</v>
      </c>
    </row>
    <row r="39" spans="1:7">
      <c r="A39" s="17">
        <v>12</v>
      </c>
      <c r="B39">
        <f t="shared" si="2"/>
        <v>0.4</v>
      </c>
      <c r="C39">
        <v>164.291</v>
      </c>
      <c r="D39">
        <f t="shared" si="5"/>
        <v>-15.709000000000003</v>
      </c>
      <c r="E39">
        <f t="shared" si="3"/>
        <v>15.709000000000003</v>
      </c>
    </row>
    <row r="40" spans="1:7">
      <c r="A40" s="17">
        <v>13</v>
      </c>
      <c r="B40">
        <f t="shared" si="2"/>
        <v>0.43333333333333335</v>
      </c>
      <c r="C40">
        <v>161.565</v>
      </c>
      <c r="D40">
        <f>180-C40</f>
        <v>18.435000000000002</v>
      </c>
      <c r="E40">
        <f t="shared" si="3"/>
        <v>18.435000000000002</v>
      </c>
    </row>
    <row r="41" spans="1:7">
      <c r="A41" s="17">
        <v>14</v>
      </c>
      <c r="B41">
        <f t="shared" si="2"/>
        <v>0.46666666666666667</v>
      </c>
      <c r="C41">
        <v>162.29599999999999</v>
      </c>
      <c r="D41">
        <f>180-C41</f>
        <v>17.704000000000008</v>
      </c>
      <c r="E41">
        <f t="shared" si="3"/>
        <v>17.704000000000008</v>
      </c>
    </row>
    <row r="42" spans="1:7">
      <c r="A42" s="17">
        <v>15</v>
      </c>
      <c r="B42">
        <f t="shared" si="2"/>
        <v>0.5</v>
      </c>
      <c r="C42">
        <v>163.33099999999999</v>
      </c>
      <c r="D42">
        <f>-180+C42</f>
        <v>-16.669000000000011</v>
      </c>
      <c r="E42">
        <f t="shared" si="3"/>
        <v>16.669000000000011</v>
      </c>
    </row>
    <row r="43" spans="1:7">
      <c r="A43" s="17">
        <v>16</v>
      </c>
      <c r="B43">
        <f t="shared" si="2"/>
        <v>0.53333333333333333</v>
      </c>
      <c r="C43">
        <v>167.37799999999999</v>
      </c>
      <c r="D43">
        <f>180-C43</f>
        <v>12.622000000000014</v>
      </c>
      <c r="E43">
        <f t="shared" si="3"/>
        <v>12.622000000000014</v>
      </c>
    </row>
    <row r="44" spans="1:7">
      <c r="A44" s="17">
        <v>17</v>
      </c>
      <c r="B44">
        <f t="shared" si="2"/>
        <v>0.56666666666666665</v>
      </c>
      <c r="C44">
        <v>152.41499999999999</v>
      </c>
      <c r="D44">
        <f>180-C44</f>
        <v>27.585000000000008</v>
      </c>
      <c r="E44">
        <f t="shared" si="3"/>
        <v>27.585000000000008</v>
      </c>
    </row>
    <row r="45" spans="1:7">
      <c r="A45" s="17">
        <v>18</v>
      </c>
      <c r="B45">
        <f t="shared" si="2"/>
        <v>0.6</v>
      </c>
      <c r="C45">
        <v>159.55000000000001</v>
      </c>
      <c r="D45">
        <f>-180+C45</f>
        <v>-20.449999999999989</v>
      </c>
      <c r="E45">
        <f t="shared" si="3"/>
        <v>20.449999999999989</v>
      </c>
    </row>
    <row r="46" spans="1:7">
      <c r="A46" s="17">
        <v>19</v>
      </c>
      <c r="B46">
        <f t="shared" si="2"/>
        <v>0.6333333333333333</v>
      </c>
      <c r="C46">
        <v>147.36600000000001</v>
      </c>
      <c r="D46">
        <f>180-C46</f>
        <v>32.633999999999986</v>
      </c>
      <c r="E46" s="10">
        <f t="shared" si="3"/>
        <v>32.633999999999986</v>
      </c>
    </row>
    <row r="47" spans="1:7">
      <c r="A47" s="17">
        <v>20</v>
      </c>
      <c r="B47">
        <f t="shared" si="2"/>
        <v>0.66666666666666663</v>
      </c>
      <c r="C47">
        <v>164.28899999999999</v>
      </c>
      <c r="D47">
        <f>180-C47</f>
        <v>15.711000000000013</v>
      </c>
      <c r="E47">
        <f t="shared" si="3"/>
        <v>15.711000000000013</v>
      </c>
    </row>
    <row r="48" spans="1:7">
      <c r="A48" s="17">
        <v>21</v>
      </c>
      <c r="B48">
        <f t="shared" si="2"/>
        <v>0.7</v>
      </c>
      <c r="C48">
        <v>159.214</v>
      </c>
      <c r="D48">
        <f>-180+C48</f>
        <v>-20.786000000000001</v>
      </c>
      <c r="E48">
        <f t="shared" si="3"/>
        <v>20.786000000000001</v>
      </c>
    </row>
    <row r="49" spans="1:5">
      <c r="A49" s="17">
        <v>22</v>
      </c>
      <c r="B49">
        <f t="shared" si="2"/>
        <v>0.73333333333333328</v>
      </c>
      <c r="C49">
        <v>176.16399999999999</v>
      </c>
      <c r="D49">
        <f>180-C49</f>
        <v>3.8360000000000127</v>
      </c>
      <c r="E49">
        <f t="shared" si="3"/>
        <v>3.8360000000000127</v>
      </c>
    </row>
    <row r="50" spans="1:5">
      <c r="A50" s="17">
        <v>23</v>
      </c>
      <c r="B50">
        <f t="shared" si="2"/>
        <v>0.76666666666666661</v>
      </c>
      <c r="C50">
        <v>160.04</v>
      </c>
      <c r="D50">
        <f t="shared" ref="D50:D51" si="6">-180+C50</f>
        <v>-19.960000000000008</v>
      </c>
      <c r="E50">
        <f t="shared" si="3"/>
        <v>19.960000000000008</v>
      </c>
    </row>
    <row r="51" spans="1:5">
      <c r="A51" s="17">
        <v>24</v>
      </c>
      <c r="B51">
        <f t="shared" si="2"/>
        <v>0.8</v>
      </c>
      <c r="C51">
        <v>163.88200000000001</v>
      </c>
      <c r="D51">
        <f t="shared" si="6"/>
        <v>-16.117999999999995</v>
      </c>
      <c r="E51">
        <f t="shared" si="3"/>
        <v>16.117999999999995</v>
      </c>
    </row>
    <row r="52" spans="1:5">
      <c r="A52" s="17">
        <v>25</v>
      </c>
      <c r="B52">
        <f t="shared" si="2"/>
        <v>0.83333333333333337</v>
      </c>
      <c r="C52">
        <v>168.67500000000001</v>
      </c>
      <c r="D52">
        <f>180-C52</f>
        <v>11.324999999999989</v>
      </c>
      <c r="E52">
        <f t="shared" si="3"/>
        <v>11.324999999999989</v>
      </c>
    </row>
    <row r="53" spans="1:5">
      <c r="A53" s="17">
        <v>26</v>
      </c>
      <c r="B53">
        <f t="shared" si="2"/>
        <v>0.8666666666666667</v>
      </c>
      <c r="C53">
        <v>174.20699999999999</v>
      </c>
      <c r="D53">
        <f>-180+C53</f>
        <v>-5.7930000000000064</v>
      </c>
      <c r="E53">
        <f t="shared" si="3"/>
        <v>5.7930000000000064</v>
      </c>
    </row>
    <row r="54" spans="1:5">
      <c r="A54" s="17">
        <v>27</v>
      </c>
      <c r="B54">
        <f t="shared" si="2"/>
        <v>0.9</v>
      </c>
      <c r="C54">
        <v>165.38499999999999</v>
      </c>
      <c r="D54">
        <f>180-C54</f>
        <v>14.615000000000009</v>
      </c>
      <c r="E54">
        <f t="shared" si="3"/>
        <v>14.615000000000009</v>
      </c>
    </row>
    <row r="55" spans="1:5">
      <c r="A55" s="17">
        <v>28</v>
      </c>
      <c r="B55">
        <f t="shared" si="2"/>
        <v>0.93333333333333335</v>
      </c>
      <c r="C55">
        <v>162.512</v>
      </c>
      <c r="D55">
        <f t="shared" ref="D55:D56" si="7">-180+C55</f>
        <v>-17.488</v>
      </c>
      <c r="E55">
        <f t="shared" si="3"/>
        <v>17.488</v>
      </c>
    </row>
    <row r="56" spans="1:5">
      <c r="A56" s="17">
        <v>29</v>
      </c>
      <c r="B56">
        <f t="shared" si="2"/>
        <v>0.96666666666666667</v>
      </c>
      <c r="C56">
        <v>163.637</v>
      </c>
      <c r="D56">
        <f t="shared" si="7"/>
        <v>-16.363</v>
      </c>
      <c r="E56">
        <f t="shared" si="3"/>
        <v>16.363</v>
      </c>
    </row>
    <row r="57" spans="1:5">
      <c r="A57" s="17">
        <v>30</v>
      </c>
      <c r="B57">
        <f t="shared" si="2"/>
        <v>1</v>
      </c>
      <c r="C57">
        <v>169.292</v>
      </c>
      <c r="D57">
        <f>180-C57</f>
        <v>10.707999999999998</v>
      </c>
      <c r="E57">
        <f t="shared" si="3"/>
        <v>10.707999999999998</v>
      </c>
    </row>
    <row r="58" spans="1:5">
      <c r="A58" s="17">
        <v>31</v>
      </c>
      <c r="B58">
        <f t="shared" si="2"/>
        <v>1.0333333333333332</v>
      </c>
      <c r="C58">
        <v>167.04400000000001</v>
      </c>
      <c r="D58">
        <f>180-C58</f>
        <v>12.955999999999989</v>
      </c>
      <c r="E58">
        <f t="shared" si="3"/>
        <v>12.955999999999989</v>
      </c>
    </row>
    <row r="59" spans="1:5">
      <c r="A59" s="17">
        <v>32</v>
      </c>
      <c r="B59">
        <f t="shared" si="2"/>
        <v>1.0666666666666667</v>
      </c>
      <c r="C59">
        <v>173.99100000000001</v>
      </c>
      <c r="D59">
        <f t="shared" ref="D59:D60" si="8">-180+C59</f>
        <v>-6.0089999999999861</v>
      </c>
      <c r="E59">
        <f t="shared" si="3"/>
        <v>6.0089999999999861</v>
      </c>
    </row>
    <row r="60" spans="1:5">
      <c r="A60" s="17">
        <v>33</v>
      </c>
      <c r="B60">
        <f t="shared" si="2"/>
        <v>1.1000000000000001</v>
      </c>
      <c r="C60">
        <v>169.762</v>
      </c>
      <c r="D60">
        <f t="shared" si="8"/>
        <v>-10.238</v>
      </c>
      <c r="E60">
        <f t="shared" si="3"/>
        <v>10.238</v>
      </c>
    </row>
    <row r="61" spans="1:5">
      <c r="A61" s="17">
        <v>34</v>
      </c>
      <c r="B61">
        <f t="shared" si="2"/>
        <v>1.1333333333333333</v>
      </c>
      <c r="C61">
        <v>158.38399999999999</v>
      </c>
      <c r="D61">
        <f>180-C61</f>
        <v>21.616000000000014</v>
      </c>
      <c r="E61">
        <f t="shared" si="3"/>
        <v>21.616000000000014</v>
      </c>
    </row>
    <row r="62" spans="1:5">
      <c r="A62" s="17">
        <v>35</v>
      </c>
      <c r="B62">
        <f t="shared" si="2"/>
        <v>1.1666666666666667</v>
      </c>
      <c r="C62">
        <v>161.291</v>
      </c>
      <c r="D62">
        <f>-180+C62</f>
        <v>-18.709000000000003</v>
      </c>
      <c r="E62">
        <f t="shared" si="3"/>
        <v>18.709000000000003</v>
      </c>
    </row>
    <row r="63" spans="1:5">
      <c r="A63" s="17">
        <v>36</v>
      </c>
      <c r="B63">
        <f t="shared" si="2"/>
        <v>1.2</v>
      </c>
      <c r="C63">
        <v>168.21799999999999</v>
      </c>
      <c r="D63">
        <f>180-C63</f>
        <v>11.782000000000011</v>
      </c>
      <c r="E63">
        <f t="shared" si="3"/>
        <v>11.782000000000011</v>
      </c>
    </row>
    <row r="64" spans="1:5">
      <c r="A64" s="17">
        <v>37</v>
      </c>
      <c r="B64">
        <f t="shared" si="2"/>
        <v>1.2333333333333334</v>
      </c>
      <c r="C64">
        <v>167.83</v>
      </c>
      <c r="D64">
        <f>180-C64</f>
        <v>12.169999999999987</v>
      </c>
      <c r="E64">
        <f t="shared" si="3"/>
        <v>12.169999999999987</v>
      </c>
    </row>
    <row r="65" spans="1:8">
      <c r="A65" s="17">
        <v>38</v>
      </c>
      <c r="B65">
        <f t="shared" si="2"/>
        <v>1.2666666666666666</v>
      </c>
      <c r="C65">
        <v>159.71700000000001</v>
      </c>
      <c r="D65">
        <f t="shared" ref="D65" si="9">-180+C65</f>
        <v>-20.282999999999987</v>
      </c>
      <c r="E65">
        <f t="shared" si="3"/>
        <v>20.282999999999987</v>
      </c>
    </row>
    <row r="66" spans="1:8">
      <c r="A66" s="17">
        <v>40</v>
      </c>
      <c r="B66">
        <f t="shared" si="2"/>
        <v>1.3333333333333333</v>
      </c>
      <c r="C66">
        <v>164.755</v>
      </c>
      <c r="D66">
        <f>180-C66</f>
        <v>15.245000000000005</v>
      </c>
      <c r="E66">
        <f t="shared" si="3"/>
        <v>15.245000000000005</v>
      </c>
    </row>
    <row r="67" spans="1:8">
      <c r="A67" s="17">
        <v>41</v>
      </c>
      <c r="B67">
        <f t="shared" si="2"/>
        <v>1.3666666666666667</v>
      </c>
      <c r="C67">
        <v>167.57400000000001</v>
      </c>
      <c r="D67">
        <f>-180+C67</f>
        <v>-12.425999999999988</v>
      </c>
      <c r="E67">
        <f t="shared" si="3"/>
        <v>12.425999999999988</v>
      </c>
    </row>
    <row r="68" spans="1:8">
      <c r="A68" s="17">
        <v>42</v>
      </c>
      <c r="B68">
        <f t="shared" si="2"/>
        <v>1.4</v>
      </c>
      <c r="C68">
        <v>164.745</v>
      </c>
      <c r="D68">
        <f>180-C68</f>
        <v>15.254999999999995</v>
      </c>
      <c r="E68">
        <f t="shared" si="3"/>
        <v>15.254999999999995</v>
      </c>
    </row>
    <row r="69" spans="1:8">
      <c r="A69" s="17">
        <v>43</v>
      </c>
      <c r="B69">
        <f t="shared" si="2"/>
        <v>1.4333333333333333</v>
      </c>
      <c r="C69">
        <v>170.40700000000001</v>
      </c>
      <c r="D69">
        <f>180-C69</f>
        <v>9.5929999999999893</v>
      </c>
      <c r="E69">
        <f t="shared" si="3"/>
        <v>9.5929999999999893</v>
      </c>
    </row>
    <row r="70" spans="1:8">
      <c r="A70" s="17">
        <v>44</v>
      </c>
      <c r="B70">
        <f t="shared" si="2"/>
        <v>1.4666666666666666</v>
      </c>
      <c r="C70">
        <v>166.13900000000001</v>
      </c>
      <c r="D70">
        <f>-180+C70</f>
        <v>-13.86099999999999</v>
      </c>
      <c r="E70">
        <f t="shared" si="3"/>
        <v>13.86099999999999</v>
      </c>
    </row>
    <row r="73" spans="1:8">
      <c r="A73" t="s">
        <v>538</v>
      </c>
    </row>
    <row r="74" spans="1:8">
      <c r="A74" s="1" t="s">
        <v>123</v>
      </c>
      <c r="B74" s="1" t="s">
        <v>124</v>
      </c>
      <c r="C74" s="1" t="s">
        <v>125</v>
      </c>
      <c r="D74" s="1" t="s">
        <v>174</v>
      </c>
      <c r="E74" s="1" t="s">
        <v>127</v>
      </c>
      <c r="G74" t="s">
        <v>131</v>
      </c>
      <c r="H74" t="s">
        <v>536</v>
      </c>
    </row>
    <row r="75" spans="1:8">
      <c r="A75" s="17">
        <v>1</v>
      </c>
      <c r="B75">
        <f>A75*(1/30)</f>
        <v>3.3333333333333333E-2</v>
      </c>
      <c r="C75">
        <v>168.80199999999999</v>
      </c>
      <c r="D75">
        <f>180-C75</f>
        <v>11.198000000000008</v>
      </c>
      <c r="E75">
        <f>ABS(D75)</f>
        <v>11.198000000000008</v>
      </c>
      <c r="G75" t="s">
        <v>534</v>
      </c>
    </row>
    <row r="76" spans="1:8">
      <c r="A76" s="17">
        <v>2</v>
      </c>
      <c r="B76">
        <f t="shared" ref="B76:B102" si="10">A76*(1/30)</f>
        <v>6.6666666666666666E-2</v>
      </c>
      <c r="C76">
        <v>161.565</v>
      </c>
      <c r="D76">
        <f t="shared" ref="D76:D77" si="11">180-C76</f>
        <v>18.435000000000002</v>
      </c>
      <c r="E76">
        <f t="shared" ref="E76:E102" si="12">ABS(D76)</f>
        <v>18.435000000000002</v>
      </c>
      <c r="G76" s="9" t="s">
        <v>528</v>
      </c>
    </row>
    <row r="77" spans="1:8">
      <c r="A77" s="17">
        <v>3</v>
      </c>
      <c r="B77">
        <f t="shared" si="10"/>
        <v>0.1</v>
      </c>
      <c r="C77">
        <v>146.143</v>
      </c>
      <c r="D77">
        <f t="shared" si="11"/>
        <v>33.856999999999999</v>
      </c>
      <c r="E77">
        <f t="shared" si="12"/>
        <v>33.856999999999999</v>
      </c>
    </row>
    <row r="78" spans="1:8">
      <c r="A78" s="17">
        <v>4</v>
      </c>
      <c r="B78">
        <f t="shared" si="10"/>
        <v>0.13333333333333333</v>
      </c>
      <c r="C78">
        <v>155.55600000000001</v>
      </c>
      <c r="D78">
        <f>-180+C78</f>
        <v>-24.443999999999988</v>
      </c>
      <c r="E78">
        <f t="shared" si="12"/>
        <v>24.443999999999988</v>
      </c>
    </row>
    <row r="79" spans="1:8">
      <c r="A79" s="17">
        <v>5</v>
      </c>
      <c r="B79">
        <f t="shared" si="10"/>
        <v>0.16666666666666666</v>
      </c>
      <c r="C79">
        <v>158.542</v>
      </c>
      <c r="D79">
        <f t="shared" ref="D79:D80" si="13">-180+C79</f>
        <v>-21.457999999999998</v>
      </c>
      <c r="E79">
        <f t="shared" si="12"/>
        <v>21.457999999999998</v>
      </c>
    </row>
    <row r="80" spans="1:8">
      <c r="A80" s="17">
        <v>6</v>
      </c>
      <c r="B80">
        <f t="shared" si="10"/>
        <v>0.2</v>
      </c>
      <c r="C80">
        <v>154.636</v>
      </c>
      <c r="D80">
        <f t="shared" si="13"/>
        <v>-25.364000000000004</v>
      </c>
      <c r="E80">
        <f t="shared" si="12"/>
        <v>25.364000000000004</v>
      </c>
    </row>
    <row r="81" spans="1:5">
      <c r="A81" s="17">
        <v>7</v>
      </c>
      <c r="B81">
        <f t="shared" si="10"/>
        <v>0.23333333333333334</v>
      </c>
      <c r="C81">
        <v>152.96899999999999</v>
      </c>
      <c r="D81">
        <f t="shared" ref="D81:D83" si="14">180-C81</f>
        <v>27.031000000000006</v>
      </c>
      <c r="E81">
        <f t="shared" si="12"/>
        <v>27.031000000000006</v>
      </c>
    </row>
    <row r="82" spans="1:5">
      <c r="A82" s="17">
        <v>8</v>
      </c>
      <c r="B82">
        <f t="shared" si="10"/>
        <v>0.26666666666666666</v>
      </c>
      <c r="C82">
        <v>162.834</v>
      </c>
      <c r="D82">
        <f t="shared" si="14"/>
        <v>17.165999999999997</v>
      </c>
      <c r="E82">
        <f t="shared" si="12"/>
        <v>17.165999999999997</v>
      </c>
    </row>
    <row r="83" spans="1:5">
      <c r="A83" s="17">
        <v>9</v>
      </c>
      <c r="B83">
        <f t="shared" si="10"/>
        <v>0.3</v>
      </c>
      <c r="C83">
        <v>151.809</v>
      </c>
      <c r="D83">
        <f t="shared" si="14"/>
        <v>28.191000000000003</v>
      </c>
      <c r="E83">
        <f t="shared" si="12"/>
        <v>28.191000000000003</v>
      </c>
    </row>
    <row r="84" spans="1:5">
      <c r="A84" s="17">
        <v>10</v>
      </c>
      <c r="B84">
        <f t="shared" si="10"/>
        <v>0.33333333333333331</v>
      </c>
      <c r="C84">
        <v>147.995</v>
      </c>
      <c r="D84">
        <f t="shared" ref="D84:D87" si="15">-180+C84</f>
        <v>-32.004999999999995</v>
      </c>
      <c r="E84">
        <f t="shared" si="12"/>
        <v>32.004999999999995</v>
      </c>
    </row>
    <row r="85" spans="1:5">
      <c r="A85" s="17">
        <v>11</v>
      </c>
      <c r="B85">
        <f t="shared" si="10"/>
        <v>0.36666666666666664</v>
      </c>
      <c r="C85">
        <v>173.66</v>
      </c>
      <c r="D85">
        <f t="shared" si="15"/>
        <v>-6.3400000000000034</v>
      </c>
      <c r="E85">
        <f t="shared" si="12"/>
        <v>6.3400000000000034</v>
      </c>
    </row>
    <row r="86" spans="1:5">
      <c r="A86" s="17">
        <v>12</v>
      </c>
      <c r="B86">
        <f t="shared" si="10"/>
        <v>0.4</v>
      </c>
      <c r="C86">
        <v>156.501</v>
      </c>
      <c r="D86">
        <f t="shared" si="15"/>
        <v>-23.498999999999995</v>
      </c>
      <c r="E86">
        <f t="shared" si="12"/>
        <v>23.498999999999995</v>
      </c>
    </row>
    <row r="87" spans="1:5">
      <c r="A87" s="17">
        <v>13</v>
      </c>
      <c r="B87">
        <f t="shared" si="10"/>
        <v>0.43333333333333335</v>
      </c>
      <c r="C87">
        <v>148.70699999999999</v>
      </c>
      <c r="D87">
        <f t="shared" si="15"/>
        <v>-31.293000000000006</v>
      </c>
      <c r="E87">
        <f t="shared" si="12"/>
        <v>31.293000000000006</v>
      </c>
    </row>
    <row r="88" spans="1:5">
      <c r="A88" s="17">
        <v>14</v>
      </c>
      <c r="B88">
        <f t="shared" si="10"/>
        <v>0.46666666666666667</v>
      </c>
      <c r="C88">
        <v>153.143</v>
      </c>
      <c r="D88">
        <f t="shared" ref="D88:D89" si="16">180-C88</f>
        <v>26.856999999999999</v>
      </c>
      <c r="E88">
        <f t="shared" si="12"/>
        <v>26.856999999999999</v>
      </c>
    </row>
    <row r="89" spans="1:5">
      <c r="A89" s="17">
        <v>15</v>
      </c>
      <c r="B89">
        <f t="shared" si="10"/>
        <v>0.5</v>
      </c>
      <c r="C89">
        <v>154.239</v>
      </c>
      <c r="D89">
        <f t="shared" si="16"/>
        <v>25.760999999999996</v>
      </c>
      <c r="E89">
        <f t="shared" si="12"/>
        <v>25.760999999999996</v>
      </c>
    </row>
    <row r="90" spans="1:5">
      <c r="A90" s="17">
        <v>16</v>
      </c>
      <c r="B90">
        <f t="shared" si="10"/>
        <v>0.53333333333333333</v>
      </c>
      <c r="C90">
        <v>146.81</v>
      </c>
      <c r="D90">
        <f>-180+C90</f>
        <v>-33.19</v>
      </c>
      <c r="E90">
        <f t="shared" si="12"/>
        <v>33.19</v>
      </c>
    </row>
    <row r="91" spans="1:5">
      <c r="A91" s="17">
        <v>17</v>
      </c>
      <c r="B91">
        <f t="shared" si="10"/>
        <v>0.56666666666666665</v>
      </c>
      <c r="C91">
        <v>162.18100000000001</v>
      </c>
      <c r="D91">
        <f t="shared" ref="D91:D92" si="17">180-C91</f>
        <v>17.818999999999988</v>
      </c>
      <c r="E91">
        <f t="shared" si="12"/>
        <v>17.818999999999988</v>
      </c>
    </row>
    <row r="92" spans="1:5">
      <c r="A92" s="17">
        <v>18</v>
      </c>
      <c r="B92">
        <f t="shared" si="10"/>
        <v>0.6</v>
      </c>
      <c r="C92">
        <v>144.16200000000001</v>
      </c>
      <c r="D92">
        <f t="shared" si="17"/>
        <v>35.837999999999994</v>
      </c>
      <c r="E92" s="10">
        <f t="shared" si="12"/>
        <v>35.837999999999994</v>
      </c>
    </row>
    <row r="93" spans="1:5">
      <c r="A93" s="17">
        <v>19</v>
      </c>
      <c r="B93">
        <f t="shared" si="10"/>
        <v>0.6333333333333333</v>
      </c>
      <c r="C93">
        <v>156.09800000000001</v>
      </c>
      <c r="D93">
        <f t="shared" ref="D93:D94" si="18">-180+C93</f>
        <v>-23.901999999999987</v>
      </c>
      <c r="E93">
        <f t="shared" si="12"/>
        <v>23.901999999999987</v>
      </c>
    </row>
    <row r="94" spans="1:5">
      <c r="A94" s="17">
        <v>20</v>
      </c>
      <c r="B94">
        <f t="shared" si="10"/>
        <v>0.66666666666666663</v>
      </c>
      <c r="C94">
        <v>160.69800000000001</v>
      </c>
      <c r="D94">
        <f t="shared" si="18"/>
        <v>-19.301999999999992</v>
      </c>
      <c r="E94">
        <f t="shared" si="12"/>
        <v>19.301999999999992</v>
      </c>
    </row>
    <row r="95" spans="1:5">
      <c r="A95" s="17">
        <v>21</v>
      </c>
      <c r="B95">
        <f t="shared" si="10"/>
        <v>0.7</v>
      </c>
      <c r="C95">
        <v>158.41399999999999</v>
      </c>
      <c r="D95">
        <f t="shared" ref="D95" si="19">180-C95</f>
        <v>21.586000000000013</v>
      </c>
      <c r="E95">
        <f t="shared" si="12"/>
        <v>21.586000000000013</v>
      </c>
    </row>
    <row r="96" spans="1:5">
      <c r="A96" s="17">
        <v>23</v>
      </c>
      <c r="B96">
        <f t="shared" si="10"/>
        <v>0.76666666666666661</v>
      </c>
      <c r="C96">
        <v>163.619</v>
      </c>
      <c r="D96">
        <f>-180+C96</f>
        <v>-16.381</v>
      </c>
      <c r="E96">
        <f t="shared" si="12"/>
        <v>16.381</v>
      </c>
    </row>
    <row r="97" spans="1:5">
      <c r="A97" s="17">
        <v>24</v>
      </c>
      <c r="B97">
        <f t="shared" si="10"/>
        <v>0.8</v>
      </c>
      <c r="C97">
        <v>169.89099999999999</v>
      </c>
      <c r="D97">
        <f>180-C97</f>
        <v>10.109000000000009</v>
      </c>
      <c r="E97">
        <f t="shared" si="12"/>
        <v>10.109000000000009</v>
      </c>
    </row>
    <row r="98" spans="1:5">
      <c r="A98" s="17">
        <v>25</v>
      </c>
      <c r="B98">
        <f t="shared" si="10"/>
        <v>0.83333333333333337</v>
      </c>
      <c r="C98">
        <v>165.28800000000001</v>
      </c>
      <c r="D98">
        <f t="shared" ref="D98" si="20">-180+C98</f>
        <v>-14.711999999999989</v>
      </c>
      <c r="E98">
        <f t="shared" si="12"/>
        <v>14.711999999999989</v>
      </c>
    </row>
    <row r="99" spans="1:5">
      <c r="A99" s="17">
        <v>27</v>
      </c>
      <c r="B99">
        <f t="shared" si="10"/>
        <v>0.9</v>
      </c>
      <c r="C99">
        <v>159.642</v>
      </c>
      <c r="D99">
        <f t="shared" ref="D99:D100" si="21">180-C99</f>
        <v>20.358000000000004</v>
      </c>
      <c r="E99">
        <f t="shared" si="12"/>
        <v>20.358000000000004</v>
      </c>
    </row>
    <row r="100" spans="1:5">
      <c r="A100" s="17">
        <v>28</v>
      </c>
      <c r="B100">
        <f t="shared" si="10"/>
        <v>0.93333333333333335</v>
      </c>
      <c r="C100">
        <v>158.46199999999999</v>
      </c>
      <c r="D100">
        <f t="shared" si="21"/>
        <v>21.538000000000011</v>
      </c>
      <c r="E100">
        <f t="shared" si="12"/>
        <v>21.538000000000011</v>
      </c>
    </row>
    <row r="101" spans="1:5">
      <c r="A101" s="17">
        <v>30</v>
      </c>
      <c r="B101">
        <f t="shared" si="10"/>
        <v>1</v>
      </c>
      <c r="C101">
        <v>153.15299999999999</v>
      </c>
      <c r="D101">
        <f>-180+C101</f>
        <v>-26.847000000000008</v>
      </c>
      <c r="E101">
        <f t="shared" si="12"/>
        <v>26.847000000000008</v>
      </c>
    </row>
    <row r="102" spans="1:5">
      <c r="A102" s="17">
        <v>31</v>
      </c>
      <c r="B102">
        <f t="shared" si="10"/>
        <v>1.0333333333333332</v>
      </c>
      <c r="C102">
        <v>150.90899999999999</v>
      </c>
      <c r="D102">
        <f>180-C102</f>
        <v>29.091000000000008</v>
      </c>
      <c r="E102">
        <f t="shared" si="12"/>
        <v>29.091000000000008</v>
      </c>
    </row>
  </sheetData>
  <hyperlinks>
    <hyperlink ref="G9" r:id="rId1"/>
    <hyperlink ref="G4" r:id="rId2"/>
    <hyperlink ref="G29" r:id="rId3"/>
    <hyperlink ref="G76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H62"/>
  <sheetViews>
    <sheetView workbookViewId="0">
      <selection activeCell="D55" sqref="D55:D60"/>
    </sheetView>
  </sheetViews>
  <sheetFormatPr defaultRowHeight="15"/>
  <cols>
    <col min="2" max="2" width="14.7109375" bestFit="1" customWidth="1"/>
    <col min="3" max="3" width="14.28515625" bestFit="1" customWidth="1"/>
    <col min="4" max="4" width="25" bestFit="1" customWidth="1"/>
    <col min="5" max="5" width="14.7109375" bestFit="1" customWidth="1"/>
    <col min="6" max="6" width="22.85546875" bestFit="1" customWidth="1"/>
    <col min="7" max="7" width="22.85546875" customWidth="1"/>
  </cols>
  <sheetData>
    <row r="1" spans="1:8">
      <c r="A1" s="1" t="s">
        <v>12</v>
      </c>
      <c r="C1" s="18" t="s">
        <v>13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151.72800000000001</v>
      </c>
      <c r="D4" s="8">
        <f t="shared" ref="D4:D9" si="0">180-C4</f>
        <v>28.271999999999991</v>
      </c>
      <c r="E4">
        <f>ABS(D4)</f>
        <v>28.271999999999991</v>
      </c>
      <c r="F4">
        <v>0.14000000000000001</v>
      </c>
      <c r="G4" s="9" t="s">
        <v>141</v>
      </c>
      <c r="H4" s="9"/>
    </row>
    <row r="5" spans="1:8">
      <c r="A5">
        <v>3</v>
      </c>
      <c r="B5">
        <f t="shared" ref="B5:B19" si="1">A5*(1/30)</f>
        <v>0.1</v>
      </c>
      <c r="C5">
        <v>154.31200000000001</v>
      </c>
      <c r="D5">
        <f t="shared" si="0"/>
        <v>25.687999999999988</v>
      </c>
      <c r="E5">
        <f t="shared" ref="E5:E19" si="2">ABS(D5)</f>
        <v>25.687999999999988</v>
      </c>
    </row>
    <row r="6" spans="1:8">
      <c r="A6">
        <v>5</v>
      </c>
      <c r="B6">
        <f t="shared" si="1"/>
        <v>0.16666666666666666</v>
      </c>
      <c r="C6">
        <v>167.63900000000001</v>
      </c>
      <c r="D6">
        <f t="shared" si="0"/>
        <v>12.36099999999999</v>
      </c>
      <c r="E6">
        <f t="shared" si="2"/>
        <v>12.36099999999999</v>
      </c>
      <c r="G6" t="s">
        <v>131</v>
      </c>
      <c r="H6" t="s">
        <v>142</v>
      </c>
    </row>
    <row r="7" spans="1:8">
      <c r="A7">
        <v>7</v>
      </c>
      <c r="B7">
        <f t="shared" si="1"/>
        <v>0.23333333333333334</v>
      </c>
      <c r="C7">
        <v>175.501</v>
      </c>
      <c r="D7">
        <f t="shared" si="0"/>
        <v>4.4989999999999952</v>
      </c>
      <c r="E7">
        <f t="shared" si="2"/>
        <v>4.4989999999999952</v>
      </c>
      <c r="G7" t="s">
        <v>143</v>
      </c>
    </row>
    <row r="8" spans="1:8">
      <c r="A8">
        <v>9</v>
      </c>
      <c r="B8">
        <f t="shared" si="1"/>
        <v>0.3</v>
      </c>
      <c r="C8">
        <v>159.99799999999999</v>
      </c>
      <c r="D8">
        <f t="shared" si="0"/>
        <v>20.00200000000001</v>
      </c>
      <c r="E8">
        <f t="shared" si="2"/>
        <v>20.00200000000001</v>
      </c>
      <c r="G8" s="9" t="s">
        <v>144</v>
      </c>
    </row>
    <row r="9" spans="1:8">
      <c r="A9">
        <v>11</v>
      </c>
      <c r="B9">
        <f t="shared" si="1"/>
        <v>0.36666666666666664</v>
      </c>
      <c r="C9">
        <v>168.16499999999999</v>
      </c>
      <c r="D9">
        <f t="shared" si="0"/>
        <v>11.835000000000008</v>
      </c>
      <c r="E9">
        <f t="shared" si="2"/>
        <v>11.835000000000008</v>
      </c>
    </row>
    <row r="10" spans="1:8">
      <c r="A10">
        <v>13</v>
      </c>
      <c r="B10">
        <f t="shared" si="1"/>
        <v>0.43333333333333335</v>
      </c>
      <c r="C10">
        <v>174.786</v>
      </c>
      <c r="D10">
        <f>-180+C10</f>
        <v>-5.2139999999999986</v>
      </c>
      <c r="E10">
        <f t="shared" si="2"/>
        <v>5.2139999999999986</v>
      </c>
    </row>
    <row r="11" spans="1:8">
      <c r="A11">
        <v>15</v>
      </c>
      <c r="B11">
        <f t="shared" si="1"/>
        <v>0.5</v>
      </c>
      <c r="C11">
        <v>162.72399999999999</v>
      </c>
      <c r="D11">
        <f>-180+C11</f>
        <v>-17.27600000000001</v>
      </c>
      <c r="E11">
        <f t="shared" si="2"/>
        <v>17.27600000000001</v>
      </c>
    </row>
    <row r="12" spans="1:8">
      <c r="A12">
        <v>17</v>
      </c>
      <c r="B12">
        <f t="shared" si="1"/>
        <v>0.56666666666666665</v>
      </c>
      <c r="C12">
        <v>158.09</v>
      </c>
      <c r="D12">
        <f>-180+C12</f>
        <v>-21.909999999999997</v>
      </c>
      <c r="E12">
        <f t="shared" si="2"/>
        <v>21.909999999999997</v>
      </c>
    </row>
    <row r="13" spans="1:8">
      <c r="A13">
        <v>19</v>
      </c>
      <c r="B13">
        <f t="shared" si="1"/>
        <v>0.6333333333333333</v>
      </c>
      <c r="C13">
        <v>163.47900000000001</v>
      </c>
      <c r="D13">
        <f>180-C13</f>
        <v>16.520999999999987</v>
      </c>
      <c r="E13">
        <f t="shared" si="2"/>
        <v>16.520999999999987</v>
      </c>
    </row>
    <row r="14" spans="1:8">
      <c r="A14">
        <v>21</v>
      </c>
      <c r="B14">
        <f t="shared" si="1"/>
        <v>0.7</v>
      </c>
      <c r="C14">
        <v>150.01599999999999</v>
      </c>
      <c r="D14" s="8">
        <f>180-C14</f>
        <v>29.984000000000009</v>
      </c>
      <c r="E14">
        <f t="shared" si="2"/>
        <v>29.984000000000009</v>
      </c>
    </row>
    <row r="15" spans="1:8">
      <c r="A15">
        <v>23</v>
      </c>
      <c r="B15">
        <f t="shared" si="1"/>
        <v>0.76666666666666661</v>
      </c>
      <c r="C15">
        <v>171.31100000000001</v>
      </c>
      <c r="D15">
        <f>-180+C15</f>
        <v>-8.688999999999993</v>
      </c>
      <c r="E15">
        <f t="shared" si="2"/>
        <v>8.688999999999993</v>
      </c>
    </row>
    <row r="16" spans="1:8">
      <c r="A16">
        <v>25</v>
      </c>
      <c r="B16">
        <f t="shared" si="1"/>
        <v>0.83333333333333337</v>
      </c>
      <c r="C16">
        <v>157.17699999999999</v>
      </c>
      <c r="D16">
        <f>-180+C16</f>
        <v>-22.823000000000008</v>
      </c>
      <c r="E16">
        <f t="shared" si="2"/>
        <v>22.823000000000008</v>
      </c>
    </row>
    <row r="17" spans="1:8">
      <c r="A17">
        <v>27</v>
      </c>
      <c r="B17">
        <f t="shared" si="1"/>
        <v>0.9</v>
      </c>
      <c r="C17">
        <v>156.745</v>
      </c>
      <c r="D17">
        <f>-180+C17</f>
        <v>-23.254999999999995</v>
      </c>
      <c r="E17">
        <f t="shared" si="2"/>
        <v>23.254999999999995</v>
      </c>
    </row>
    <row r="18" spans="1:8">
      <c r="A18">
        <v>29</v>
      </c>
      <c r="B18">
        <f t="shared" si="1"/>
        <v>0.96666666666666667</v>
      </c>
      <c r="C18">
        <v>153.91499999999999</v>
      </c>
      <c r="D18">
        <f>180-C18</f>
        <v>26.085000000000008</v>
      </c>
      <c r="E18">
        <f t="shared" si="2"/>
        <v>26.085000000000008</v>
      </c>
    </row>
    <row r="19" spans="1:8">
      <c r="A19">
        <v>33</v>
      </c>
      <c r="B19">
        <f t="shared" si="1"/>
        <v>1.1000000000000001</v>
      </c>
      <c r="C19">
        <v>144.16999999999999</v>
      </c>
      <c r="D19" s="8">
        <f>-180+C19</f>
        <v>-35.830000000000013</v>
      </c>
      <c r="E19" s="10">
        <f t="shared" si="2"/>
        <v>35.830000000000013</v>
      </c>
    </row>
    <row r="20" spans="1:8">
      <c r="E20" s="10"/>
    </row>
    <row r="22" spans="1:8">
      <c r="H22" s="1"/>
    </row>
    <row r="23" spans="1:8">
      <c r="H23" s="9"/>
    </row>
    <row r="24" spans="1:8">
      <c r="A24" t="s">
        <v>135</v>
      </c>
      <c r="G24" t="s">
        <v>131</v>
      </c>
      <c r="H24" t="s">
        <v>145</v>
      </c>
    </row>
    <row r="25" spans="1:8">
      <c r="A25" s="1" t="s">
        <v>123</v>
      </c>
      <c r="B25" s="1" t="s">
        <v>124</v>
      </c>
      <c r="C25" s="1" t="s">
        <v>125</v>
      </c>
      <c r="D25" s="1" t="s">
        <v>126</v>
      </c>
      <c r="E25" s="1" t="s">
        <v>127</v>
      </c>
      <c r="G25" t="s">
        <v>146</v>
      </c>
    </row>
    <row r="26" spans="1:8">
      <c r="A26">
        <v>1</v>
      </c>
      <c r="B26">
        <f>(1/30)*A26</f>
        <v>3.3333333333333333E-2</v>
      </c>
      <c r="C26">
        <v>167.905</v>
      </c>
      <c r="D26">
        <f>180-C26</f>
        <v>12.094999999999999</v>
      </c>
      <c r="E26">
        <f>ABS(D26)</f>
        <v>12.094999999999999</v>
      </c>
      <c r="G26" s="9" t="s">
        <v>147</v>
      </c>
    </row>
    <row r="27" spans="1:8">
      <c r="A27">
        <v>5</v>
      </c>
      <c r="B27">
        <f t="shared" ref="B27:B39" si="3">(1/30)*A27</f>
        <v>0.16666666666666666</v>
      </c>
      <c r="C27">
        <v>153.29900000000001</v>
      </c>
      <c r="D27">
        <f t="shared" ref="D27:D28" si="4">180-C27</f>
        <v>26.700999999999993</v>
      </c>
      <c r="E27">
        <f t="shared" ref="E27:E39" si="5">ABS(D27)</f>
        <v>26.700999999999993</v>
      </c>
    </row>
    <row r="28" spans="1:8">
      <c r="A28">
        <v>7</v>
      </c>
      <c r="B28">
        <f t="shared" si="3"/>
        <v>0.23333333333333334</v>
      </c>
      <c r="C28">
        <v>162.40100000000001</v>
      </c>
      <c r="D28">
        <f t="shared" si="4"/>
        <v>17.59899999999999</v>
      </c>
      <c r="E28">
        <f t="shared" si="5"/>
        <v>17.59899999999999</v>
      </c>
    </row>
    <row r="29" spans="1:8">
      <c r="A29">
        <v>9</v>
      </c>
      <c r="B29">
        <f t="shared" si="3"/>
        <v>0.3</v>
      </c>
      <c r="C29">
        <v>166.50800000000001</v>
      </c>
      <c r="D29">
        <f>-180+C29</f>
        <v>-13.49199999999999</v>
      </c>
      <c r="E29">
        <f t="shared" si="5"/>
        <v>13.49199999999999</v>
      </c>
    </row>
    <row r="30" spans="1:8">
      <c r="A30">
        <v>11</v>
      </c>
      <c r="B30">
        <f t="shared" si="3"/>
        <v>0.36666666666666664</v>
      </c>
      <c r="C30">
        <v>170.815</v>
      </c>
      <c r="D30">
        <f t="shared" ref="D30" si="6">-180+C30</f>
        <v>-9.1850000000000023</v>
      </c>
      <c r="E30">
        <f t="shared" si="5"/>
        <v>9.1850000000000023</v>
      </c>
    </row>
    <row r="31" spans="1:8">
      <c r="A31">
        <v>15</v>
      </c>
      <c r="B31">
        <f t="shared" si="3"/>
        <v>0.5</v>
      </c>
      <c r="C31">
        <v>152.40299999999999</v>
      </c>
      <c r="D31">
        <f>180-C31</f>
        <v>27.597000000000008</v>
      </c>
      <c r="E31" s="8">
        <f t="shared" si="5"/>
        <v>27.597000000000008</v>
      </c>
    </row>
    <row r="32" spans="1:8">
      <c r="A32">
        <v>17</v>
      </c>
      <c r="B32">
        <f t="shared" si="3"/>
        <v>0.56666666666666665</v>
      </c>
      <c r="C32">
        <v>166.137</v>
      </c>
      <c r="D32">
        <f>180-C32</f>
        <v>13.863</v>
      </c>
      <c r="E32">
        <f t="shared" si="5"/>
        <v>13.863</v>
      </c>
    </row>
    <row r="33" spans="1:8">
      <c r="A33">
        <v>19</v>
      </c>
      <c r="B33">
        <f t="shared" si="3"/>
        <v>0.6333333333333333</v>
      </c>
      <c r="C33">
        <v>162.19</v>
      </c>
      <c r="D33">
        <f>-180+C33</f>
        <v>-17.810000000000002</v>
      </c>
      <c r="E33">
        <f t="shared" si="5"/>
        <v>17.810000000000002</v>
      </c>
    </row>
    <row r="34" spans="1:8">
      <c r="A34">
        <v>21</v>
      </c>
      <c r="B34">
        <f t="shared" si="3"/>
        <v>0.7</v>
      </c>
      <c r="C34">
        <v>165.477</v>
      </c>
      <c r="D34">
        <f>180-C34</f>
        <v>14.522999999999996</v>
      </c>
      <c r="E34">
        <f t="shared" si="5"/>
        <v>14.522999999999996</v>
      </c>
    </row>
    <row r="35" spans="1:8">
      <c r="A35">
        <v>23</v>
      </c>
      <c r="B35">
        <f t="shared" si="3"/>
        <v>0.76666666666666661</v>
      </c>
      <c r="C35">
        <v>160.41900000000001</v>
      </c>
      <c r="D35">
        <f t="shared" ref="D35:D36" si="7">180-C35</f>
        <v>19.580999999999989</v>
      </c>
      <c r="E35">
        <f t="shared" si="5"/>
        <v>19.580999999999989</v>
      </c>
    </row>
    <row r="36" spans="1:8">
      <c r="A36">
        <v>25</v>
      </c>
      <c r="B36">
        <f t="shared" si="3"/>
        <v>0.83333333333333337</v>
      </c>
      <c r="C36">
        <v>172.816</v>
      </c>
      <c r="D36">
        <f t="shared" si="7"/>
        <v>7.1839999999999975</v>
      </c>
      <c r="E36">
        <f t="shared" si="5"/>
        <v>7.1839999999999975</v>
      </c>
    </row>
    <row r="37" spans="1:8">
      <c r="A37">
        <v>27</v>
      </c>
      <c r="B37">
        <f t="shared" si="3"/>
        <v>0.9</v>
      </c>
      <c r="C37">
        <v>161.08600000000001</v>
      </c>
      <c r="D37">
        <f>-180+C37</f>
        <v>-18.913999999999987</v>
      </c>
      <c r="E37">
        <f t="shared" si="5"/>
        <v>18.913999999999987</v>
      </c>
    </row>
    <row r="38" spans="1:8">
      <c r="A38">
        <v>29</v>
      </c>
      <c r="B38">
        <f t="shared" si="3"/>
        <v>0.96666666666666667</v>
      </c>
      <c r="C38">
        <v>161.94</v>
      </c>
      <c r="D38">
        <f>180-C38</f>
        <v>18.060000000000002</v>
      </c>
      <c r="E38">
        <f t="shared" si="5"/>
        <v>18.060000000000002</v>
      </c>
    </row>
    <row r="39" spans="1:8">
      <c r="A39">
        <v>31</v>
      </c>
      <c r="B39">
        <f t="shared" si="3"/>
        <v>1.0333333333333332</v>
      </c>
      <c r="C39">
        <v>159.119</v>
      </c>
      <c r="D39">
        <f>180-C39</f>
        <v>20.881</v>
      </c>
      <c r="E39">
        <f t="shared" si="5"/>
        <v>20.881</v>
      </c>
    </row>
    <row r="41" spans="1:8">
      <c r="H41" s="1"/>
    </row>
    <row r="42" spans="1:8">
      <c r="A42" t="s">
        <v>139</v>
      </c>
      <c r="G42" t="s">
        <v>131</v>
      </c>
      <c r="H42" t="s">
        <v>148</v>
      </c>
    </row>
    <row r="43" spans="1:8">
      <c r="A43">
        <v>1</v>
      </c>
      <c r="B43">
        <f>A43*(1/30)</f>
        <v>3.3333333333333333E-2</v>
      </c>
      <c r="C43">
        <v>165.845</v>
      </c>
      <c r="D43">
        <f>180-C43</f>
        <v>14.155000000000001</v>
      </c>
      <c r="E43">
        <f>ABS(D43)</f>
        <v>14.155000000000001</v>
      </c>
      <c r="G43" t="s">
        <v>149</v>
      </c>
    </row>
    <row r="44" spans="1:8">
      <c r="A44">
        <v>3</v>
      </c>
      <c r="B44">
        <f t="shared" ref="B44:B62" si="8">A44*(1/30)</f>
        <v>0.1</v>
      </c>
      <c r="C44">
        <v>156.09399999999999</v>
      </c>
      <c r="D44">
        <f>180-C44</f>
        <v>23.906000000000006</v>
      </c>
      <c r="E44">
        <f t="shared" ref="E44:E62" si="9">ABS(D44)</f>
        <v>23.906000000000006</v>
      </c>
      <c r="G44" s="9" t="s">
        <v>150</v>
      </c>
    </row>
    <row r="45" spans="1:8">
      <c r="A45">
        <v>5</v>
      </c>
      <c r="B45">
        <f t="shared" si="8"/>
        <v>0.16666666666666666</v>
      </c>
      <c r="C45">
        <v>144.08500000000001</v>
      </c>
      <c r="D45">
        <f>-180+C45</f>
        <v>-35.914999999999992</v>
      </c>
      <c r="E45">
        <f t="shared" si="9"/>
        <v>35.914999999999992</v>
      </c>
    </row>
    <row r="46" spans="1:8">
      <c r="A46">
        <v>7</v>
      </c>
      <c r="B46">
        <f t="shared" si="8"/>
        <v>0.23333333333333334</v>
      </c>
      <c r="C46">
        <v>151.37299999999999</v>
      </c>
      <c r="D46">
        <f t="shared" ref="D46:D47" si="10">-180+C46</f>
        <v>-28.62700000000001</v>
      </c>
      <c r="E46">
        <f t="shared" si="9"/>
        <v>28.62700000000001</v>
      </c>
    </row>
    <row r="47" spans="1:8">
      <c r="A47">
        <v>9</v>
      </c>
      <c r="B47">
        <f t="shared" si="8"/>
        <v>0.3</v>
      </c>
      <c r="C47">
        <v>159.24</v>
      </c>
      <c r="D47">
        <f t="shared" si="10"/>
        <v>-20.759999999999991</v>
      </c>
      <c r="E47">
        <f t="shared" si="9"/>
        <v>20.759999999999991</v>
      </c>
    </row>
    <row r="48" spans="1:8">
      <c r="A48">
        <v>11</v>
      </c>
      <c r="B48">
        <f t="shared" si="8"/>
        <v>0.36666666666666664</v>
      </c>
      <c r="C48">
        <v>164.376</v>
      </c>
      <c r="D48">
        <f>180-C48</f>
        <v>15.623999999999995</v>
      </c>
      <c r="E48">
        <f t="shared" si="9"/>
        <v>15.623999999999995</v>
      </c>
    </row>
    <row r="49" spans="1:5">
      <c r="A49">
        <v>13</v>
      </c>
      <c r="B49">
        <f t="shared" si="8"/>
        <v>0.43333333333333335</v>
      </c>
      <c r="C49">
        <v>152.488</v>
      </c>
      <c r="D49">
        <f t="shared" ref="D49:D52" si="11">180-C49</f>
        <v>27.512</v>
      </c>
      <c r="E49">
        <f t="shared" si="9"/>
        <v>27.512</v>
      </c>
    </row>
    <row r="50" spans="1:5">
      <c r="A50">
        <v>15</v>
      </c>
      <c r="B50">
        <f t="shared" si="8"/>
        <v>0.5</v>
      </c>
      <c r="C50">
        <v>129.256</v>
      </c>
      <c r="D50">
        <f t="shared" si="11"/>
        <v>50.744</v>
      </c>
      <c r="E50" s="10">
        <f t="shared" si="9"/>
        <v>50.744</v>
      </c>
    </row>
    <row r="51" spans="1:5">
      <c r="A51">
        <v>17</v>
      </c>
      <c r="B51">
        <f t="shared" si="8"/>
        <v>0.56666666666666665</v>
      </c>
      <c r="C51">
        <v>133.35400000000001</v>
      </c>
      <c r="D51">
        <f t="shared" si="11"/>
        <v>46.645999999999987</v>
      </c>
      <c r="E51">
        <f t="shared" si="9"/>
        <v>46.645999999999987</v>
      </c>
    </row>
    <row r="52" spans="1:5">
      <c r="A52">
        <v>19</v>
      </c>
      <c r="B52">
        <f t="shared" si="8"/>
        <v>0.6333333333333333</v>
      </c>
      <c r="C52">
        <v>163.059</v>
      </c>
      <c r="D52">
        <f t="shared" si="11"/>
        <v>16.941000000000003</v>
      </c>
      <c r="E52">
        <f t="shared" si="9"/>
        <v>16.941000000000003</v>
      </c>
    </row>
    <row r="53" spans="1:5">
      <c r="A53">
        <v>21</v>
      </c>
      <c r="B53">
        <f t="shared" si="8"/>
        <v>0.7</v>
      </c>
      <c r="C53">
        <v>174.35900000000001</v>
      </c>
      <c r="D53">
        <f>-180+C53</f>
        <v>-5.6409999999999911</v>
      </c>
      <c r="E53">
        <f t="shared" si="9"/>
        <v>5.6409999999999911</v>
      </c>
    </row>
    <row r="54" spans="1:5">
      <c r="A54">
        <v>23</v>
      </c>
      <c r="B54">
        <f t="shared" si="8"/>
        <v>0.76666666666666661</v>
      </c>
      <c r="C54">
        <v>163.33000000000001</v>
      </c>
      <c r="D54">
        <f>-180+C54</f>
        <v>-16.669999999999987</v>
      </c>
      <c r="E54">
        <f t="shared" si="9"/>
        <v>16.669999999999987</v>
      </c>
    </row>
    <row r="55" spans="1:5">
      <c r="A55">
        <v>25</v>
      </c>
      <c r="B55">
        <f t="shared" si="8"/>
        <v>0.83333333333333337</v>
      </c>
      <c r="C55">
        <v>160.32300000000001</v>
      </c>
      <c r="D55">
        <f>180-C55</f>
        <v>19.676999999999992</v>
      </c>
      <c r="E55">
        <f t="shared" si="9"/>
        <v>19.676999999999992</v>
      </c>
    </row>
    <row r="56" spans="1:5">
      <c r="A56">
        <v>27</v>
      </c>
      <c r="B56">
        <f t="shared" si="8"/>
        <v>0.9</v>
      </c>
      <c r="C56">
        <v>151.876</v>
      </c>
      <c r="D56">
        <f t="shared" ref="D56:D58" si="12">180-C56</f>
        <v>28.123999999999995</v>
      </c>
      <c r="E56">
        <f t="shared" si="9"/>
        <v>28.123999999999995</v>
      </c>
    </row>
    <row r="57" spans="1:5">
      <c r="A57">
        <v>29</v>
      </c>
      <c r="B57">
        <f t="shared" si="8"/>
        <v>0.96666666666666667</v>
      </c>
      <c r="C57">
        <v>140.37700000000001</v>
      </c>
      <c r="D57">
        <f t="shared" si="12"/>
        <v>39.62299999999999</v>
      </c>
      <c r="E57">
        <f t="shared" si="9"/>
        <v>39.62299999999999</v>
      </c>
    </row>
    <row r="58" spans="1:5">
      <c r="A58">
        <v>31</v>
      </c>
      <c r="B58">
        <f t="shared" si="8"/>
        <v>1.0333333333333332</v>
      </c>
      <c r="C58">
        <v>146.11600000000001</v>
      </c>
      <c r="D58">
        <f t="shared" si="12"/>
        <v>33.883999999999986</v>
      </c>
      <c r="E58">
        <f t="shared" si="9"/>
        <v>33.883999999999986</v>
      </c>
    </row>
    <row r="59" spans="1:5">
      <c r="A59">
        <v>33</v>
      </c>
      <c r="B59">
        <f t="shared" si="8"/>
        <v>1.1000000000000001</v>
      </c>
      <c r="C59">
        <v>175.501</v>
      </c>
      <c r="D59">
        <f>-180+C59</f>
        <v>-4.4989999999999952</v>
      </c>
      <c r="E59">
        <f t="shared" si="9"/>
        <v>4.4989999999999952</v>
      </c>
    </row>
    <row r="60" spans="1:5">
      <c r="A60">
        <v>35</v>
      </c>
      <c r="B60">
        <f t="shared" si="8"/>
        <v>1.1666666666666667</v>
      </c>
      <c r="C60">
        <v>152.10300000000001</v>
      </c>
      <c r="D60">
        <f>-180+C60</f>
        <v>-27.896999999999991</v>
      </c>
      <c r="E60">
        <f t="shared" si="9"/>
        <v>27.896999999999991</v>
      </c>
    </row>
    <row r="61" spans="1:5">
      <c r="A61">
        <v>37</v>
      </c>
      <c r="B61">
        <f t="shared" si="8"/>
        <v>1.2333333333333334</v>
      </c>
      <c r="C61">
        <v>164.05500000000001</v>
      </c>
      <c r="D61">
        <f>180-C61</f>
        <v>15.944999999999993</v>
      </c>
      <c r="E61">
        <f t="shared" si="9"/>
        <v>15.944999999999993</v>
      </c>
    </row>
    <row r="62" spans="1:5">
      <c r="A62">
        <v>39</v>
      </c>
      <c r="B62">
        <f t="shared" si="8"/>
        <v>1.3</v>
      </c>
      <c r="C62">
        <v>155.54</v>
      </c>
      <c r="D62">
        <f>180-C62</f>
        <v>24.460000000000008</v>
      </c>
      <c r="E62">
        <f t="shared" si="9"/>
        <v>24.460000000000008</v>
      </c>
    </row>
  </sheetData>
  <hyperlinks>
    <hyperlink ref="G4" r:id="rId1"/>
    <hyperlink ref="G8" r:id="rId2"/>
    <hyperlink ref="G26" r:id="rId3"/>
    <hyperlink ref="G44" r:id="rId4"/>
  </hyperlinks>
  <pageMargins left="0.7" right="0.7" top="0.75" bottom="0.75" header="0.3" footer="0.3"/>
  <drawing r:id="rId5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H104"/>
  <sheetViews>
    <sheetView workbookViewId="0">
      <selection activeCell="D87" sqref="D87:D94"/>
    </sheetView>
  </sheetViews>
  <sheetFormatPr defaultRowHeight="15"/>
  <cols>
    <col min="1" max="1" width="13" customWidth="1"/>
    <col min="2" max="2" width="19.85546875" customWidth="1"/>
    <col min="3" max="3" width="15.5703125" customWidth="1"/>
    <col min="4" max="4" width="10.5703125" customWidth="1"/>
    <col min="5" max="5" width="15.28515625" customWidth="1"/>
    <col min="6" max="6" width="26.85546875" customWidth="1"/>
  </cols>
  <sheetData>
    <row r="1" spans="1:8">
      <c r="A1" s="1" t="s">
        <v>111</v>
      </c>
      <c r="C1" s="24" t="s">
        <v>112</v>
      </c>
    </row>
    <row r="2" spans="1:8">
      <c r="A2" t="s">
        <v>324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 s="17">
        <f>A4*(1/30)</f>
        <v>3.3333333333333333E-2</v>
      </c>
      <c r="C4" s="17">
        <v>176.12100000000001</v>
      </c>
      <c r="D4" s="17">
        <f>-180+C4</f>
        <v>-3.8789999999999907</v>
      </c>
      <c r="E4" s="17">
        <f>ABS(D4)</f>
        <v>3.8789999999999907</v>
      </c>
      <c r="F4">
        <v>2.7</v>
      </c>
      <c r="G4" s="9" t="s">
        <v>668</v>
      </c>
    </row>
    <row r="5" spans="1:8">
      <c r="A5" s="17">
        <v>5</v>
      </c>
      <c r="B5" s="17">
        <f t="shared" ref="B5:B47" si="0">A5*(1/30)</f>
        <v>0.16666666666666666</v>
      </c>
      <c r="C5" s="17">
        <v>158.48599999999999</v>
      </c>
      <c r="D5" s="17">
        <f>180-C5</f>
        <v>21.51400000000001</v>
      </c>
      <c r="E5" s="17">
        <f t="shared" ref="E5:E47" si="1">ABS(D5)</f>
        <v>21.51400000000001</v>
      </c>
      <c r="G5" s="9"/>
    </row>
    <row r="6" spans="1:8">
      <c r="A6" s="17">
        <v>7</v>
      </c>
      <c r="B6" s="17">
        <f t="shared" si="0"/>
        <v>0.23333333333333334</v>
      </c>
      <c r="C6" s="17">
        <v>153.75700000000001</v>
      </c>
      <c r="D6" s="17">
        <f t="shared" ref="D6:D8" si="2">180-C6</f>
        <v>26.242999999999995</v>
      </c>
      <c r="E6" s="17">
        <f t="shared" si="1"/>
        <v>26.242999999999995</v>
      </c>
    </row>
    <row r="7" spans="1:8">
      <c r="A7" s="17">
        <v>9</v>
      </c>
      <c r="B7" s="17">
        <f t="shared" si="0"/>
        <v>0.3</v>
      </c>
      <c r="C7" s="17">
        <v>160.364</v>
      </c>
      <c r="D7" s="17">
        <f t="shared" si="2"/>
        <v>19.635999999999996</v>
      </c>
      <c r="E7" s="17">
        <f t="shared" si="1"/>
        <v>19.635999999999996</v>
      </c>
      <c r="G7" t="s">
        <v>131</v>
      </c>
      <c r="H7" s="17" t="s">
        <v>844</v>
      </c>
    </row>
    <row r="8" spans="1:8">
      <c r="A8" s="17">
        <v>11</v>
      </c>
      <c r="B8" s="17">
        <f t="shared" si="0"/>
        <v>0.36666666666666664</v>
      </c>
      <c r="C8" s="17">
        <v>161.565</v>
      </c>
      <c r="D8" s="17">
        <f t="shared" si="2"/>
        <v>18.435000000000002</v>
      </c>
      <c r="E8" s="17">
        <f t="shared" si="1"/>
        <v>18.435000000000002</v>
      </c>
      <c r="G8" t="s">
        <v>669</v>
      </c>
    </row>
    <row r="9" spans="1:8">
      <c r="A9" s="17">
        <v>13</v>
      </c>
      <c r="B9" s="17">
        <f t="shared" si="0"/>
        <v>0.43333333333333335</v>
      </c>
      <c r="C9" s="17">
        <v>163.10499999999999</v>
      </c>
      <c r="D9" s="17">
        <f t="shared" ref="D9:D13" si="3">-180+C9</f>
        <v>-16.89500000000001</v>
      </c>
      <c r="E9" s="17">
        <f t="shared" si="1"/>
        <v>16.89500000000001</v>
      </c>
      <c r="G9" s="9" t="s">
        <v>670</v>
      </c>
    </row>
    <row r="10" spans="1:8">
      <c r="A10" s="17">
        <v>15</v>
      </c>
      <c r="B10" s="17">
        <f t="shared" si="0"/>
        <v>0.5</v>
      </c>
      <c r="C10" s="17">
        <v>171.19</v>
      </c>
      <c r="D10" s="17">
        <f t="shared" si="3"/>
        <v>-8.8100000000000023</v>
      </c>
      <c r="E10" s="17">
        <f t="shared" si="1"/>
        <v>8.8100000000000023</v>
      </c>
    </row>
    <row r="11" spans="1:8">
      <c r="A11" s="17">
        <v>17</v>
      </c>
      <c r="B11" s="17">
        <f t="shared" si="0"/>
        <v>0.56666666666666665</v>
      </c>
      <c r="C11" s="17">
        <v>164.34299999999999</v>
      </c>
      <c r="D11" s="17">
        <f t="shared" si="3"/>
        <v>-15.657000000000011</v>
      </c>
      <c r="E11" s="17">
        <f t="shared" si="1"/>
        <v>15.657000000000011</v>
      </c>
    </row>
    <row r="12" spans="1:8">
      <c r="A12" s="17">
        <v>19</v>
      </c>
      <c r="B12" s="17">
        <f t="shared" si="0"/>
        <v>0.6333333333333333</v>
      </c>
      <c r="C12" s="17">
        <v>172.875</v>
      </c>
      <c r="D12" s="17">
        <f t="shared" si="3"/>
        <v>-7.125</v>
      </c>
      <c r="E12" s="17">
        <f t="shared" si="1"/>
        <v>7.125</v>
      </c>
    </row>
    <row r="13" spans="1:8">
      <c r="A13" s="17">
        <v>21</v>
      </c>
      <c r="B13" s="17">
        <f t="shared" si="0"/>
        <v>0.7</v>
      </c>
      <c r="C13" s="17">
        <v>174.315</v>
      </c>
      <c r="D13" s="17">
        <f t="shared" si="3"/>
        <v>-5.6850000000000023</v>
      </c>
      <c r="E13" s="17">
        <f t="shared" si="1"/>
        <v>5.6850000000000023</v>
      </c>
    </row>
    <row r="14" spans="1:8">
      <c r="A14" s="17">
        <v>23</v>
      </c>
      <c r="B14" s="17">
        <f t="shared" si="0"/>
        <v>0.76666666666666661</v>
      </c>
      <c r="C14" s="17">
        <v>166.39500000000001</v>
      </c>
      <c r="D14" s="17">
        <f t="shared" ref="D14:D19" si="4">180-C14</f>
        <v>13.60499999999999</v>
      </c>
      <c r="E14" s="17">
        <f t="shared" si="1"/>
        <v>13.60499999999999</v>
      </c>
    </row>
    <row r="15" spans="1:8">
      <c r="A15" s="17">
        <v>25</v>
      </c>
      <c r="B15" s="17">
        <f t="shared" si="0"/>
        <v>0.83333333333333337</v>
      </c>
      <c r="C15">
        <v>158.73599999999999</v>
      </c>
      <c r="D15" s="17">
        <f t="shared" si="4"/>
        <v>21.26400000000001</v>
      </c>
      <c r="E15" s="17">
        <f t="shared" si="1"/>
        <v>21.26400000000001</v>
      </c>
    </row>
    <row r="16" spans="1:8">
      <c r="A16" s="17">
        <v>27</v>
      </c>
      <c r="B16" s="17">
        <f t="shared" si="0"/>
        <v>0.9</v>
      </c>
      <c r="C16" s="17">
        <v>151.41</v>
      </c>
      <c r="D16" s="17">
        <f t="shared" si="4"/>
        <v>28.590000000000003</v>
      </c>
      <c r="E16" s="17">
        <f t="shared" si="1"/>
        <v>28.590000000000003</v>
      </c>
    </row>
    <row r="17" spans="1:5">
      <c r="A17" s="17">
        <v>29</v>
      </c>
      <c r="B17" s="17">
        <f t="shared" si="0"/>
        <v>0.96666666666666667</v>
      </c>
      <c r="C17" s="17">
        <v>149.78299999999999</v>
      </c>
      <c r="D17" s="17">
        <f t="shared" si="4"/>
        <v>30.217000000000013</v>
      </c>
      <c r="E17" s="17">
        <f t="shared" si="1"/>
        <v>30.217000000000013</v>
      </c>
    </row>
    <row r="18" spans="1:5">
      <c r="A18" s="17">
        <v>31</v>
      </c>
      <c r="B18" s="17">
        <f t="shared" si="0"/>
        <v>1.0333333333333332</v>
      </c>
      <c r="C18" s="17">
        <v>154.761</v>
      </c>
      <c r="D18" s="17">
        <f t="shared" si="4"/>
        <v>25.239000000000004</v>
      </c>
      <c r="E18" s="17">
        <f t="shared" si="1"/>
        <v>25.239000000000004</v>
      </c>
    </row>
    <row r="19" spans="1:5">
      <c r="A19" s="17">
        <v>33</v>
      </c>
      <c r="B19" s="17">
        <f t="shared" si="0"/>
        <v>1.1000000000000001</v>
      </c>
      <c r="C19" s="17">
        <v>158.29599999999999</v>
      </c>
      <c r="D19" s="17">
        <f t="shared" si="4"/>
        <v>21.704000000000008</v>
      </c>
      <c r="E19" s="17">
        <f t="shared" si="1"/>
        <v>21.704000000000008</v>
      </c>
    </row>
    <row r="20" spans="1:5">
      <c r="A20" s="17">
        <v>37</v>
      </c>
      <c r="B20" s="17">
        <f t="shared" si="0"/>
        <v>1.2333333333333334</v>
      </c>
      <c r="C20" s="17">
        <v>163.23699999999999</v>
      </c>
      <c r="D20" s="17">
        <f t="shared" ref="D20:D23" si="5">-180+C20</f>
        <v>-16.763000000000005</v>
      </c>
      <c r="E20" s="17">
        <f t="shared" si="1"/>
        <v>16.763000000000005</v>
      </c>
    </row>
    <row r="21" spans="1:5">
      <c r="A21" s="17">
        <v>39</v>
      </c>
      <c r="B21" s="17">
        <f t="shared" si="0"/>
        <v>1.3</v>
      </c>
      <c r="C21" s="17">
        <v>159.417</v>
      </c>
      <c r="D21" s="17">
        <f t="shared" si="5"/>
        <v>-20.582999999999998</v>
      </c>
      <c r="E21" s="17">
        <f t="shared" si="1"/>
        <v>20.582999999999998</v>
      </c>
    </row>
    <row r="22" spans="1:5">
      <c r="A22" s="17">
        <v>41</v>
      </c>
      <c r="B22" s="17">
        <f t="shared" si="0"/>
        <v>1.3666666666666667</v>
      </c>
      <c r="C22" s="17">
        <v>163.46100000000001</v>
      </c>
      <c r="D22" s="17">
        <f t="shared" si="5"/>
        <v>-16.538999999999987</v>
      </c>
      <c r="E22" s="17">
        <f t="shared" si="1"/>
        <v>16.538999999999987</v>
      </c>
    </row>
    <row r="23" spans="1:5">
      <c r="A23" s="17">
        <v>43</v>
      </c>
      <c r="B23" s="17">
        <f t="shared" si="0"/>
        <v>1.4333333333333333</v>
      </c>
      <c r="C23" s="17">
        <v>169.31</v>
      </c>
      <c r="D23" s="17">
        <f t="shared" si="5"/>
        <v>-10.689999999999998</v>
      </c>
      <c r="E23" s="17">
        <f t="shared" si="1"/>
        <v>10.689999999999998</v>
      </c>
    </row>
    <row r="24" spans="1:5">
      <c r="A24" s="17">
        <v>45</v>
      </c>
      <c r="B24" s="17">
        <f t="shared" si="0"/>
        <v>1.5</v>
      </c>
      <c r="C24" s="17">
        <v>155.65899999999999</v>
      </c>
      <c r="D24" s="17">
        <f t="shared" ref="D24:D27" si="6">180-C24</f>
        <v>24.341000000000008</v>
      </c>
      <c r="E24" s="17">
        <f t="shared" si="1"/>
        <v>24.341000000000008</v>
      </c>
    </row>
    <row r="25" spans="1:5">
      <c r="A25" s="17">
        <v>47</v>
      </c>
      <c r="B25" s="17">
        <f t="shared" si="0"/>
        <v>1.5666666666666667</v>
      </c>
      <c r="C25" s="17">
        <v>150.01499999999999</v>
      </c>
      <c r="D25" s="17">
        <f t="shared" si="6"/>
        <v>29.985000000000014</v>
      </c>
      <c r="E25" s="17">
        <f t="shared" si="1"/>
        <v>29.985000000000014</v>
      </c>
    </row>
    <row r="26" spans="1:5">
      <c r="A26" s="17">
        <v>49</v>
      </c>
      <c r="B26" s="17">
        <f t="shared" si="0"/>
        <v>1.6333333333333333</v>
      </c>
      <c r="C26" s="17">
        <v>162.255</v>
      </c>
      <c r="D26" s="17">
        <f t="shared" si="6"/>
        <v>17.745000000000005</v>
      </c>
      <c r="E26" s="17">
        <f t="shared" si="1"/>
        <v>17.745000000000005</v>
      </c>
    </row>
    <row r="27" spans="1:5">
      <c r="A27" s="17">
        <v>51</v>
      </c>
      <c r="B27" s="17">
        <f t="shared" si="0"/>
        <v>1.7</v>
      </c>
      <c r="C27" s="17">
        <v>170.27199999999999</v>
      </c>
      <c r="D27" s="17">
        <f t="shared" si="6"/>
        <v>9.7280000000000086</v>
      </c>
      <c r="E27" s="17">
        <f t="shared" si="1"/>
        <v>9.7280000000000086</v>
      </c>
    </row>
    <row r="28" spans="1:5">
      <c r="A28" s="17">
        <v>53</v>
      </c>
      <c r="B28" s="17">
        <f t="shared" si="0"/>
        <v>1.7666666666666666</v>
      </c>
      <c r="C28" s="17">
        <v>157.011</v>
      </c>
      <c r="D28" s="17">
        <f t="shared" ref="D28:D31" si="7">-180+C28</f>
        <v>-22.989000000000004</v>
      </c>
      <c r="E28" s="17">
        <f t="shared" si="1"/>
        <v>22.989000000000004</v>
      </c>
    </row>
    <row r="29" spans="1:5">
      <c r="A29" s="17">
        <v>55</v>
      </c>
      <c r="B29" s="17">
        <f t="shared" si="0"/>
        <v>1.8333333333333333</v>
      </c>
      <c r="C29" s="17">
        <v>162.357</v>
      </c>
      <c r="D29" s="17">
        <f t="shared" si="7"/>
        <v>-17.643000000000001</v>
      </c>
      <c r="E29" s="17">
        <f t="shared" si="1"/>
        <v>17.643000000000001</v>
      </c>
    </row>
    <row r="30" spans="1:5">
      <c r="A30" s="17">
        <v>57</v>
      </c>
      <c r="B30" s="17">
        <f t="shared" si="0"/>
        <v>1.9</v>
      </c>
      <c r="C30" s="17">
        <v>163.113</v>
      </c>
      <c r="D30" s="17">
        <f t="shared" si="7"/>
        <v>-16.887</v>
      </c>
      <c r="E30" s="17">
        <f t="shared" si="1"/>
        <v>16.887</v>
      </c>
    </row>
    <row r="31" spans="1:5">
      <c r="A31" s="17">
        <v>59</v>
      </c>
      <c r="B31" s="17">
        <f t="shared" si="0"/>
        <v>1.9666666666666666</v>
      </c>
      <c r="C31" s="17">
        <v>171.81399999999999</v>
      </c>
      <c r="D31" s="17">
        <f t="shared" si="7"/>
        <v>-8.186000000000007</v>
      </c>
      <c r="E31" s="17">
        <f t="shared" si="1"/>
        <v>8.186000000000007</v>
      </c>
    </row>
    <row r="32" spans="1:5">
      <c r="A32" s="17">
        <v>61</v>
      </c>
      <c r="B32" s="17">
        <f t="shared" si="0"/>
        <v>2.0333333333333332</v>
      </c>
      <c r="C32" s="17">
        <v>158.22</v>
      </c>
      <c r="D32" s="17">
        <f t="shared" ref="D32:D36" si="8">180-C32</f>
        <v>21.78</v>
      </c>
      <c r="E32" s="17">
        <f t="shared" si="1"/>
        <v>21.78</v>
      </c>
    </row>
    <row r="33" spans="1:5">
      <c r="A33" s="17">
        <v>63</v>
      </c>
      <c r="B33" s="17">
        <f t="shared" si="0"/>
        <v>2.1</v>
      </c>
      <c r="C33" s="17">
        <v>151.69900000000001</v>
      </c>
      <c r="D33" s="17">
        <f t="shared" si="8"/>
        <v>28.300999999999988</v>
      </c>
      <c r="E33" s="17">
        <f t="shared" si="1"/>
        <v>28.300999999999988</v>
      </c>
    </row>
    <row r="34" spans="1:5">
      <c r="A34" s="17">
        <v>65</v>
      </c>
      <c r="B34" s="17">
        <f t="shared" si="0"/>
        <v>2.1666666666666665</v>
      </c>
      <c r="C34">
        <v>151.18899999999999</v>
      </c>
      <c r="D34" s="17">
        <f t="shared" si="8"/>
        <v>28.811000000000007</v>
      </c>
      <c r="E34" s="17">
        <f t="shared" si="1"/>
        <v>28.811000000000007</v>
      </c>
    </row>
    <row r="35" spans="1:5">
      <c r="A35" s="17">
        <v>67</v>
      </c>
      <c r="B35" s="17">
        <f t="shared" si="0"/>
        <v>2.2333333333333334</v>
      </c>
      <c r="C35">
        <v>148.333</v>
      </c>
      <c r="D35" s="17">
        <f t="shared" si="8"/>
        <v>31.667000000000002</v>
      </c>
      <c r="E35" s="10">
        <f t="shared" si="1"/>
        <v>31.667000000000002</v>
      </c>
    </row>
    <row r="36" spans="1:5">
      <c r="A36" s="17">
        <v>69</v>
      </c>
      <c r="B36" s="17">
        <f t="shared" si="0"/>
        <v>2.2999999999999998</v>
      </c>
      <c r="C36" s="17">
        <v>152.773</v>
      </c>
      <c r="D36" s="17">
        <f t="shared" si="8"/>
        <v>27.227000000000004</v>
      </c>
      <c r="E36" s="17">
        <f t="shared" si="1"/>
        <v>27.227000000000004</v>
      </c>
    </row>
    <row r="37" spans="1:5">
      <c r="A37" s="17">
        <v>71</v>
      </c>
      <c r="B37" s="17">
        <f t="shared" si="0"/>
        <v>2.3666666666666667</v>
      </c>
      <c r="C37" s="17">
        <v>161.983</v>
      </c>
      <c r="D37" s="17">
        <f t="shared" ref="D37:D41" si="9">-180+C37</f>
        <v>-18.016999999999996</v>
      </c>
      <c r="E37" s="17">
        <f t="shared" si="1"/>
        <v>18.016999999999996</v>
      </c>
    </row>
    <row r="38" spans="1:5">
      <c r="A38" s="17">
        <v>73</v>
      </c>
      <c r="B38" s="17">
        <f t="shared" si="0"/>
        <v>2.4333333333333331</v>
      </c>
      <c r="C38" s="17">
        <v>163.036</v>
      </c>
      <c r="D38" s="17">
        <f t="shared" si="9"/>
        <v>-16.963999999999999</v>
      </c>
      <c r="E38" s="17">
        <f t="shared" si="1"/>
        <v>16.963999999999999</v>
      </c>
    </row>
    <row r="39" spans="1:5">
      <c r="A39" s="17">
        <v>75</v>
      </c>
      <c r="B39" s="17">
        <f t="shared" si="0"/>
        <v>2.5</v>
      </c>
      <c r="C39" s="17">
        <v>165.21600000000001</v>
      </c>
      <c r="D39" s="17">
        <f t="shared" si="9"/>
        <v>-14.783999999999992</v>
      </c>
      <c r="E39" s="17">
        <f t="shared" si="1"/>
        <v>14.783999999999992</v>
      </c>
    </row>
    <row r="40" spans="1:5">
      <c r="A40" s="17">
        <v>77</v>
      </c>
      <c r="B40" s="17">
        <f t="shared" si="0"/>
        <v>2.5666666666666664</v>
      </c>
      <c r="C40" s="17">
        <v>171.43100000000001</v>
      </c>
      <c r="D40" s="17">
        <f t="shared" si="9"/>
        <v>-8.5689999999999884</v>
      </c>
      <c r="E40" s="17">
        <f t="shared" si="1"/>
        <v>8.5689999999999884</v>
      </c>
    </row>
    <row r="41" spans="1:5">
      <c r="A41" s="17">
        <v>79</v>
      </c>
      <c r="B41" s="17">
        <f t="shared" si="0"/>
        <v>2.6333333333333333</v>
      </c>
      <c r="C41" s="17">
        <v>163.30099999999999</v>
      </c>
      <c r="D41" s="17">
        <f t="shared" si="9"/>
        <v>-16.699000000000012</v>
      </c>
      <c r="E41" s="17">
        <f t="shared" si="1"/>
        <v>16.699000000000012</v>
      </c>
    </row>
    <row r="42" spans="1:5">
      <c r="A42" s="17">
        <v>81</v>
      </c>
      <c r="B42" s="17">
        <f t="shared" si="0"/>
        <v>2.7</v>
      </c>
      <c r="C42" s="17">
        <v>161.51599999999999</v>
      </c>
      <c r="D42" s="17">
        <f t="shared" ref="D42:D47" si="10">180-C42</f>
        <v>18.484000000000009</v>
      </c>
      <c r="E42" s="17">
        <f t="shared" si="1"/>
        <v>18.484000000000009</v>
      </c>
    </row>
    <row r="43" spans="1:5">
      <c r="A43" s="17">
        <v>83</v>
      </c>
      <c r="B43" s="17">
        <f t="shared" si="0"/>
        <v>2.7666666666666666</v>
      </c>
      <c r="C43" s="17">
        <v>165.53</v>
      </c>
      <c r="D43" s="17">
        <f t="shared" si="10"/>
        <v>14.469999999999999</v>
      </c>
      <c r="E43" s="17">
        <f t="shared" si="1"/>
        <v>14.469999999999999</v>
      </c>
    </row>
    <row r="44" spans="1:5">
      <c r="A44" s="17">
        <v>85</v>
      </c>
      <c r="B44" s="17">
        <f t="shared" si="0"/>
        <v>2.8333333333333335</v>
      </c>
      <c r="C44" s="17">
        <v>162.59700000000001</v>
      </c>
      <c r="D44" s="17">
        <f t="shared" si="10"/>
        <v>17.402999999999992</v>
      </c>
      <c r="E44" s="17">
        <f t="shared" si="1"/>
        <v>17.402999999999992</v>
      </c>
    </row>
    <row r="45" spans="1:5">
      <c r="A45" s="17">
        <v>87</v>
      </c>
      <c r="B45" s="17">
        <f t="shared" si="0"/>
        <v>2.9</v>
      </c>
      <c r="C45" s="17">
        <v>152.62100000000001</v>
      </c>
      <c r="D45" s="17">
        <f t="shared" si="10"/>
        <v>27.378999999999991</v>
      </c>
      <c r="E45" s="17">
        <f t="shared" si="1"/>
        <v>27.378999999999991</v>
      </c>
    </row>
    <row r="46" spans="1:5">
      <c r="A46" s="17">
        <v>89</v>
      </c>
      <c r="B46" s="17">
        <f t="shared" si="0"/>
        <v>2.9666666666666668</v>
      </c>
      <c r="C46" s="17">
        <v>149.85900000000001</v>
      </c>
      <c r="D46" s="17">
        <f t="shared" si="10"/>
        <v>30.140999999999991</v>
      </c>
      <c r="E46" s="17">
        <f t="shared" si="1"/>
        <v>30.140999999999991</v>
      </c>
    </row>
    <row r="47" spans="1:5">
      <c r="A47" s="17">
        <v>91</v>
      </c>
      <c r="B47" s="17">
        <f t="shared" si="0"/>
        <v>3.0333333333333332</v>
      </c>
      <c r="C47" s="17">
        <v>155.399</v>
      </c>
      <c r="D47" s="17">
        <f t="shared" si="10"/>
        <v>24.600999999999999</v>
      </c>
      <c r="E47" s="17">
        <f t="shared" si="1"/>
        <v>24.600999999999999</v>
      </c>
    </row>
    <row r="50" spans="1:8">
      <c r="A50" t="s">
        <v>329</v>
      </c>
    </row>
    <row r="51" spans="1:8">
      <c r="A51" s="1" t="s">
        <v>123</v>
      </c>
      <c r="B51" s="1" t="s">
        <v>124</v>
      </c>
      <c r="C51" s="1" t="s">
        <v>125</v>
      </c>
      <c r="D51" s="1" t="s">
        <v>174</v>
      </c>
      <c r="E51" s="1" t="s">
        <v>127</v>
      </c>
    </row>
    <row r="52" spans="1:8">
      <c r="A52" s="17">
        <v>1</v>
      </c>
      <c r="B52" s="17">
        <f t="shared" ref="B52:B75" si="11">A52*(1/30)</f>
        <v>3.3333333333333333E-2</v>
      </c>
      <c r="C52" s="17">
        <v>163.761</v>
      </c>
      <c r="D52" s="17">
        <f>-180+C52</f>
        <v>-16.239000000000004</v>
      </c>
      <c r="E52" s="17">
        <f>ABS(D52)</f>
        <v>16.239000000000004</v>
      </c>
      <c r="G52" t="s">
        <v>131</v>
      </c>
      <c r="H52" s="17" t="s">
        <v>844</v>
      </c>
    </row>
    <row r="53" spans="1:8">
      <c r="A53" s="17">
        <v>3</v>
      </c>
      <c r="B53" s="17">
        <f t="shared" si="11"/>
        <v>0.1</v>
      </c>
      <c r="C53" s="17">
        <v>170.53800000000001</v>
      </c>
      <c r="D53" s="17">
        <f>-180+C53</f>
        <v>-9.4619999999999891</v>
      </c>
      <c r="E53" s="17">
        <f t="shared" ref="E53:E75" si="12">ABS(D53)</f>
        <v>9.4619999999999891</v>
      </c>
      <c r="G53" t="s">
        <v>671</v>
      </c>
    </row>
    <row r="54" spans="1:8">
      <c r="A54" s="17">
        <v>5</v>
      </c>
      <c r="B54" s="17">
        <f t="shared" si="11"/>
        <v>0.16666666666666666</v>
      </c>
      <c r="C54" s="17">
        <v>173.28100000000001</v>
      </c>
      <c r="D54" s="17">
        <f>180-C54</f>
        <v>6.7189999999999941</v>
      </c>
      <c r="E54" s="17">
        <f t="shared" si="12"/>
        <v>6.7189999999999941</v>
      </c>
      <c r="G54" s="9" t="s">
        <v>670</v>
      </c>
    </row>
    <row r="55" spans="1:8">
      <c r="A55" s="17">
        <v>7</v>
      </c>
      <c r="B55" s="17">
        <f t="shared" si="11"/>
        <v>0.23333333333333334</v>
      </c>
      <c r="C55" s="17">
        <v>163.191</v>
      </c>
      <c r="D55" s="17">
        <f t="shared" ref="D55:D60" si="13">180-C55</f>
        <v>16.808999999999997</v>
      </c>
      <c r="E55" s="17">
        <f t="shared" si="12"/>
        <v>16.808999999999997</v>
      </c>
    </row>
    <row r="56" spans="1:8">
      <c r="A56" s="17">
        <v>9</v>
      </c>
      <c r="B56" s="17">
        <f t="shared" si="11"/>
        <v>0.3</v>
      </c>
      <c r="C56" s="17">
        <v>155.37799999999999</v>
      </c>
      <c r="D56" s="17">
        <f t="shared" si="13"/>
        <v>24.622000000000014</v>
      </c>
      <c r="E56" s="17">
        <f t="shared" si="12"/>
        <v>24.622000000000014</v>
      </c>
    </row>
    <row r="57" spans="1:8">
      <c r="A57" s="17">
        <v>11</v>
      </c>
      <c r="B57" s="17">
        <f t="shared" si="11"/>
        <v>0.36666666666666664</v>
      </c>
      <c r="C57" s="17">
        <v>157.38</v>
      </c>
      <c r="D57" s="17">
        <f t="shared" si="13"/>
        <v>22.620000000000005</v>
      </c>
      <c r="E57" s="17">
        <f t="shared" si="12"/>
        <v>22.620000000000005</v>
      </c>
    </row>
    <row r="58" spans="1:8">
      <c r="A58" s="17">
        <v>13</v>
      </c>
      <c r="B58" s="17">
        <f t="shared" si="11"/>
        <v>0.43333333333333335</v>
      </c>
      <c r="C58" s="17">
        <v>156.31700000000001</v>
      </c>
      <c r="D58" s="17">
        <f t="shared" si="13"/>
        <v>23.682999999999993</v>
      </c>
      <c r="E58" s="17">
        <f t="shared" si="12"/>
        <v>23.682999999999993</v>
      </c>
    </row>
    <row r="59" spans="1:8">
      <c r="A59" s="17">
        <v>15</v>
      </c>
      <c r="B59" s="17">
        <f t="shared" si="11"/>
        <v>0.5</v>
      </c>
      <c r="C59" s="17">
        <v>150.46</v>
      </c>
      <c r="D59" s="17">
        <f t="shared" si="13"/>
        <v>29.539999999999992</v>
      </c>
      <c r="E59" s="17">
        <f t="shared" si="12"/>
        <v>29.539999999999992</v>
      </c>
    </row>
    <row r="60" spans="1:8">
      <c r="A60" s="17">
        <v>17</v>
      </c>
      <c r="B60" s="17">
        <f t="shared" si="11"/>
        <v>0.56666666666666665</v>
      </c>
      <c r="C60" s="17">
        <v>164.13900000000001</v>
      </c>
      <c r="D60" s="17">
        <f t="shared" si="13"/>
        <v>15.86099999999999</v>
      </c>
      <c r="E60" s="17">
        <f t="shared" si="12"/>
        <v>15.86099999999999</v>
      </c>
    </row>
    <row r="61" spans="1:8">
      <c r="A61" s="17">
        <v>19</v>
      </c>
      <c r="B61" s="17">
        <f t="shared" si="11"/>
        <v>0.6333333333333333</v>
      </c>
      <c r="C61" s="17">
        <v>151.739</v>
      </c>
      <c r="D61" s="17">
        <f t="shared" ref="D61:D66" si="14">-180+C61</f>
        <v>-28.260999999999996</v>
      </c>
      <c r="E61" s="17">
        <f t="shared" si="12"/>
        <v>28.260999999999996</v>
      </c>
    </row>
    <row r="62" spans="1:8">
      <c r="A62" s="17">
        <v>21</v>
      </c>
      <c r="B62" s="17">
        <f t="shared" si="11"/>
        <v>0.7</v>
      </c>
      <c r="C62" s="17">
        <v>157.84</v>
      </c>
      <c r="D62" s="17">
        <f t="shared" si="14"/>
        <v>-22.159999999999997</v>
      </c>
      <c r="E62" s="17">
        <f t="shared" si="12"/>
        <v>22.159999999999997</v>
      </c>
    </row>
    <row r="63" spans="1:8">
      <c r="A63" s="17">
        <v>23</v>
      </c>
      <c r="B63" s="17">
        <f t="shared" si="11"/>
        <v>0.76666666666666661</v>
      </c>
      <c r="C63" s="17">
        <v>158.30500000000001</v>
      </c>
      <c r="D63" s="17">
        <f t="shared" si="14"/>
        <v>-21.694999999999993</v>
      </c>
      <c r="E63" s="17">
        <f t="shared" si="12"/>
        <v>21.694999999999993</v>
      </c>
    </row>
    <row r="64" spans="1:8">
      <c r="A64" s="17">
        <v>25</v>
      </c>
      <c r="B64" s="17">
        <f t="shared" si="11"/>
        <v>0.83333333333333337</v>
      </c>
      <c r="C64" s="17">
        <v>157.94499999999999</v>
      </c>
      <c r="D64" s="17">
        <f t="shared" si="14"/>
        <v>-22.055000000000007</v>
      </c>
      <c r="E64" s="17">
        <f t="shared" si="12"/>
        <v>22.055000000000007</v>
      </c>
    </row>
    <row r="65" spans="1:8">
      <c r="A65" s="17">
        <v>27</v>
      </c>
      <c r="B65" s="17">
        <f t="shared" si="11"/>
        <v>0.9</v>
      </c>
      <c r="C65" s="17">
        <v>158.13399999999999</v>
      </c>
      <c r="D65" s="17">
        <f t="shared" si="14"/>
        <v>-21.866000000000014</v>
      </c>
      <c r="E65" s="17">
        <f t="shared" si="12"/>
        <v>21.866000000000014</v>
      </c>
    </row>
    <row r="66" spans="1:8">
      <c r="A66" s="17">
        <v>29</v>
      </c>
      <c r="B66" s="17">
        <f t="shared" si="11"/>
        <v>0.96666666666666667</v>
      </c>
      <c r="C66" s="17">
        <v>178.12200000000001</v>
      </c>
      <c r="D66" s="17">
        <f t="shared" si="14"/>
        <v>-1.8779999999999859</v>
      </c>
      <c r="E66" s="17">
        <f t="shared" si="12"/>
        <v>1.8779999999999859</v>
      </c>
    </row>
    <row r="67" spans="1:8">
      <c r="A67" s="17">
        <v>31</v>
      </c>
      <c r="B67" s="17">
        <f t="shared" si="11"/>
        <v>1.0333333333333332</v>
      </c>
      <c r="C67" s="17">
        <v>165.94900000000001</v>
      </c>
      <c r="D67" s="17">
        <f t="shared" ref="D67:D72" si="15">180-C67</f>
        <v>14.050999999999988</v>
      </c>
      <c r="E67" s="17">
        <f t="shared" si="12"/>
        <v>14.050999999999988</v>
      </c>
    </row>
    <row r="68" spans="1:8">
      <c r="A68" s="17">
        <v>33</v>
      </c>
      <c r="B68" s="17">
        <f t="shared" si="11"/>
        <v>1.1000000000000001</v>
      </c>
      <c r="C68" s="17">
        <v>155.40600000000001</v>
      </c>
      <c r="D68" s="17">
        <f t="shared" si="15"/>
        <v>24.593999999999994</v>
      </c>
      <c r="E68" s="17">
        <f t="shared" si="12"/>
        <v>24.593999999999994</v>
      </c>
    </row>
    <row r="69" spans="1:8">
      <c r="A69" s="17">
        <v>35</v>
      </c>
      <c r="B69" s="17">
        <f t="shared" si="11"/>
        <v>1.1666666666666667</v>
      </c>
      <c r="C69">
        <v>147.982</v>
      </c>
      <c r="D69" s="17">
        <f t="shared" si="15"/>
        <v>32.018000000000001</v>
      </c>
      <c r="E69" s="10">
        <f t="shared" si="12"/>
        <v>32.018000000000001</v>
      </c>
    </row>
    <row r="70" spans="1:8">
      <c r="A70" s="17">
        <v>37</v>
      </c>
      <c r="B70" s="17">
        <f t="shared" si="11"/>
        <v>1.2333333333333334</v>
      </c>
      <c r="C70">
        <v>160.61500000000001</v>
      </c>
      <c r="D70" s="17">
        <f t="shared" si="15"/>
        <v>19.384999999999991</v>
      </c>
      <c r="E70" s="17">
        <f t="shared" si="12"/>
        <v>19.384999999999991</v>
      </c>
    </row>
    <row r="71" spans="1:8">
      <c r="A71" s="17">
        <v>39</v>
      </c>
      <c r="B71" s="17">
        <f t="shared" si="11"/>
        <v>1.3</v>
      </c>
      <c r="C71" s="17">
        <v>154.27699999999999</v>
      </c>
      <c r="D71" s="17">
        <f t="shared" si="15"/>
        <v>25.723000000000013</v>
      </c>
      <c r="E71" s="17">
        <f t="shared" si="12"/>
        <v>25.723000000000013</v>
      </c>
    </row>
    <row r="72" spans="1:8">
      <c r="A72" s="17">
        <v>41</v>
      </c>
      <c r="B72" s="17">
        <f t="shared" si="11"/>
        <v>1.3666666666666667</v>
      </c>
      <c r="C72" s="17">
        <v>163.72</v>
      </c>
      <c r="D72" s="17">
        <f t="shared" si="15"/>
        <v>16.28</v>
      </c>
      <c r="E72" s="17">
        <f t="shared" si="12"/>
        <v>16.28</v>
      </c>
    </row>
    <row r="73" spans="1:8">
      <c r="A73" s="17">
        <v>43</v>
      </c>
      <c r="B73" s="17">
        <f t="shared" si="11"/>
        <v>1.4333333333333333</v>
      </c>
      <c r="C73" s="17">
        <v>175.48400000000001</v>
      </c>
      <c r="D73" s="17">
        <f t="shared" ref="D73:D75" si="16">-180+C73</f>
        <v>-4.5159999999999911</v>
      </c>
      <c r="E73" s="17">
        <f t="shared" si="12"/>
        <v>4.5159999999999911</v>
      </c>
    </row>
    <row r="74" spans="1:8">
      <c r="A74" s="17">
        <v>45</v>
      </c>
      <c r="B74" s="17">
        <f t="shared" si="11"/>
        <v>1.5</v>
      </c>
      <c r="C74" s="17">
        <v>164.464</v>
      </c>
      <c r="D74" s="17">
        <f t="shared" si="16"/>
        <v>-15.536000000000001</v>
      </c>
      <c r="E74" s="17">
        <f t="shared" si="12"/>
        <v>15.536000000000001</v>
      </c>
    </row>
    <row r="75" spans="1:8">
      <c r="A75" s="17">
        <v>47</v>
      </c>
      <c r="B75" s="17">
        <f t="shared" si="11"/>
        <v>1.5666666666666667</v>
      </c>
      <c r="C75" s="17">
        <v>162.17500000000001</v>
      </c>
      <c r="D75" s="17">
        <f t="shared" si="16"/>
        <v>-17.824999999999989</v>
      </c>
      <c r="E75" s="17">
        <f t="shared" si="12"/>
        <v>17.824999999999989</v>
      </c>
    </row>
    <row r="76" spans="1:8">
      <c r="A76" s="17"/>
      <c r="B76" s="17"/>
      <c r="C76" s="17"/>
      <c r="D76" s="17"/>
      <c r="E76" s="17"/>
    </row>
    <row r="78" spans="1:8">
      <c r="A78" t="s">
        <v>331</v>
      </c>
    </row>
    <row r="79" spans="1:8">
      <c r="A79" s="1" t="s">
        <v>123</v>
      </c>
      <c r="B79" s="1" t="s">
        <v>124</v>
      </c>
      <c r="C79" s="1" t="s">
        <v>125</v>
      </c>
      <c r="D79" s="1" t="s">
        <v>174</v>
      </c>
      <c r="E79" s="1" t="s">
        <v>127</v>
      </c>
    </row>
    <row r="80" spans="1:8">
      <c r="A80" s="17">
        <v>1</v>
      </c>
      <c r="B80" s="17">
        <f t="shared" ref="B80:B100" si="17">A80*(1/30)</f>
        <v>3.3333333333333333E-2</v>
      </c>
      <c r="C80" s="17">
        <v>162.89699999999999</v>
      </c>
      <c r="D80" s="17">
        <f>-180+C80</f>
        <v>-17.103000000000009</v>
      </c>
      <c r="E80" s="17">
        <f>ABS(D80)</f>
        <v>17.103000000000009</v>
      </c>
      <c r="G80" t="s">
        <v>131</v>
      </c>
      <c r="H80" s="17" t="s">
        <v>844</v>
      </c>
    </row>
    <row r="81" spans="1:7">
      <c r="A81" s="17">
        <v>3</v>
      </c>
      <c r="B81" s="17">
        <f t="shared" si="17"/>
        <v>0.1</v>
      </c>
      <c r="C81" s="17">
        <v>160.851</v>
      </c>
      <c r="D81" s="17">
        <f t="shared" ref="D81:D82" si="18">-180+C81</f>
        <v>-19.149000000000001</v>
      </c>
      <c r="E81" s="17">
        <f t="shared" ref="E81:E100" si="19">ABS(D81)</f>
        <v>19.149000000000001</v>
      </c>
      <c r="G81" t="s">
        <v>845</v>
      </c>
    </row>
    <row r="82" spans="1:7">
      <c r="A82" s="17">
        <v>5</v>
      </c>
      <c r="B82" s="17">
        <f t="shared" si="17"/>
        <v>0.16666666666666666</v>
      </c>
      <c r="C82" s="17">
        <v>162.65199999999999</v>
      </c>
      <c r="D82" s="17">
        <f t="shared" si="18"/>
        <v>-17.348000000000013</v>
      </c>
      <c r="E82" s="17">
        <f t="shared" si="19"/>
        <v>17.348000000000013</v>
      </c>
      <c r="G82" s="9" t="s">
        <v>670</v>
      </c>
    </row>
    <row r="83" spans="1:7">
      <c r="A83" s="17">
        <v>7</v>
      </c>
      <c r="B83" s="17">
        <f t="shared" si="17"/>
        <v>0.23333333333333334</v>
      </c>
      <c r="C83" s="17">
        <v>161.73699999999999</v>
      </c>
      <c r="D83" s="17">
        <f>180-C83</f>
        <v>18.263000000000005</v>
      </c>
      <c r="E83" s="17">
        <f t="shared" si="19"/>
        <v>18.263000000000005</v>
      </c>
    </row>
    <row r="84" spans="1:7">
      <c r="A84" s="17">
        <v>11</v>
      </c>
      <c r="B84" s="17">
        <f t="shared" si="17"/>
        <v>0.36666666666666664</v>
      </c>
      <c r="C84" s="17">
        <v>161.143</v>
      </c>
      <c r="D84" s="17">
        <f t="shared" ref="D84:D86" si="20">180-C84</f>
        <v>18.856999999999999</v>
      </c>
      <c r="E84" s="17">
        <f t="shared" si="19"/>
        <v>18.856999999999999</v>
      </c>
    </row>
    <row r="85" spans="1:7">
      <c r="A85" s="17">
        <v>13</v>
      </c>
      <c r="B85" s="17">
        <f t="shared" si="17"/>
        <v>0.43333333333333335</v>
      </c>
      <c r="C85" s="17">
        <v>154.654</v>
      </c>
      <c r="D85" s="17">
        <f t="shared" si="20"/>
        <v>25.346000000000004</v>
      </c>
      <c r="E85" s="17">
        <f t="shared" si="19"/>
        <v>25.346000000000004</v>
      </c>
    </row>
    <row r="86" spans="1:7">
      <c r="A86" s="17">
        <v>15</v>
      </c>
      <c r="B86" s="17">
        <f t="shared" si="17"/>
        <v>0.5</v>
      </c>
      <c r="C86" s="17">
        <v>161.328</v>
      </c>
      <c r="D86" s="17">
        <f t="shared" si="20"/>
        <v>18.671999999999997</v>
      </c>
      <c r="E86" s="17">
        <f t="shared" si="19"/>
        <v>18.671999999999997</v>
      </c>
    </row>
    <row r="87" spans="1:7">
      <c r="A87" s="17">
        <v>19</v>
      </c>
      <c r="B87" s="17">
        <f t="shared" si="17"/>
        <v>0.6333333333333333</v>
      </c>
      <c r="C87" s="17">
        <v>157.59</v>
      </c>
      <c r="D87" s="17">
        <f t="shared" ref="D87:D89" si="21">-180+C87</f>
        <v>-22.409999999999997</v>
      </c>
      <c r="E87" s="17">
        <f t="shared" si="19"/>
        <v>22.409999999999997</v>
      </c>
    </row>
    <row r="88" spans="1:7">
      <c r="A88" s="17">
        <v>23</v>
      </c>
      <c r="B88" s="17">
        <f t="shared" si="17"/>
        <v>0.76666666666666661</v>
      </c>
      <c r="C88" s="17">
        <v>169.33</v>
      </c>
      <c r="D88" s="17">
        <f t="shared" si="21"/>
        <v>-10.669999999999987</v>
      </c>
      <c r="E88" s="17">
        <f t="shared" si="19"/>
        <v>10.669999999999987</v>
      </c>
    </row>
    <row r="89" spans="1:7">
      <c r="A89" s="17">
        <v>25</v>
      </c>
      <c r="B89" s="17">
        <f t="shared" si="17"/>
        <v>0.83333333333333337</v>
      </c>
      <c r="C89" s="17">
        <v>172.875</v>
      </c>
      <c r="D89" s="17">
        <f t="shared" si="21"/>
        <v>-7.125</v>
      </c>
      <c r="E89" s="17">
        <f t="shared" si="19"/>
        <v>7.125</v>
      </c>
    </row>
    <row r="90" spans="1:7">
      <c r="A90" s="17">
        <v>27</v>
      </c>
      <c r="B90" s="17">
        <f t="shared" si="17"/>
        <v>0.9</v>
      </c>
      <c r="C90" s="17">
        <v>169.38499999999999</v>
      </c>
      <c r="D90" s="17">
        <f t="shared" ref="D90:D94" si="22">180-C90</f>
        <v>10.615000000000009</v>
      </c>
      <c r="E90" s="17">
        <f t="shared" si="19"/>
        <v>10.615000000000009</v>
      </c>
    </row>
    <row r="91" spans="1:7">
      <c r="A91" s="17">
        <v>29</v>
      </c>
      <c r="B91" s="17">
        <f t="shared" si="17"/>
        <v>0.96666666666666667</v>
      </c>
      <c r="C91" s="17">
        <v>162.506</v>
      </c>
      <c r="D91" s="17">
        <f t="shared" si="22"/>
        <v>17.494</v>
      </c>
      <c r="E91" s="17">
        <f t="shared" si="19"/>
        <v>17.494</v>
      </c>
    </row>
    <row r="92" spans="1:7">
      <c r="A92" s="17">
        <v>31</v>
      </c>
      <c r="B92" s="17">
        <f t="shared" si="17"/>
        <v>1.0333333333333332</v>
      </c>
      <c r="C92" s="17">
        <v>158.19900000000001</v>
      </c>
      <c r="D92" s="17">
        <f t="shared" si="22"/>
        <v>21.800999999999988</v>
      </c>
      <c r="E92" s="17">
        <f t="shared" si="19"/>
        <v>21.800999999999988</v>
      </c>
    </row>
    <row r="93" spans="1:7">
      <c r="A93" s="17">
        <v>33</v>
      </c>
      <c r="B93" s="17">
        <f t="shared" si="17"/>
        <v>1.1000000000000001</v>
      </c>
      <c r="C93" s="17">
        <v>167.29599999999999</v>
      </c>
      <c r="D93" s="17">
        <f t="shared" si="22"/>
        <v>12.704000000000008</v>
      </c>
      <c r="E93" s="17">
        <f t="shared" si="19"/>
        <v>12.704000000000008</v>
      </c>
    </row>
    <row r="94" spans="1:7">
      <c r="A94" s="17">
        <v>35</v>
      </c>
      <c r="B94" s="17">
        <f t="shared" si="17"/>
        <v>1.1666666666666667</v>
      </c>
      <c r="C94" s="17">
        <v>151.239</v>
      </c>
      <c r="D94" s="17">
        <f t="shared" si="22"/>
        <v>28.760999999999996</v>
      </c>
      <c r="E94" s="10">
        <f t="shared" si="19"/>
        <v>28.760999999999996</v>
      </c>
    </row>
    <row r="95" spans="1:7">
      <c r="A95" s="17">
        <v>39</v>
      </c>
      <c r="B95" s="17">
        <f t="shared" si="17"/>
        <v>1.3</v>
      </c>
      <c r="C95" s="17">
        <v>174.62799999999999</v>
      </c>
      <c r="D95" s="17">
        <f t="shared" ref="D95:D100" si="23">-180+C95</f>
        <v>-5.3720000000000141</v>
      </c>
      <c r="E95" s="17">
        <f t="shared" si="19"/>
        <v>5.3720000000000141</v>
      </c>
    </row>
    <row r="96" spans="1:7">
      <c r="A96" s="17">
        <v>41</v>
      </c>
      <c r="B96" s="17">
        <f t="shared" si="17"/>
        <v>1.3666666666666667</v>
      </c>
      <c r="C96" s="17">
        <v>172.119</v>
      </c>
      <c r="D96" s="17">
        <f t="shared" si="23"/>
        <v>-7.8810000000000002</v>
      </c>
      <c r="E96" s="17">
        <f t="shared" si="19"/>
        <v>7.8810000000000002</v>
      </c>
    </row>
    <row r="97" spans="1:5">
      <c r="A97" s="17">
        <v>43</v>
      </c>
      <c r="B97" s="17">
        <f t="shared" si="17"/>
        <v>1.4333333333333333</v>
      </c>
      <c r="C97" s="17">
        <v>163.98699999999999</v>
      </c>
      <c r="D97" s="17">
        <f t="shared" si="23"/>
        <v>-16.013000000000005</v>
      </c>
      <c r="E97" s="17">
        <f t="shared" si="19"/>
        <v>16.013000000000005</v>
      </c>
    </row>
    <row r="98" spans="1:5">
      <c r="A98" s="17">
        <v>45</v>
      </c>
      <c r="B98" s="17">
        <f t="shared" si="17"/>
        <v>1.5</v>
      </c>
      <c r="C98" s="17">
        <v>161.565</v>
      </c>
      <c r="D98" s="17">
        <f t="shared" si="23"/>
        <v>-18.435000000000002</v>
      </c>
      <c r="E98" s="17">
        <f t="shared" si="19"/>
        <v>18.435000000000002</v>
      </c>
    </row>
    <row r="99" spans="1:5">
      <c r="A99" s="17">
        <v>47</v>
      </c>
      <c r="B99" s="17">
        <f t="shared" si="17"/>
        <v>1.5666666666666667</v>
      </c>
      <c r="C99" s="17">
        <v>170.416</v>
      </c>
      <c r="D99" s="17">
        <f t="shared" si="23"/>
        <v>-9.5840000000000032</v>
      </c>
      <c r="E99" s="17">
        <f t="shared" si="19"/>
        <v>9.5840000000000032</v>
      </c>
    </row>
    <row r="100" spans="1:5">
      <c r="A100" s="17">
        <v>49</v>
      </c>
      <c r="B100" s="17">
        <f t="shared" si="17"/>
        <v>1.6333333333333333</v>
      </c>
      <c r="C100" s="17">
        <v>169.47900000000001</v>
      </c>
      <c r="D100" s="17">
        <f t="shared" si="23"/>
        <v>-10.520999999999987</v>
      </c>
      <c r="E100" s="17">
        <f t="shared" si="19"/>
        <v>10.520999999999987</v>
      </c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</sheetData>
  <hyperlinks>
    <hyperlink ref="G4" r:id="rId1"/>
    <hyperlink ref="G54" r:id="rId2"/>
    <hyperlink ref="G82" r:id="rId3"/>
    <hyperlink ref="G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94"/>
  <sheetViews>
    <sheetView workbookViewId="0">
      <selection activeCell="D87" sqref="D87:D94"/>
    </sheetView>
  </sheetViews>
  <sheetFormatPr defaultRowHeight="15"/>
  <cols>
    <col min="1" max="1" width="8.140625" bestFit="1" customWidth="1"/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10" s="1" customFormat="1">
      <c r="A1" s="1" t="s">
        <v>65</v>
      </c>
      <c r="C1" s="18" t="s">
        <v>66</v>
      </c>
    </row>
    <row r="2" spans="1:10" ht="15.75" thickBot="1">
      <c r="A2" s="35" t="s">
        <v>482</v>
      </c>
      <c r="B2" s="34"/>
      <c r="C2" s="36"/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10">
      <c r="A4">
        <v>1</v>
      </c>
      <c r="B4">
        <f>A4*(1/24)</f>
        <v>4.1666666666666664E-2</v>
      </c>
      <c r="C4">
        <v>166.64500000000001</v>
      </c>
      <c r="D4">
        <f>180-C4</f>
        <v>13.35499999999999</v>
      </c>
      <c r="E4">
        <f>ABS(D4)</f>
        <v>13.35499999999999</v>
      </c>
      <c r="F4">
        <v>4.2500000000000003E-2</v>
      </c>
      <c r="G4" s="9" t="s">
        <v>483</v>
      </c>
    </row>
    <row r="5" spans="1:10">
      <c r="A5">
        <v>3</v>
      </c>
      <c r="B5">
        <f t="shared" ref="B5:B29" si="0">A5*(1/24)</f>
        <v>0.125</v>
      </c>
      <c r="C5">
        <v>175.36500000000001</v>
      </c>
      <c r="D5">
        <f t="shared" ref="D5:D7" si="1">180-C5</f>
        <v>4.6349999999999909</v>
      </c>
      <c r="E5">
        <f t="shared" ref="E5:E29" si="2">ABS(D5)</f>
        <v>4.6349999999999909</v>
      </c>
    </row>
    <row r="6" spans="1:10">
      <c r="A6">
        <v>5</v>
      </c>
      <c r="B6">
        <f t="shared" si="0"/>
        <v>0.20833333333333331</v>
      </c>
      <c r="C6">
        <v>179.23599999999999</v>
      </c>
      <c r="D6">
        <f t="shared" si="1"/>
        <v>0.76400000000001</v>
      </c>
      <c r="E6">
        <f t="shared" si="2"/>
        <v>0.76400000000001</v>
      </c>
    </row>
    <row r="7" spans="1:10">
      <c r="A7">
        <v>7</v>
      </c>
      <c r="B7">
        <f t="shared" si="0"/>
        <v>0.29166666666666663</v>
      </c>
      <c r="C7">
        <v>163.393</v>
      </c>
      <c r="D7">
        <f t="shared" si="1"/>
        <v>16.606999999999999</v>
      </c>
      <c r="E7">
        <f t="shared" si="2"/>
        <v>16.606999999999999</v>
      </c>
      <c r="I7" t="s">
        <v>131</v>
      </c>
      <c r="J7" t="s">
        <v>484</v>
      </c>
    </row>
    <row r="8" spans="1:10">
      <c r="A8">
        <v>9</v>
      </c>
      <c r="B8">
        <f t="shared" si="0"/>
        <v>0.375</v>
      </c>
      <c r="C8">
        <v>174.053</v>
      </c>
      <c r="D8">
        <f>-180+C8</f>
        <v>-5.9470000000000027</v>
      </c>
      <c r="E8">
        <f t="shared" si="2"/>
        <v>5.9470000000000027</v>
      </c>
      <c r="I8" t="s">
        <v>485</v>
      </c>
    </row>
    <row r="9" spans="1:10">
      <c r="A9">
        <v>11</v>
      </c>
      <c r="B9">
        <f t="shared" si="0"/>
        <v>0.45833333333333331</v>
      </c>
      <c r="C9">
        <v>177.39699999999999</v>
      </c>
      <c r="D9">
        <f t="shared" ref="D9:D11" si="3">-180+C9</f>
        <v>-2.6030000000000086</v>
      </c>
      <c r="E9">
        <f t="shared" si="2"/>
        <v>2.6030000000000086</v>
      </c>
      <c r="I9" s="9" t="s">
        <v>486</v>
      </c>
    </row>
    <row r="10" spans="1:10">
      <c r="A10">
        <v>13</v>
      </c>
      <c r="B10">
        <f t="shared" si="0"/>
        <v>0.54166666666666663</v>
      </c>
      <c r="C10">
        <v>165.31700000000001</v>
      </c>
      <c r="D10">
        <f t="shared" si="3"/>
        <v>-14.682999999999993</v>
      </c>
      <c r="E10">
        <f t="shared" si="2"/>
        <v>14.682999999999993</v>
      </c>
    </row>
    <row r="11" spans="1:10">
      <c r="A11">
        <v>15</v>
      </c>
      <c r="B11">
        <f t="shared" si="0"/>
        <v>0.625</v>
      </c>
      <c r="C11">
        <v>174.56</v>
      </c>
      <c r="D11">
        <f t="shared" si="3"/>
        <v>-5.4399999999999977</v>
      </c>
      <c r="E11">
        <f t="shared" si="2"/>
        <v>5.4399999999999977</v>
      </c>
    </row>
    <row r="12" spans="1:10">
      <c r="A12">
        <v>19</v>
      </c>
      <c r="B12">
        <f t="shared" si="0"/>
        <v>0.79166666666666663</v>
      </c>
      <c r="C12">
        <v>163.44300000000001</v>
      </c>
      <c r="D12">
        <f>180-C12</f>
        <v>16.556999999999988</v>
      </c>
      <c r="E12">
        <f t="shared" si="2"/>
        <v>16.556999999999988</v>
      </c>
    </row>
    <row r="13" spans="1:10">
      <c r="A13">
        <v>21</v>
      </c>
      <c r="B13">
        <f t="shared" si="0"/>
        <v>0.875</v>
      </c>
      <c r="C13">
        <v>161.565</v>
      </c>
      <c r="D13">
        <f t="shared" ref="D13:D17" si="4">180-C13</f>
        <v>18.435000000000002</v>
      </c>
      <c r="E13">
        <f t="shared" si="2"/>
        <v>18.435000000000002</v>
      </c>
    </row>
    <row r="14" spans="1:10">
      <c r="A14">
        <v>23</v>
      </c>
      <c r="B14">
        <f t="shared" si="0"/>
        <v>0.95833333333333326</v>
      </c>
      <c r="C14">
        <v>160.80500000000001</v>
      </c>
      <c r="D14">
        <f t="shared" si="4"/>
        <v>19.194999999999993</v>
      </c>
      <c r="E14">
        <f t="shared" si="2"/>
        <v>19.194999999999993</v>
      </c>
    </row>
    <row r="15" spans="1:10">
      <c r="A15">
        <v>25</v>
      </c>
      <c r="B15">
        <f t="shared" si="0"/>
        <v>1.0416666666666665</v>
      </c>
      <c r="C15">
        <v>153.435</v>
      </c>
      <c r="D15">
        <f t="shared" si="4"/>
        <v>26.564999999999998</v>
      </c>
      <c r="E15" s="10">
        <f t="shared" si="2"/>
        <v>26.564999999999998</v>
      </c>
    </row>
    <row r="16" spans="1:10">
      <c r="A16">
        <v>27</v>
      </c>
      <c r="B16">
        <f t="shared" si="0"/>
        <v>1.125</v>
      </c>
      <c r="C16">
        <v>170.01300000000001</v>
      </c>
      <c r="D16">
        <f t="shared" si="4"/>
        <v>9.9869999999999948</v>
      </c>
      <c r="E16">
        <f t="shared" si="2"/>
        <v>9.9869999999999948</v>
      </c>
    </row>
    <row r="17" spans="1:5">
      <c r="A17">
        <v>29</v>
      </c>
      <c r="B17">
        <f t="shared" si="0"/>
        <v>1.2083333333333333</v>
      </c>
      <c r="C17">
        <v>177.13800000000001</v>
      </c>
      <c r="D17">
        <f t="shared" si="4"/>
        <v>2.8619999999999948</v>
      </c>
      <c r="E17">
        <f t="shared" si="2"/>
        <v>2.8619999999999948</v>
      </c>
    </row>
    <row r="18" spans="1:5">
      <c r="A18">
        <v>31</v>
      </c>
      <c r="B18">
        <f t="shared" si="0"/>
        <v>1.2916666666666665</v>
      </c>
      <c r="C18">
        <v>175.166</v>
      </c>
      <c r="D18">
        <f>-180+C18</f>
        <v>-4.8340000000000032</v>
      </c>
      <c r="E18">
        <f t="shared" si="2"/>
        <v>4.8340000000000032</v>
      </c>
    </row>
    <row r="19" spans="1:5">
      <c r="A19">
        <v>35</v>
      </c>
      <c r="B19">
        <f t="shared" si="0"/>
        <v>1.4583333333333333</v>
      </c>
      <c r="C19">
        <v>164.876</v>
      </c>
      <c r="D19">
        <f>180-C19</f>
        <v>15.123999999999995</v>
      </c>
      <c r="E19">
        <f t="shared" si="2"/>
        <v>15.123999999999995</v>
      </c>
    </row>
    <row r="20" spans="1:5">
      <c r="A20">
        <v>37</v>
      </c>
      <c r="B20">
        <f t="shared" si="0"/>
        <v>1.5416666666666665</v>
      </c>
      <c r="C20">
        <v>165.06899999999999</v>
      </c>
      <c r="D20">
        <f>180-C20</f>
        <v>14.931000000000012</v>
      </c>
      <c r="E20">
        <f t="shared" si="2"/>
        <v>14.931000000000012</v>
      </c>
    </row>
    <row r="21" spans="1:5">
      <c r="A21">
        <v>39</v>
      </c>
      <c r="B21">
        <f t="shared" si="0"/>
        <v>1.625</v>
      </c>
      <c r="C21">
        <v>165.67699999999999</v>
      </c>
      <c r="D21">
        <f t="shared" ref="D21:D22" si="5">180-C21</f>
        <v>14.323000000000008</v>
      </c>
      <c r="E21">
        <f t="shared" si="2"/>
        <v>14.323000000000008</v>
      </c>
    </row>
    <row r="22" spans="1:5">
      <c r="A22">
        <v>41</v>
      </c>
      <c r="B22">
        <f t="shared" si="0"/>
        <v>1.7083333333333333</v>
      </c>
      <c r="C22">
        <v>166.67500000000001</v>
      </c>
      <c r="D22">
        <f t="shared" si="5"/>
        <v>13.324999999999989</v>
      </c>
      <c r="E22">
        <f t="shared" si="2"/>
        <v>13.324999999999989</v>
      </c>
    </row>
    <row r="23" spans="1:5">
      <c r="A23">
        <v>43</v>
      </c>
      <c r="B23">
        <f t="shared" si="0"/>
        <v>1.7916666666666665</v>
      </c>
      <c r="C23">
        <v>176.292</v>
      </c>
      <c r="D23">
        <f>-180+C23</f>
        <v>-3.7079999999999984</v>
      </c>
      <c r="E23">
        <f t="shared" si="2"/>
        <v>3.7079999999999984</v>
      </c>
    </row>
    <row r="24" spans="1:5">
      <c r="A24">
        <v>45</v>
      </c>
      <c r="B24">
        <f t="shared" si="0"/>
        <v>1.875</v>
      </c>
      <c r="C24">
        <v>170.18100000000001</v>
      </c>
      <c r="D24">
        <f>180-C24</f>
        <v>9.8189999999999884</v>
      </c>
      <c r="E24">
        <f t="shared" si="2"/>
        <v>9.8189999999999884</v>
      </c>
    </row>
    <row r="25" spans="1:5">
      <c r="A25">
        <v>47</v>
      </c>
      <c r="B25">
        <f t="shared" si="0"/>
        <v>1.9583333333333333</v>
      </c>
      <c r="C25">
        <v>162.435</v>
      </c>
      <c r="D25">
        <f t="shared" ref="D25:D27" si="6">180-C25</f>
        <v>17.564999999999998</v>
      </c>
      <c r="E25">
        <f t="shared" si="2"/>
        <v>17.564999999999998</v>
      </c>
    </row>
    <row r="26" spans="1:5">
      <c r="A26">
        <v>49</v>
      </c>
      <c r="B26">
        <f t="shared" si="0"/>
        <v>2.0416666666666665</v>
      </c>
      <c r="C26">
        <v>173.845</v>
      </c>
      <c r="D26">
        <f t="shared" si="6"/>
        <v>6.1550000000000011</v>
      </c>
      <c r="E26">
        <f t="shared" si="2"/>
        <v>6.1550000000000011</v>
      </c>
    </row>
    <row r="27" spans="1:5">
      <c r="A27">
        <v>51</v>
      </c>
      <c r="B27">
        <f t="shared" si="0"/>
        <v>2.125</v>
      </c>
      <c r="C27">
        <v>178.11699999999999</v>
      </c>
      <c r="D27">
        <f t="shared" si="6"/>
        <v>1.8830000000000098</v>
      </c>
      <c r="E27">
        <f t="shared" si="2"/>
        <v>1.8830000000000098</v>
      </c>
    </row>
    <row r="28" spans="1:5">
      <c r="A28">
        <v>53</v>
      </c>
      <c r="B28">
        <f t="shared" si="0"/>
        <v>2.208333333333333</v>
      </c>
      <c r="C28">
        <v>175.18899999999999</v>
      </c>
      <c r="D28">
        <f>-180+C28</f>
        <v>-4.811000000000007</v>
      </c>
      <c r="E28">
        <f t="shared" si="2"/>
        <v>4.811000000000007</v>
      </c>
    </row>
    <row r="29" spans="1:5">
      <c r="A29">
        <v>55</v>
      </c>
      <c r="B29">
        <f t="shared" si="0"/>
        <v>2.2916666666666665</v>
      </c>
      <c r="C29">
        <v>169.60599999999999</v>
      </c>
      <c r="D29">
        <f>-180+C29</f>
        <v>-10.394000000000005</v>
      </c>
      <c r="E29">
        <f t="shared" si="2"/>
        <v>10.394000000000005</v>
      </c>
    </row>
    <row r="31" spans="1:5">
      <c r="A31" t="s">
        <v>487</v>
      </c>
    </row>
    <row r="32" spans="1:5">
      <c r="A32" s="1" t="s">
        <v>123</v>
      </c>
      <c r="B32" s="1" t="s">
        <v>124</v>
      </c>
      <c r="C32" s="1" t="s">
        <v>125</v>
      </c>
      <c r="D32" s="1" t="s">
        <v>174</v>
      </c>
      <c r="E32" s="1" t="s">
        <v>127</v>
      </c>
    </row>
    <row r="33" spans="1:9">
      <c r="A33">
        <v>1</v>
      </c>
      <c r="B33">
        <f>A33*(1/24)</f>
        <v>4.1666666666666664E-2</v>
      </c>
      <c r="C33">
        <v>171.87</v>
      </c>
      <c r="D33">
        <f>-180+C33</f>
        <v>-8.1299999999999955</v>
      </c>
      <c r="E33">
        <f>ABS(D33)</f>
        <v>8.1299999999999955</v>
      </c>
    </row>
    <row r="34" spans="1:9">
      <c r="A34">
        <v>3</v>
      </c>
      <c r="B34">
        <f t="shared" ref="B34:B59" si="7">A34*(1/24)</f>
        <v>0.125</v>
      </c>
      <c r="C34">
        <v>178.55600000000001</v>
      </c>
      <c r="D34">
        <f t="shared" ref="D34:D38" si="8">-180+C34</f>
        <v>-1.4439999999999884</v>
      </c>
      <c r="E34">
        <f t="shared" ref="E34:E59" si="9">ABS(D34)</f>
        <v>1.4439999999999884</v>
      </c>
      <c r="H34" t="s">
        <v>131</v>
      </c>
      <c r="I34" t="s">
        <v>488</v>
      </c>
    </row>
    <row r="35" spans="1:9">
      <c r="A35">
        <v>5</v>
      </c>
      <c r="B35">
        <f t="shared" si="7"/>
        <v>0.20833333333333331</v>
      </c>
      <c r="C35">
        <v>171.08500000000001</v>
      </c>
      <c r="D35">
        <f t="shared" si="8"/>
        <v>-8.914999999999992</v>
      </c>
      <c r="E35">
        <f t="shared" si="9"/>
        <v>8.914999999999992</v>
      </c>
      <c r="H35" t="s">
        <v>489</v>
      </c>
    </row>
    <row r="36" spans="1:9">
      <c r="A36">
        <v>7</v>
      </c>
      <c r="B36">
        <f t="shared" si="7"/>
        <v>0.29166666666666663</v>
      </c>
      <c r="C36">
        <v>165.14099999999999</v>
      </c>
      <c r="D36">
        <f t="shared" si="8"/>
        <v>-14.859000000000009</v>
      </c>
      <c r="E36">
        <f t="shared" si="9"/>
        <v>14.859000000000009</v>
      </c>
      <c r="H36" t="s">
        <v>486</v>
      </c>
    </row>
    <row r="37" spans="1:9">
      <c r="A37">
        <v>9</v>
      </c>
      <c r="B37">
        <f t="shared" si="7"/>
        <v>0.375</v>
      </c>
      <c r="C37">
        <v>162.78399999999999</v>
      </c>
      <c r="D37">
        <f t="shared" si="8"/>
        <v>-17.216000000000008</v>
      </c>
      <c r="E37">
        <f t="shared" si="9"/>
        <v>17.216000000000008</v>
      </c>
    </row>
    <row r="38" spans="1:9">
      <c r="A38">
        <v>11</v>
      </c>
      <c r="B38">
        <f t="shared" si="7"/>
        <v>0.45833333333333331</v>
      </c>
      <c r="C38">
        <v>172.47</v>
      </c>
      <c r="D38">
        <f t="shared" si="8"/>
        <v>-7.5300000000000011</v>
      </c>
      <c r="E38">
        <f t="shared" si="9"/>
        <v>7.5300000000000011</v>
      </c>
    </row>
    <row r="39" spans="1:9">
      <c r="A39">
        <v>13</v>
      </c>
      <c r="B39">
        <f t="shared" si="7"/>
        <v>0.54166666666666663</v>
      </c>
      <c r="C39">
        <v>171.703</v>
      </c>
      <c r="D39">
        <f>180-C39</f>
        <v>8.296999999999997</v>
      </c>
      <c r="E39">
        <f t="shared" si="9"/>
        <v>8.296999999999997</v>
      </c>
    </row>
    <row r="40" spans="1:9">
      <c r="A40">
        <v>15</v>
      </c>
      <c r="B40">
        <f t="shared" si="7"/>
        <v>0.625</v>
      </c>
      <c r="C40">
        <v>165.964</v>
      </c>
      <c r="D40">
        <f t="shared" ref="D40:D43" si="10">180-C40</f>
        <v>14.036000000000001</v>
      </c>
      <c r="E40">
        <f t="shared" si="9"/>
        <v>14.036000000000001</v>
      </c>
    </row>
    <row r="41" spans="1:9">
      <c r="A41">
        <v>17</v>
      </c>
      <c r="B41">
        <f t="shared" si="7"/>
        <v>0.70833333333333326</v>
      </c>
      <c r="C41">
        <v>173.66</v>
      </c>
      <c r="D41">
        <f t="shared" si="10"/>
        <v>6.3400000000000034</v>
      </c>
      <c r="E41">
        <f t="shared" si="9"/>
        <v>6.3400000000000034</v>
      </c>
    </row>
    <row r="42" spans="1:9">
      <c r="A42">
        <v>19</v>
      </c>
      <c r="B42">
        <f t="shared" si="7"/>
        <v>0.79166666666666663</v>
      </c>
      <c r="C42">
        <v>179.53</v>
      </c>
      <c r="D42">
        <f t="shared" si="10"/>
        <v>0.46999999999999886</v>
      </c>
      <c r="E42">
        <f t="shared" si="9"/>
        <v>0.46999999999999886</v>
      </c>
    </row>
    <row r="43" spans="1:9">
      <c r="A43">
        <v>21</v>
      </c>
      <c r="B43">
        <f t="shared" si="7"/>
        <v>0.875</v>
      </c>
      <c r="C43">
        <v>178.15199999999999</v>
      </c>
      <c r="D43">
        <f t="shared" si="10"/>
        <v>1.8480000000000132</v>
      </c>
      <c r="E43">
        <f t="shared" si="9"/>
        <v>1.8480000000000132</v>
      </c>
    </row>
    <row r="44" spans="1:9">
      <c r="A44">
        <v>23</v>
      </c>
      <c r="B44">
        <f t="shared" si="7"/>
        <v>0.95833333333333326</v>
      </c>
      <c r="C44">
        <v>149.036</v>
      </c>
      <c r="D44">
        <f>-180+C44</f>
        <v>-30.963999999999999</v>
      </c>
      <c r="E44" s="10">
        <f t="shared" si="9"/>
        <v>30.963999999999999</v>
      </c>
    </row>
    <row r="45" spans="1:9">
      <c r="A45">
        <v>25</v>
      </c>
      <c r="B45">
        <f t="shared" si="7"/>
        <v>1.0416666666666665</v>
      </c>
      <c r="C45">
        <v>149.744</v>
      </c>
      <c r="D45">
        <f t="shared" ref="D45:D47" si="11">-180+C45</f>
        <v>-30.256</v>
      </c>
      <c r="E45">
        <f t="shared" si="9"/>
        <v>30.256</v>
      </c>
    </row>
    <row r="46" spans="1:9">
      <c r="A46">
        <v>27</v>
      </c>
      <c r="B46">
        <f t="shared" si="7"/>
        <v>1.125</v>
      </c>
      <c r="C46">
        <v>169.14400000000001</v>
      </c>
      <c r="D46">
        <f t="shared" si="11"/>
        <v>-10.855999999999995</v>
      </c>
      <c r="E46">
        <f t="shared" si="9"/>
        <v>10.855999999999995</v>
      </c>
    </row>
    <row r="47" spans="1:9">
      <c r="A47">
        <v>29</v>
      </c>
      <c r="B47">
        <f t="shared" si="7"/>
        <v>1.2083333333333333</v>
      </c>
      <c r="C47">
        <v>174.452</v>
      </c>
      <c r="D47">
        <f t="shared" si="11"/>
        <v>-5.5480000000000018</v>
      </c>
      <c r="E47">
        <f t="shared" si="9"/>
        <v>5.5480000000000018</v>
      </c>
    </row>
    <row r="48" spans="1:9">
      <c r="A48">
        <v>31</v>
      </c>
      <c r="B48">
        <f t="shared" si="7"/>
        <v>1.2916666666666665</v>
      </c>
      <c r="C48">
        <v>170.88900000000001</v>
      </c>
      <c r="D48">
        <f>180-C48</f>
        <v>9.11099999999999</v>
      </c>
      <c r="E48">
        <f t="shared" si="9"/>
        <v>9.11099999999999</v>
      </c>
    </row>
    <row r="49" spans="1:5">
      <c r="A49">
        <v>33</v>
      </c>
      <c r="B49">
        <f t="shared" si="7"/>
        <v>1.375</v>
      </c>
      <c r="C49">
        <v>170.96100000000001</v>
      </c>
      <c r="D49">
        <f t="shared" ref="D49:D50" si="12">180-C49</f>
        <v>9.0389999999999873</v>
      </c>
      <c r="E49">
        <f t="shared" si="9"/>
        <v>9.0389999999999873</v>
      </c>
    </row>
    <row r="50" spans="1:5">
      <c r="A50">
        <v>35</v>
      </c>
      <c r="B50">
        <f t="shared" si="7"/>
        <v>1.4583333333333333</v>
      </c>
      <c r="C50">
        <v>179.75399999999999</v>
      </c>
      <c r="D50">
        <f t="shared" si="12"/>
        <v>0.24600000000000932</v>
      </c>
      <c r="E50">
        <f t="shared" si="9"/>
        <v>0.24600000000000932</v>
      </c>
    </row>
    <row r="51" spans="1:5">
      <c r="A51">
        <v>37</v>
      </c>
      <c r="B51">
        <f t="shared" si="7"/>
        <v>1.5416666666666665</v>
      </c>
      <c r="C51">
        <v>165.964</v>
      </c>
      <c r="D51">
        <f>-180+C51</f>
        <v>-14.036000000000001</v>
      </c>
      <c r="E51">
        <f t="shared" si="9"/>
        <v>14.036000000000001</v>
      </c>
    </row>
    <row r="52" spans="1:5">
      <c r="A52">
        <v>39</v>
      </c>
      <c r="B52">
        <f t="shared" si="7"/>
        <v>1.625</v>
      </c>
      <c r="C52">
        <v>163.47399999999999</v>
      </c>
      <c r="D52">
        <f>-180+C52</f>
        <v>-16.52600000000001</v>
      </c>
      <c r="E52">
        <f t="shared" si="9"/>
        <v>16.52600000000001</v>
      </c>
    </row>
    <row r="53" spans="1:5">
      <c r="A53">
        <v>41</v>
      </c>
      <c r="B53">
        <f t="shared" si="7"/>
        <v>1.7083333333333333</v>
      </c>
      <c r="C53">
        <v>165.964</v>
      </c>
      <c r="D53">
        <f>180-C53</f>
        <v>14.036000000000001</v>
      </c>
      <c r="E53">
        <f t="shared" si="9"/>
        <v>14.036000000000001</v>
      </c>
    </row>
    <row r="54" spans="1:5">
      <c r="A54">
        <v>43</v>
      </c>
      <c r="B54">
        <f t="shared" si="7"/>
        <v>1.7916666666666665</v>
      </c>
      <c r="C54">
        <v>153.435</v>
      </c>
      <c r="D54">
        <f t="shared" ref="D54:D58" si="13">180-C54</f>
        <v>26.564999999999998</v>
      </c>
      <c r="E54">
        <f t="shared" si="9"/>
        <v>26.564999999999998</v>
      </c>
    </row>
    <row r="55" spans="1:5">
      <c r="A55">
        <v>45</v>
      </c>
      <c r="B55">
        <f t="shared" si="7"/>
        <v>1.875</v>
      </c>
      <c r="C55">
        <v>168.69</v>
      </c>
      <c r="D55">
        <f t="shared" si="13"/>
        <v>11.310000000000002</v>
      </c>
      <c r="E55">
        <f t="shared" si="9"/>
        <v>11.310000000000002</v>
      </c>
    </row>
    <row r="56" spans="1:5">
      <c r="A56">
        <v>47</v>
      </c>
      <c r="B56">
        <f t="shared" si="7"/>
        <v>1.9583333333333333</v>
      </c>
      <c r="C56">
        <v>169.14400000000001</v>
      </c>
      <c r="D56">
        <f t="shared" si="13"/>
        <v>10.855999999999995</v>
      </c>
      <c r="E56">
        <f t="shared" si="9"/>
        <v>10.855999999999995</v>
      </c>
    </row>
    <row r="57" spans="1:5">
      <c r="A57">
        <v>49</v>
      </c>
      <c r="B57">
        <f t="shared" si="7"/>
        <v>2.0416666666666665</v>
      </c>
      <c r="C57">
        <v>172.77600000000001</v>
      </c>
      <c r="D57">
        <f t="shared" si="13"/>
        <v>7.2239999999999895</v>
      </c>
      <c r="E57">
        <f t="shared" si="9"/>
        <v>7.2239999999999895</v>
      </c>
    </row>
    <row r="58" spans="1:5">
      <c r="A58">
        <v>51</v>
      </c>
      <c r="B58">
        <f t="shared" si="7"/>
        <v>2.125</v>
      </c>
      <c r="C58">
        <v>177.739</v>
      </c>
      <c r="D58">
        <f t="shared" si="13"/>
        <v>2.2609999999999957</v>
      </c>
      <c r="E58">
        <f t="shared" si="9"/>
        <v>2.2609999999999957</v>
      </c>
    </row>
    <row r="59" spans="1:5">
      <c r="A59">
        <v>53</v>
      </c>
      <c r="B59">
        <f t="shared" si="7"/>
        <v>2.208333333333333</v>
      </c>
      <c r="C59">
        <v>175.88800000000001</v>
      </c>
      <c r="D59">
        <f>-180+C59</f>
        <v>-4.1119999999999948</v>
      </c>
      <c r="E59">
        <f t="shared" si="9"/>
        <v>4.1119999999999948</v>
      </c>
    </row>
    <row r="61" spans="1:5">
      <c r="A61" t="s">
        <v>490</v>
      </c>
    </row>
    <row r="62" spans="1:5">
      <c r="A62" s="1" t="s">
        <v>123</v>
      </c>
      <c r="B62" s="1" t="s">
        <v>124</v>
      </c>
      <c r="C62" s="1" t="s">
        <v>125</v>
      </c>
      <c r="D62" s="1" t="s">
        <v>174</v>
      </c>
      <c r="E62" s="1" t="s">
        <v>127</v>
      </c>
    </row>
    <row r="63" spans="1:5">
      <c r="A63">
        <v>1</v>
      </c>
      <c r="B63">
        <f>A63*(1/24)</f>
        <v>4.1666666666666664E-2</v>
      </c>
      <c r="C63">
        <v>144.874</v>
      </c>
      <c r="D63">
        <f>-180+C63</f>
        <v>-35.126000000000005</v>
      </c>
      <c r="E63" s="10">
        <f>ABS(D63)</f>
        <v>35.126000000000005</v>
      </c>
    </row>
    <row r="64" spans="1:5">
      <c r="A64">
        <v>3</v>
      </c>
      <c r="B64">
        <f t="shared" ref="B64:B94" si="14">A64*(1/24)</f>
        <v>0.125</v>
      </c>
      <c r="C64">
        <v>162.35</v>
      </c>
      <c r="D64">
        <f t="shared" ref="D64:D65" si="15">-180+C64</f>
        <v>-17.650000000000006</v>
      </c>
      <c r="E64">
        <f t="shared" ref="E64:E94" si="16">ABS(D64)</f>
        <v>17.650000000000006</v>
      </c>
    </row>
    <row r="65" spans="1:10">
      <c r="A65">
        <v>5</v>
      </c>
      <c r="B65">
        <f t="shared" si="14"/>
        <v>0.20833333333333331</v>
      </c>
      <c r="C65">
        <v>170.614</v>
      </c>
      <c r="D65">
        <f t="shared" si="15"/>
        <v>-9.3859999999999957</v>
      </c>
      <c r="E65">
        <f t="shared" si="16"/>
        <v>9.3859999999999957</v>
      </c>
      <c r="I65" t="s">
        <v>131</v>
      </c>
      <c r="J65" t="s">
        <v>488</v>
      </c>
    </row>
    <row r="66" spans="1:10">
      <c r="A66">
        <v>7</v>
      </c>
      <c r="B66">
        <f t="shared" si="14"/>
        <v>0.29166666666666663</v>
      </c>
      <c r="C66">
        <v>172.875</v>
      </c>
      <c r="D66">
        <f>180-C66</f>
        <v>7.125</v>
      </c>
      <c r="E66">
        <f t="shared" si="16"/>
        <v>7.125</v>
      </c>
      <c r="I66" t="s">
        <v>491</v>
      </c>
    </row>
    <row r="67" spans="1:10">
      <c r="A67">
        <v>9</v>
      </c>
      <c r="B67">
        <f t="shared" si="14"/>
        <v>0.375</v>
      </c>
      <c r="C67">
        <v>177.57400000000001</v>
      </c>
      <c r="D67">
        <f t="shared" ref="D67:D70" si="17">180-C67</f>
        <v>2.4259999999999877</v>
      </c>
      <c r="E67">
        <f t="shared" si="16"/>
        <v>2.4259999999999877</v>
      </c>
      <c r="I67" t="s">
        <v>486</v>
      </c>
    </row>
    <row r="68" spans="1:10">
      <c r="A68">
        <v>11</v>
      </c>
      <c r="B68">
        <f t="shared" si="14"/>
        <v>0.45833333333333331</v>
      </c>
      <c r="C68">
        <v>178.91900000000001</v>
      </c>
      <c r="D68">
        <f t="shared" si="17"/>
        <v>1.0809999999999889</v>
      </c>
      <c r="E68">
        <f t="shared" si="16"/>
        <v>1.0809999999999889</v>
      </c>
    </row>
    <row r="69" spans="1:10">
      <c r="A69">
        <v>13</v>
      </c>
      <c r="B69">
        <f t="shared" si="14"/>
        <v>0.54166666666666663</v>
      </c>
      <c r="C69">
        <v>164.05500000000001</v>
      </c>
      <c r="D69">
        <f t="shared" si="17"/>
        <v>15.944999999999993</v>
      </c>
      <c r="E69">
        <f t="shared" si="16"/>
        <v>15.944999999999993</v>
      </c>
    </row>
    <row r="70" spans="1:10">
      <c r="A70">
        <v>15</v>
      </c>
      <c r="B70">
        <f t="shared" si="14"/>
        <v>0.625</v>
      </c>
      <c r="C70">
        <v>173.517</v>
      </c>
      <c r="D70">
        <f t="shared" si="17"/>
        <v>6.4830000000000041</v>
      </c>
      <c r="E70">
        <f t="shared" si="16"/>
        <v>6.4830000000000041</v>
      </c>
    </row>
    <row r="71" spans="1:10">
      <c r="A71">
        <v>17</v>
      </c>
      <c r="B71">
        <f t="shared" si="14"/>
        <v>0.70833333333333326</v>
      </c>
      <c r="C71">
        <v>173.41800000000001</v>
      </c>
      <c r="D71">
        <f>-180+C71</f>
        <v>-6.5819999999999936</v>
      </c>
      <c r="E71">
        <f t="shared" si="16"/>
        <v>6.5819999999999936</v>
      </c>
    </row>
    <row r="72" spans="1:10">
      <c r="A72">
        <v>19</v>
      </c>
      <c r="B72">
        <f t="shared" si="14"/>
        <v>0.79166666666666663</v>
      </c>
      <c r="C72">
        <v>177.95500000000001</v>
      </c>
      <c r="D72">
        <f t="shared" ref="D72:D75" si="18">-180+C72</f>
        <v>-2.0449999999999875</v>
      </c>
      <c r="E72">
        <f t="shared" si="16"/>
        <v>2.0449999999999875</v>
      </c>
    </row>
    <row r="73" spans="1:10">
      <c r="A73">
        <v>21</v>
      </c>
      <c r="B73">
        <f t="shared" si="14"/>
        <v>0.875</v>
      </c>
      <c r="C73">
        <v>167.75899999999999</v>
      </c>
      <c r="D73">
        <f t="shared" si="18"/>
        <v>-12.241000000000014</v>
      </c>
      <c r="E73">
        <f t="shared" si="16"/>
        <v>12.241000000000014</v>
      </c>
    </row>
    <row r="74" spans="1:10">
      <c r="A74">
        <v>23</v>
      </c>
      <c r="B74">
        <f t="shared" si="14"/>
        <v>0.95833333333333326</v>
      </c>
      <c r="C74">
        <v>171.45400000000001</v>
      </c>
      <c r="D74">
        <f t="shared" si="18"/>
        <v>-8.5459999999999923</v>
      </c>
      <c r="E74">
        <f t="shared" si="16"/>
        <v>8.5459999999999923</v>
      </c>
    </row>
    <row r="75" spans="1:10">
      <c r="A75">
        <v>25</v>
      </c>
      <c r="B75">
        <f t="shared" si="14"/>
        <v>1.0416666666666665</v>
      </c>
      <c r="C75">
        <v>170.489</v>
      </c>
      <c r="D75">
        <f t="shared" si="18"/>
        <v>-9.5109999999999957</v>
      </c>
      <c r="E75">
        <f t="shared" si="16"/>
        <v>9.5109999999999957</v>
      </c>
    </row>
    <row r="76" spans="1:10">
      <c r="A76">
        <v>29</v>
      </c>
      <c r="B76">
        <f t="shared" si="14"/>
        <v>1.2083333333333333</v>
      </c>
      <c r="C76">
        <v>165.67699999999999</v>
      </c>
      <c r="D76">
        <f>180-C76</f>
        <v>14.323000000000008</v>
      </c>
      <c r="E76">
        <f t="shared" si="16"/>
        <v>14.323000000000008</v>
      </c>
    </row>
    <row r="77" spans="1:10">
      <c r="A77">
        <v>31</v>
      </c>
      <c r="B77">
        <f t="shared" si="14"/>
        <v>1.2916666666666665</v>
      </c>
      <c r="C77">
        <v>172.316</v>
      </c>
      <c r="D77">
        <f t="shared" ref="D77:D78" si="19">180-C77</f>
        <v>7.6839999999999975</v>
      </c>
      <c r="E77">
        <f t="shared" si="16"/>
        <v>7.6839999999999975</v>
      </c>
    </row>
    <row r="78" spans="1:10">
      <c r="A78">
        <v>33</v>
      </c>
      <c r="B78">
        <f t="shared" si="14"/>
        <v>1.375</v>
      </c>
      <c r="C78">
        <v>172.798</v>
      </c>
      <c r="D78">
        <f t="shared" si="19"/>
        <v>7.2019999999999982</v>
      </c>
      <c r="E78">
        <f t="shared" si="16"/>
        <v>7.2019999999999982</v>
      </c>
    </row>
    <row r="79" spans="1:10">
      <c r="A79">
        <v>35</v>
      </c>
      <c r="B79">
        <f t="shared" si="14"/>
        <v>1.4583333333333333</v>
      </c>
      <c r="C79">
        <v>170.107</v>
      </c>
      <c r="D79">
        <f>-180+C79</f>
        <v>-9.8930000000000007</v>
      </c>
      <c r="E79">
        <f t="shared" si="16"/>
        <v>9.8930000000000007</v>
      </c>
    </row>
    <row r="80" spans="1:10">
      <c r="A80">
        <v>37</v>
      </c>
      <c r="B80">
        <f t="shared" si="14"/>
        <v>1.5416666666666665</v>
      </c>
      <c r="C80">
        <v>170.83799999999999</v>
      </c>
      <c r="D80">
        <f t="shared" ref="D80:D82" si="20">-180+C80</f>
        <v>-9.1620000000000061</v>
      </c>
      <c r="E80">
        <f t="shared" si="16"/>
        <v>9.1620000000000061</v>
      </c>
    </row>
    <row r="81" spans="1:5">
      <c r="A81">
        <v>39</v>
      </c>
      <c r="B81">
        <f t="shared" si="14"/>
        <v>1.625</v>
      </c>
      <c r="C81">
        <v>174.03200000000001</v>
      </c>
      <c r="D81">
        <f t="shared" si="20"/>
        <v>-5.9679999999999893</v>
      </c>
      <c r="E81">
        <f t="shared" si="16"/>
        <v>5.9679999999999893</v>
      </c>
    </row>
    <row r="82" spans="1:5">
      <c r="A82">
        <v>41</v>
      </c>
      <c r="B82">
        <f t="shared" si="14"/>
        <v>1.7083333333333333</v>
      </c>
      <c r="C82">
        <v>170.86</v>
      </c>
      <c r="D82">
        <f t="shared" si="20"/>
        <v>-9.1399999999999864</v>
      </c>
      <c r="E82">
        <f t="shared" si="16"/>
        <v>9.1399999999999864</v>
      </c>
    </row>
    <row r="83" spans="1:5">
      <c r="A83">
        <v>43</v>
      </c>
      <c r="B83">
        <f t="shared" si="14"/>
        <v>1.7916666666666665</v>
      </c>
      <c r="C83">
        <v>172.875</v>
      </c>
      <c r="D83">
        <f>180-C83</f>
        <v>7.125</v>
      </c>
      <c r="E83">
        <f t="shared" si="16"/>
        <v>7.125</v>
      </c>
    </row>
    <row r="84" spans="1:5">
      <c r="A84">
        <v>45</v>
      </c>
      <c r="B84">
        <f t="shared" si="14"/>
        <v>1.875</v>
      </c>
      <c r="C84">
        <v>172.99700000000001</v>
      </c>
      <c r="D84">
        <f t="shared" ref="D84:D86" si="21">180-C84</f>
        <v>7.0029999999999859</v>
      </c>
      <c r="E84">
        <f t="shared" si="16"/>
        <v>7.0029999999999859</v>
      </c>
    </row>
    <row r="85" spans="1:5">
      <c r="A85">
        <v>47</v>
      </c>
      <c r="B85">
        <f t="shared" si="14"/>
        <v>1.9583333333333333</v>
      </c>
      <c r="C85">
        <v>175.65899999999999</v>
      </c>
      <c r="D85">
        <f t="shared" si="21"/>
        <v>4.3410000000000082</v>
      </c>
      <c r="E85">
        <f t="shared" si="16"/>
        <v>4.3410000000000082</v>
      </c>
    </row>
    <row r="86" spans="1:5">
      <c r="A86">
        <v>49</v>
      </c>
      <c r="B86">
        <f t="shared" si="14"/>
        <v>2.0416666666666665</v>
      </c>
      <c r="C86">
        <v>170.53800000000001</v>
      </c>
      <c r="D86">
        <f t="shared" si="21"/>
        <v>9.4619999999999891</v>
      </c>
      <c r="E86">
        <f t="shared" si="16"/>
        <v>9.4619999999999891</v>
      </c>
    </row>
    <row r="87" spans="1:5">
      <c r="A87">
        <v>51</v>
      </c>
      <c r="B87">
        <f t="shared" si="14"/>
        <v>2.125</v>
      </c>
      <c r="C87">
        <v>156.46799999999999</v>
      </c>
      <c r="D87">
        <f>-180+C87</f>
        <v>-23.532000000000011</v>
      </c>
      <c r="E87">
        <f t="shared" si="16"/>
        <v>23.532000000000011</v>
      </c>
    </row>
    <row r="88" spans="1:5">
      <c r="A88">
        <v>53</v>
      </c>
      <c r="B88">
        <f t="shared" si="14"/>
        <v>2.208333333333333</v>
      </c>
      <c r="C88">
        <v>152.24100000000001</v>
      </c>
      <c r="D88">
        <f t="shared" ref="D88:D90" si="22">-180+C88</f>
        <v>-27.758999999999986</v>
      </c>
      <c r="E88">
        <f t="shared" si="16"/>
        <v>27.758999999999986</v>
      </c>
    </row>
    <row r="89" spans="1:5">
      <c r="A89">
        <v>55</v>
      </c>
      <c r="B89">
        <f t="shared" si="14"/>
        <v>2.2916666666666665</v>
      </c>
      <c r="C89">
        <v>159.14599999999999</v>
      </c>
      <c r="D89">
        <f t="shared" si="22"/>
        <v>-20.854000000000013</v>
      </c>
      <c r="E89">
        <f t="shared" si="16"/>
        <v>20.854000000000013</v>
      </c>
    </row>
    <row r="90" spans="1:5">
      <c r="A90">
        <v>57</v>
      </c>
      <c r="B90">
        <f t="shared" si="14"/>
        <v>2.375</v>
      </c>
      <c r="C90">
        <v>169.50899999999999</v>
      </c>
      <c r="D90">
        <f t="shared" si="22"/>
        <v>-10.491000000000014</v>
      </c>
      <c r="E90">
        <f t="shared" si="16"/>
        <v>10.491000000000014</v>
      </c>
    </row>
    <row r="91" spans="1:5">
      <c r="A91">
        <v>59</v>
      </c>
      <c r="B91">
        <f t="shared" si="14"/>
        <v>2.458333333333333</v>
      </c>
      <c r="C91">
        <v>170.83799999999999</v>
      </c>
      <c r="D91">
        <f>180-C91</f>
        <v>9.1620000000000061</v>
      </c>
      <c r="E91">
        <f t="shared" si="16"/>
        <v>9.1620000000000061</v>
      </c>
    </row>
    <row r="92" spans="1:5">
      <c r="A92">
        <v>61</v>
      </c>
      <c r="B92">
        <f t="shared" si="14"/>
        <v>2.5416666666666665</v>
      </c>
      <c r="C92">
        <v>176.98699999999999</v>
      </c>
      <c r="D92">
        <f t="shared" ref="D92:D94" si="23">180-C92</f>
        <v>3.0130000000000052</v>
      </c>
      <c r="E92">
        <f t="shared" si="16"/>
        <v>3.0130000000000052</v>
      </c>
    </row>
    <row r="93" spans="1:5">
      <c r="A93">
        <v>63</v>
      </c>
      <c r="B93">
        <f t="shared" si="14"/>
        <v>2.625</v>
      </c>
      <c r="C93">
        <v>177.184</v>
      </c>
      <c r="D93">
        <f t="shared" si="23"/>
        <v>2.8160000000000025</v>
      </c>
      <c r="E93">
        <f t="shared" si="16"/>
        <v>2.8160000000000025</v>
      </c>
    </row>
    <row r="94" spans="1:5">
      <c r="A94">
        <v>65</v>
      </c>
      <c r="B94">
        <f t="shared" si="14"/>
        <v>2.708333333333333</v>
      </c>
      <c r="C94">
        <v>174.41399999999999</v>
      </c>
      <c r="D94">
        <f t="shared" si="23"/>
        <v>5.5860000000000127</v>
      </c>
      <c r="E94">
        <f t="shared" si="16"/>
        <v>5.5860000000000127</v>
      </c>
    </row>
  </sheetData>
  <hyperlinks>
    <hyperlink ref="I9" r:id="rId1"/>
    <hyperlink ref="G4" r:id="rId2"/>
  </hyperlinks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1"/>
  <dimension ref="A1:H60"/>
  <sheetViews>
    <sheetView workbookViewId="0">
      <selection activeCell="D52" sqref="D52:D57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38</v>
      </c>
      <c r="C1" s="31" t="s">
        <v>39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175</v>
      </c>
      <c r="H3" s="1" t="s">
        <v>176</v>
      </c>
    </row>
    <row r="4" spans="1:8">
      <c r="A4">
        <v>1</v>
      </c>
      <c r="B4">
        <f>A4*(1/30)</f>
        <v>3.3333333333333333E-2</v>
      </c>
      <c r="C4">
        <v>172.875</v>
      </c>
      <c r="D4">
        <f>180-C4</f>
        <v>7.125</v>
      </c>
      <c r="E4">
        <f>ABS(D4)</f>
        <v>7.125</v>
      </c>
      <c r="F4">
        <v>1.1399999999999999</v>
      </c>
      <c r="G4" s="9" t="s">
        <v>254</v>
      </c>
      <c r="H4" s="14">
        <v>3.05</v>
      </c>
    </row>
    <row r="5" spans="1:8">
      <c r="A5">
        <v>3</v>
      </c>
      <c r="B5">
        <f t="shared" ref="B5:B20" si="0">A5*(1/30)</f>
        <v>0.1</v>
      </c>
      <c r="C5">
        <v>171.25399999999999</v>
      </c>
      <c r="D5">
        <f t="shared" ref="D5:D6" si="1">180-C5</f>
        <v>8.7460000000000093</v>
      </c>
      <c r="E5">
        <f t="shared" ref="E5:E20" si="2">ABS(D5)</f>
        <v>8.7460000000000093</v>
      </c>
    </row>
    <row r="6" spans="1:8">
      <c r="A6">
        <v>5</v>
      </c>
      <c r="B6">
        <f t="shared" si="0"/>
        <v>0.16666666666666666</v>
      </c>
      <c r="C6">
        <v>161.565</v>
      </c>
      <c r="D6" s="8">
        <f t="shared" si="1"/>
        <v>18.435000000000002</v>
      </c>
      <c r="E6">
        <f t="shared" si="2"/>
        <v>18.435000000000002</v>
      </c>
      <c r="G6" t="s">
        <v>131</v>
      </c>
      <c r="H6" t="s">
        <v>255</v>
      </c>
    </row>
    <row r="7" spans="1:8">
      <c r="A7">
        <v>7</v>
      </c>
      <c r="B7">
        <f t="shared" si="0"/>
        <v>0.23333333333333334</v>
      </c>
      <c r="C7">
        <v>149.62100000000001</v>
      </c>
      <c r="D7" s="8">
        <f>-180+C7</f>
        <v>-30.378999999999991</v>
      </c>
      <c r="E7" s="13">
        <f t="shared" si="2"/>
        <v>30.378999999999991</v>
      </c>
      <c r="G7" t="s">
        <v>256</v>
      </c>
    </row>
    <row r="8" spans="1:8">
      <c r="A8">
        <v>9</v>
      </c>
      <c r="B8">
        <f t="shared" si="0"/>
        <v>0.3</v>
      </c>
      <c r="C8">
        <v>167.36099999999999</v>
      </c>
      <c r="D8">
        <f t="shared" ref="D8:D9" si="3">-180+C8</f>
        <v>-12.63900000000001</v>
      </c>
      <c r="E8">
        <f t="shared" si="2"/>
        <v>12.63900000000001</v>
      </c>
      <c r="G8" s="9" t="s">
        <v>257</v>
      </c>
    </row>
    <row r="9" spans="1:8">
      <c r="A9">
        <v>11</v>
      </c>
      <c r="B9">
        <f t="shared" si="0"/>
        <v>0.36666666666666664</v>
      </c>
      <c r="C9">
        <v>163.92599999999999</v>
      </c>
      <c r="D9">
        <f t="shared" si="3"/>
        <v>-16.074000000000012</v>
      </c>
      <c r="E9">
        <f t="shared" si="2"/>
        <v>16.074000000000012</v>
      </c>
    </row>
    <row r="10" spans="1:8">
      <c r="A10">
        <v>13</v>
      </c>
      <c r="B10">
        <f t="shared" si="0"/>
        <v>0.43333333333333335</v>
      </c>
      <c r="C10">
        <v>161.25</v>
      </c>
      <c r="D10" s="8">
        <f>180-C10</f>
        <v>18.75</v>
      </c>
      <c r="E10">
        <f t="shared" si="2"/>
        <v>18.75</v>
      </c>
    </row>
    <row r="11" spans="1:8">
      <c r="A11">
        <v>15</v>
      </c>
      <c r="B11">
        <f t="shared" si="0"/>
        <v>0.5</v>
      </c>
      <c r="C11">
        <v>170.64699999999999</v>
      </c>
      <c r="D11">
        <f>180-C11</f>
        <v>9.3530000000000086</v>
      </c>
      <c r="E11">
        <f t="shared" si="2"/>
        <v>9.3530000000000086</v>
      </c>
    </row>
    <row r="12" spans="1:8">
      <c r="A12">
        <v>17</v>
      </c>
      <c r="B12">
        <f t="shared" si="0"/>
        <v>0.56666666666666665</v>
      </c>
      <c r="C12">
        <v>155.69499999999999</v>
      </c>
      <c r="D12" s="8">
        <f>-180+C12</f>
        <v>-24.305000000000007</v>
      </c>
      <c r="E12">
        <f t="shared" si="2"/>
        <v>24.305000000000007</v>
      </c>
    </row>
    <row r="13" spans="1:8">
      <c r="A13">
        <v>19</v>
      </c>
      <c r="B13">
        <f t="shared" si="0"/>
        <v>0.6333333333333333</v>
      </c>
      <c r="C13">
        <v>173.84100000000001</v>
      </c>
      <c r="D13">
        <f>-180+C13</f>
        <v>-6.1589999999999918</v>
      </c>
      <c r="E13">
        <f t="shared" si="2"/>
        <v>6.1589999999999918</v>
      </c>
    </row>
    <row r="14" spans="1:8">
      <c r="A14">
        <v>21</v>
      </c>
      <c r="B14">
        <f t="shared" si="0"/>
        <v>0.7</v>
      </c>
      <c r="C14">
        <v>173.012</v>
      </c>
      <c r="D14">
        <f>180-C14</f>
        <v>6.9879999999999995</v>
      </c>
      <c r="E14">
        <f t="shared" si="2"/>
        <v>6.9879999999999995</v>
      </c>
    </row>
    <row r="15" spans="1:8">
      <c r="A15">
        <v>23</v>
      </c>
      <c r="B15">
        <f t="shared" si="0"/>
        <v>0.76666666666666661</v>
      </c>
      <c r="C15">
        <v>166.16300000000001</v>
      </c>
      <c r="D15">
        <f t="shared" ref="D15:D16" si="4">180-C15</f>
        <v>13.836999999999989</v>
      </c>
      <c r="E15">
        <f t="shared" si="2"/>
        <v>13.836999999999989</v>
      </c>
    </row>
    <row r="16" spans="1:8">
      <c r="A16">
        <v>25</v>
      </c>
      <c r="B16">
        <f t="shared" si="0"/>
        <v>0.83333333333333337</v>
      </c>
      <c r="C16">
        <v>163.72</v>
      </c>
      <c r="D16" s="8">
        <f t="shared" si="4"/>
        <v>16.28</v>
      </c>
      <c r="E16">
        <f t="shared" si="2"/>
        <v>16.28</v>
      </c>
    </row>
    <row r="17" spans="1:8">
      <c r="A17">
        <v>27</v>
      </c>
      <c r="B17">
        <f t="shared" si="0"/>
        <v>0.9</v>
      </c>
      <c r="C17">
        <v>154.34800000000001</v>
      </c>
      <c r="D17" s="8">
        <f>-180+C17</f>
        <v>-25.651999999999987</v>
      </c>
      <c r="E17">
        <f t="shared" si="2"/>
        <v>25.651999999999987</v>
      </c>
    </row>
    <row r="18" spans="1:8">
      <c r="A18">
        <v>29</v>
      </c>
      <c r="B18">
        <f t="shared" si="0"/>
        <v>0.96666666666666667</v>
      </c>
      <c r="C18">
        <v>163.74</v>
      </c>
      <c r="D18">
        <f t="shared" ref="D18:D20" si="5">-180+C18</f>
        <v>-16.259999999999991</v>
      </c>
      <c r="E18">
        <f t="shared" si="2"/>
        <v>16.259999999999991</v>
      </c>
    </row>
    <row r="19" spans="1:8">
      <c r="A19">
        <v>31</v>
      </c>
      <c r="B19">
        <f t="shared" si="0"/>
        <v>1.0333333333333332</v>
      </c>
      <c r="C19">
        <v>162.36099999999999</v>
      </c>
      <c r="D19">
        <f t="shared" si="5"/>
        <v>-17.63900000000001</v>
      </c>
      <c r="E19">
        <f t="shared" si="2"/>
        <v>17.63900000000001</v>
      </c>
    </row>
    <row r="20" spans="1:8">
      <c r="A20">
        <v>33</v>
      </c>
      <c r="B20">
        <f t="shared" si="0"/>
        <v>1.1000000000000001</v>
      </c>
      <c r="C20">
        <v>169.66300000000001</v>
      </c>
      <c r="D20">
        <f t="shared" si="5"/>
        <v>-10.336999999999989</v>
      </c>
      <c r="E20">
        <f t="shared" si="2"/>
        <v>10.336999999999989</v>
      </c>
    </row>
    <row r="22" spans="1:8">
      <c r="H22" s="1"/>
    </row>
    <row r="23" spans="1:8">
      <c r="A23" t="s">
        <v>181</v>
      </c>
    </row>
    <row r="24" spans="1:8">
      <c r="A24" s="1" t="s">
        <v>123</v>
      </c>
      <c r="B24" s="1" t="s">
        <v>124</v>
      </c>
      <c r="C24" s="1" t="s">
        <v>125</v>
      </c>
      <c r="D24" s="1" t="s">
        <v>174</v>
      </c>
      <c r="E24" s="1" t="s">
        <v>127</v>
      </c>
    </row>
    <row r="25" spans="1:8">
      <c r="A25">
        <v>11</v>
      </c>
      <c r="B25">
        <f>A25*(1/30)</f>
        <v>0.36666666666666664</v>
      </c>
      <c r="C25">
        <v>161.83799999999999</v>
      </c>
      <c r="D25">
        <f>180-C25</f>
        <v>18.162000000000006</v>
      </c>
      <c r="E25">
        <f>ABS(D25)</f>
        <v>18.162000000000006</v>
      </c>
    </row>
    <row r="26" spans="1:8">
      <c r="A26">
        <v>13</v>
      </c>
      <c r="B26">
        <f t="shared" ref="B26:B60" si="6">A26*(1/30)</f>
        <v>0.43333333333333335</v>
      </c>
      <c r="C26">
        <v>175.876</v>
      </c>
      <c r="D26">
        <f>180-C26</f>
        <v>4.1239999999999952</v>
      </c>
      <c r="E26">
        <f t="shared" ref="E26:E60" si="7">ABS(D26)</f>
        <v>4.1239999999999952</v>
      </c>
      <c r="G26" t="s">
        <v>131</v>
      </c>
      <c r="H26" t="s">
        <v>258</v>
      </c>
    </row>
    <row r="27" spans="1:8">
      <c r="A27">
        <v>15</v>
      </c>
      <c r="B27">
        <f t="shared" si="6"/>
        <v>0.5</v>
      </c>
      <c r="C27">
        <v>163.30099999999999</v>
      </c>
      <c r="D27">
        <f>-180+C27</f>
        <v>-16.699000000000012</v>
      </c>
      <c r="E27">
        <f t="shared" si="7"/>
        <v>16.699000000000012</v>
      </c>
      <c r="G27" t="s">
        <v>259</v>
      </c>
    </row>
    <row r="28" spans="1:8">
      <c r="A28">
        <v>17</v>
      </c>
      <c r="B28">
        <f t="shared" si="6"/>
        <v>0.56666666666666665</v>
      </c>
      <c r="C28">
        <v>162.35</v>
      </c>
      <c r="D28">
        <f>-180+C28</f>
        <v>-17.650000000000006</v>
      </c>
      <c r="E28">
        <f t="shared" si="7"/>
        <v>17.650000000000006</v>
      </c>
      <c r="G28" s="9" t="s">
        <v>260</v>
      </c>
    </row>
    <row r="29" spans="1:8">
      <c r="A29">
        <v>19</v>
      </c>
      <c r="B29">
        <f t="shared" si="6"/>
        <v>0.6333333333333333</v>
      </c>
      <c r="C29">
        <v>164.876</v>
      </c>
      <c r="D29">
        <f>180-C29</f>
        <v>15.123999999999995</v>
      </c>
      <c r="E29">
        <f t="shared" si="7"/>
        <v>15.123999999999995</v>
      </c>
    </row>
    <row r="30" spans="1:8">
      <c r="A30">
        <v>21</v>
      </c>
      <c r="B30">
        <f t="shared" si="6"/>
        <v>0.7</v>
      </c>
      <c r="C30">
        <v>155.31299999999999</v>
      </c>
      <c r="D30">
        <f t="shared" ref="D30:D32" si="8">180-C30</f>
        <v>24.687000000000012</v>
      </c>
      <c r="E30">
        <f t="shared" si="7"/>
        <v>24.687000000000012</v>
      </c>
    </row>
    <row r="31" spans="1:8">
      <c r="A31">
        <v>23</v>
      </c>
      <c r="B31">
        <f t="shared" si="6"/>
        <v>0.76666666666666661</v>
      </c>
      <c r="C31">
        <v>160.017</v>
      </c>
      <c r="D31">
        <f t="shared" si="8"/>
        <v>19.983000000000004</v>
      </c>
      <c r="E31">
        <f t="shared" si="7"/>
        <v>19.983000000000004</v>
      </c>
    </row>
    <row r="32" spans="1:8">
      <c r="A32">
        <v>25</v>
      </c>
      <c r="B32">
        <f t="shared" si="6"/>
        <v>0.83333333333333337</v>
      </c>
      <c r="C32">
        <v>170.83799999999999</v>
      </c>
      <c r="D32">
        <f t="shared" si="8"/>
        <v>9.1620000000000061</v>
      </c>
      <c r="E32">
        <f t="shared" si="7"/>
        <v>9.1620000000000061</v>
      </c>
    </row>
    <row r="33" spans="1:5">
      <c r="A33">
        <v>27</v>
      </c>
      <c r="B33">
        <f t="shared" si="6"/>
        <v>0.9</v>
      </c>
      <c r="C33">
        <v>172.316</v>
      </c>
      <c r="D33">
        <f>-180+C33</f>
        <v>-7.6839999999999975</v>
      </c>
      <c r="E33">
        <f t="shared" si="7"/>
        <v>7.6839999999999975</v>
      </c>
    </row>
    <row r="34" spans="1:5">
      <c r="A34">
        <v>29</v>
      </c>
      <c r="B34">
        <f t="shared" si="6"/>
        <v>0.96666666666666667</v>
      </c>
      <c r="C34">
        <v>173.29</v>
      </c>
      <c r="D34">
        <f>-180+C34</f>
        <v>-6.710000000000008</v>
      </c>
      <c r="E34">
        <f t="shared" si="7"/>
        <v>6.710000000000008</v>
      </c>
    </row>
    <row r="35" spans="1:5">
      <c r="A35">
        <v>31</v>
      </c>
      <c r="B35">
        <f t="shared" si="6"/>
        <v>1.0333333333333332</v>
      </c>
      <c r="C35">
        <v>157.47900000000001</v>
      </c>
      <c r="D35">
        <f>180-C35</f>
        <v>22.520999999999987</v>
      </c>
      <c r="E35">
        <f t="shared" si="7"/>
        <v>22.520999999999987</v>
      </c>
    </row>
    <row r="36" spans="1:5">
      <c r="A36">
        <v>33</v>
      </c>
      <c r="B36">
        <f t="shared" si="6"/>
        <v>1.1000000000000001</v>
      </c>
      <c r="C36">
        <v>163.822</v>
      </c>
      <c r="D36">
        <f t="shared" ref="D36:D38" si="9">180-C36</f>
        <v>16.177999999999997</v>
      </c>
      <c r="E36">
        <f t="shared" si="7"/>
        <v>16.177999999999997</v>
      </c>
    </row>
    <row r="37" spans="1:5">
      <c r="A37">
        <v>35</v>
      </c>
      <c r="B37">
        <f t="shared" si="6"/>
        <v>1.1666666666666667</v>
      </c>
      <c r="C37">
        <v>164.88399999999999</v>
      </c>
      <c r="D37">
        <f t="shared" si="9"/>
        <v>15.116000000000014</v>
      </c>
      <c r="E37">
        <f t="shared" si="7"/>
        <v>15.116000000000014</v>
      </c>
    </row>
    <row r="38" spans="1:5">
      <c r="A38">
        <v>37</v>
      </c>
      <c r="B38">
        <f t="shared" si="6"/>
        <v>1.2333333333333334</v>
      </c>
      <c r="C38">
        <v>167.42099999999999</v>
      </c>
      <c r="D38">
        <f t="shared" si="9"/>
        <v>12.579000000000008</v>
      </c>
      <c r="E38">
        <f t="shared" si="7"/>
        <v>12.579000000000008</v>
      </c>
    </row>
    <row r="39" spans="1:5">
      <c r="A39">
        <v>39</v>
      </c>
      <c r="B39">
        <f t="shared" si="6"/>
        <v>1.3</v>
      </c>
      <c r="C39">
        <v>171.703</v>
      </c>
      <c r="D39">
        <f>-180+C39</f>
        <v>-8.296999999999997</v>
      </c>
      <c r="E39">
        <f t="shared" si="7"/>
        <v>8.296999999999997</v>
      </c>
    </row>
    <row r="40" spans="1:5">
      <c r="A40">
        <v>41</v>
      </c>
      <c r="B40">
        <f t="shared" si="6"/>
        <v>1.3666666666666667</v>
      </c>
      <c r="C40">
        <v>157.249</v>
      </c>
      <c r="D40">
        <f t="shared" ref="D40:D41" si="10">-180+C40</f>
        <v>-22.751000000000005</v>
      </c>
      <c r="E40">
        <f t="shared" si="7"/>
        <v>22.751000000000005</v>
      </c>
    </row>
    <row r="41" spans="1:5">
      <c r="A41">
        <v>43</v>
      </c>
      <c r="B41">
        <f t="shared" si="6"/>
        <v>1.4333333333333333</v>
      </c>
      <c r="C41">
        <v>159.30500000000001</v>
      </c>
      <c r="D41">
        <f t="shared" si="10"/>
        <v>-20.694999999999993</v>
      </c>
      <c r="E41">
        <f t="shared" si="7"/>
        <v>20.694999999999993</v>
      </c>
    </row>
    <row r="42" spans="1:5">
      <c r="A42">
        <v>45</v>
      </c>
      <c r="B42">
        <f t="shared" si="6"/>
        <v>1.5</v>
      </c>
      <c r="C42">
        <v>165.06899999999999</v>
      </c>
      <c r="D42">
        <f>180-C42</f>
        <v>14.931000000000012</v>
      </c>
      <c r="E42">
        <f t="shared" si="7"/>
        <v>14.931000000000012</v>
      </c>
    </row>
    <row r="43" spans="1:5">
      <c r="A43">
        <v>47</v>
      </c>
      <c r="B43">
        <f t="shared" si="6"/>
        <v>1.5666666666666667</v>
      </c>
      <c r="C43">
        <v>168.21899999999999</v>
      </c>
      <c r="D43">
        <f t="shared" ref="D43:D44" si="11">180-C43</f>
        <v>11.781000000000006</v>
      </c>
      <c r="E43">
        <f t="shared" si="7"/>
        <v>11.781000000000006</v>
      </c>
    </row>
    <row r="44" spans="1:5">
      <c r="A44">
        <v>49</v>
      </c>
      <c r="B44">
        <f t="shared" si="6"/>
        <v>1.6333333333333333</v>
      </c>
      <c r="C44">
        <v>156.61000000000001</v>
      </c>
      <c r="D44">
        <f t="shared" si="11"/>
        <v>23.389999999999986</v>
      </c>
      <c r="E44">
        <f t="shared" si="7"/>
        <v>23.389999999999986</v>
      </c>
    </row>
    <row r="45" spans="1:5">
      <c r="A45">
        <v>51</v>
      </c>
      <c r="B45">
        <f t="shared" si="6"/>
        <v>1.7</v>
      </c>
      <c r="C45">
        <v>166.59200000000001</v>
      </c>
      <c r="D45">
        <f>-180+C45</f>
        <v>-13.407999999999987</v>
      </c>
      <c r="E45">
        <f t="shared" si="7"/>
        <v>13.407999999999987</v>
      </c>
    </row>
    <row r="46" spans="1:5">
      <c r="A46">
        <v>53</v>
      </c>
      <c r="B46">
        <f t="shared" si="6"/>
        <v>1.7666666666666666</v>
      </c>
      <c r="C46">
        <v>160.25299999999999</v>
      </c>
      <c r="D46">
        <f t="shared" ref="D46:D47" si="12">-180+C46</f>
        <v>-19.747000000000014</v>
      </c>
      <c r="E46">
        <f t="shared" si="7"/>
        <v>19.747000000000014</v>
      </c>
    </row>
    <row r="47" spans="1:5">
      <c r="A47">
        <v>55</v>
      </c>
      <c r="B47">
        <f t="shared" si="6"/>
        <v>1.8333333333333333</v>
      </c>
      <c r="C47">
        <v>161.565</v>
      </c>
      <c r="D47">
        <f t="shared" si="12"/>
        <v>-18.435000000000002</v>
      </c>
      <c r="E47">
        <f t="shared" si="7"/>
        <v>18.435000000000002</v>
      </c>
    </row>
    <row r="48" spans="1:5">
      <c r="A48">
        <v>57</v>
      </c>
      <c r="B48">
        <f t="shared" si="6"/>
        <v>1.9</v>
      </c>
      <c r="C48">
        <v>171.643</v>
      </c>
      <c r="D48">
        <f>180-C48</f>
        <v>8.3569999999999993</v>
      </c>
      <c r="E48">
        <f t="shared" si="7"/>
        <v>8.3569999999999993</v>
      </c>
    </row>
    <row r="49" spans="1:5">
      <c r="A49">
        <v>61</v>
      </c>
      <c r="B49">
        <f t="shared" si="6"/>
        <v>2.0333333333333332</v>
      </c>
      <c r="C49">
        <v>168.19200000000001</v>
      </c>
      <c r="D49">
        <f t="shared" ref="D49:D51" si="13">180-C49</f>
        <v>11.807999999999993</v>
      </c>
      <c r="E49">
        <f t="shared" si="7"/>
        <v>11.807999999999993</v>
      </c>
    </row>
    <row r="50" spans="1:5">
      <c r="A50">
        <v>63</v>
      </c>
      <c r="B50">
        <f t="shared" si="6"/>
        <v>2.1</v>
      </c>
      <c r="C50">
        <v>165.51</v>
      </c>
      <c r="D50">
        <f t="shared" si="13"/>
        <v>14.490000000000009</v>
      </c>
      <c r="E50">
        <f t="shared" si="7"/>
        <v>14.490000000000009</v>
      </c>
    </row>
    <row r="51" spans="1:5">
      <c r="A51">
        <v>65</v>
      </c>
      <c r="B51">
        <f t="shared" si="6"/>
        <v>2.1666666666666665</v>
      </c>
      <c r="C51">
        <v>170.02199999999999</v>
      </c>
      <c r="D51">
        <f t="shared" si="13"/>
        <v>9.9780000000000086</v>
      </c>
      <c r="E51">
        <f t="shared" si="7"/>
        <v>9.9780000000000086</v>
      </c>
    </row>
    <row r="52" spans="1:5">
      <c r="A52">
        <v>67</v>
      </c>
      <c r="B52">
        <f t="shared" si="6"/>
        <v>2.2333333333333334</v>
      </c>
      <c r="C52">
        <v>168.99600000000001</v>
      </c>
      <c r="D52">
        <f>-180+C52</f>
        <v>-11.003999999999991</v>
      </c>
      <c r="E52">
        <f t="shared" si="7"/>
        <v>11.003999999999991</v>
      </c>
    </row>
    <row r="53" spans="1:5">
      <c r="A53">
        <v>69</v>
      </c>
      <c r="B53">
        <f t="shared" si="6"/>
        <v>2.2999999999999998</v>
      </c>
      <c r="C53">
        <v>153.435</v>
      </c>
      <c r="D53">
        <f t="shared" ref="D53:D54" si="14">-180+C53</f>
        <v>-26.564999999999998</v>
      </c>
      <c r="E53" s="8">
        <f t="shared" si="7"/>
        <v>26.564999999999998</v>
      </c>
    </row>
    <row r="54" spans="1:5">
      <c r="A54">
        <v>71</v>
      </c>
      <c r="B54">
        <f t="shared" si="6"/>
        <v>2.3666666666666667</v>
      </c>
      <c r="C54">
        <v>166.29300000000001</v>
      </c>
      <c r="D54">
        <f t="shared" si="14"/>
        <v>-13.706999999999994</v>
      </c>
      <c r="E54">
        <f t="shared" si="7"/>
        <v>13.706999999999994</v>
      </c>
    </row>
    <row r="55" spans="1:5">
      <c r="A55">
        <v>73</v>
      </c>
      <c r="B55">
        <f t="shared" si="6"/>
        <v>2.4333333333333331</v>
      </c>
      <c r="C55">
        <v>162.429</v>
      </c>
      <c r="D55">
        <f>180-C55</f>
        <v>17.570999999999998</v>
      </c>
      <c r="E55">
        <f t="shared" si="7"/>
        <v>17.570999999999998</v>
      </c>
    </row>
    <row r="56" spans="1:5">
      <c r="A56">
        <v>75</v>
      </c>
      <c r="B56">
        <f t="shared" si="6"/>
        <v>2.5</v>
      </c>
      <c r="C56">
        <v>167.10400000000001</v>
      </c>
      <c r="D56">
        <f t="shared" ref="D56:D57" si="15">180-C56</f>
        <v>12.895999999999987</v>
      </c>
      <c r="E56">
        <f t="shared" si="7"/>
        <v>12.895999999999987</v>
      </c>
    </row>
    <row r="57" spans="1:5">
      <c r="A57">
        <v>77</v>
      </c>
      <c r="B57">
        <f t="shared" si="6"/>
        <v>2.5666666666666664</v>
      </c>
      <c r="C57">
        <v>170.22900000000001</v>
      </c>
      <c r="D57">
        <f t="shared" si="15"/>
        <v>9.7709999999999866</v>
      </c>
      <c r="E57">
        <f t="shared" si="7"/>
        <v>9.7709999999999866</v>
      </c>
    </row>
    <row r="58" spans="1:5">
      <c r="A58">
        <v>79</v>
      </c>
      <c r="B58">
        <f t="shared" si="6"/>
        <v>2.6333333333333333</v>
      </c>
      <c r="C58">
        <v>170.98099999999999</v>
      </c>
      <c r="D58">
        <f>-180+C58</f>
        <v>-9.0190000000000055</v>
      </c>
      <c r="E58">
        <f t="shared" si="7"/>
        <v>9.0190000000000055</v>
      </c>
    </row>
    <row r="59" spans="1:5">
      <c r="A59">
        <v>81</v>
      </c>
      <c r="B59">
        <f t="shared" si="6"/>
        <v>2.7</v>
      </c>
      <c r="C59">
        <v>163.49600000000001</v>
      </c>
      <c r="D59">
        <f t="shared" ref="D59:D60" si="16">-180+C59</f>
        <v>-16.503999999999991</v>
      </c>
      <c r="E59">
        <f t="shared" si="7"/>
        <v>16.503999999999991</v>
      </c>
    </row>
    <row r="60" spans="1:5">
      <c r="A60">
        <v>83</v>
      </c>
      <c r="B60">
        <f t="shared" si="6"/>
        <v>2.7666666666666666</v>
      </c>
      <c r="C60">
        <v>164.97</v>
      </c>
      <c r="D60">
        <f t="shared" si="16"/>
        <v>-15.030000000000001</v>
      </c>
      <c r="E60">
        <f t="shared" si="7"/>
        <v>15.030000000000001</v>
      </c>
    </row>
  </sheetData>
  <hyperlinks>
    <hyperlink ref="G4" r:id="rId1"/>
    <hyperlink ref="G8" r:id="rId2"/>
    <hyperlink ref="G28" r:id="rId3"/>
  </hyperlinks>
  <pageMargins left="0.7" right="0.7" top="0.75" bottom="0.75" header="0.3" footer="0.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2"/>
  <dimension ref="A1:H65"/>
  <sheetViews>
    <sheetView workbookViewId="0">
      <selection activeCell="D61" sqref="D61:D65"/>
    </sheetView>
  </sheetViews>
  <sheetFormatPr defaultRowHeight="15"/>
  <cols>
    <col min="1" max="1" width="16.7109375" customWidth="1"/>
    <col min="2" max="2" width="12.7109375" customWidth="1"/>
    <col min="3" max="3" width="16.7109375" customWidth="1"/>
    <col min="4" max="4" width="13" customWidth="1"/>
    <col min="5" max="5" width="15.28515625" customWidth="1"/>
    <col min="6" max="6" width="27.5703125" customWidth="1"/>
  </cols>
  <sheetData>
    <row r="1" spans="1:8">
      <c r="A1" s="1" t="s">
        <v>79</v>
      </c>
      <c r="C1" s="18" t="s">
        <v>80</v>
      </c>
      <c r="D1" s="18"/>
      <c r="E1" s="18"/>
    </row>
    <row r="2" spans="1:8">
      <c r="A2" t="s">
        <v>524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A4*(1/30)</f>
        <v>3.3333333333333333E-2</v>
      </c>
      <c r="C4">
        <v>164.876</v>
      </c>
      <c r="D4">
        <f>180-C4</f>
        <v>15.123999999999995</v>
      </c>
      <c r="E4">
        <f>ABS(D4)</f>
        <v>15.123999999999995</v>
      </c>
      <c r="F4">
        <v>6.0000000000000001E-3</v>
      </c>
      <c r="G4" s="9" t="s">
        <v>525</v>
      </c>
    </row>
    <row r="5" spans="1:8">
      <c r="A5" s="17">
        <v>2</v>
      </c>
      <c r="B5">
        <f t="shared" ref="B5:B45" si="0">A5*(1/30)</f>
        <v>6.6666666666666666E-2</v>
      </c>
      <c r="C5">
        <v>154.654</v>
      </c>
      <c r="D5">
        <f>-180+C5</f>
        <v>-25.346000000000004</v>
      </c>
      <c r="E5">
        <f t="shared" ref="E5:E45" si="1">ABS(D5)</f>
        <v>25.346000000000004</v>
      </c>
    </row>
    <row r="6" spans="1:8">
      <c r="A6" s="17">
        <v>3</v>
      </c>
      <c r="B6">
        <f t="shared" si="0"/>
        <v>0.1</v>
      </c>
      <c r="C6">
        <v>168.69</v>
      </c>
      <c r="D6">
        <f t="shared" ref="D6:D7" si="2">-180+C6</f>
        <v>-11.310000000000002</v>
      </c>
      <c r="E6">
        <f t="shared" si="1"/>
        <v>11.310000000000002</v>
      </c>
    </row>
    <row r="7" spans="1:8">
      <c r="A7" s="17">
        <v>4</v>
      </c>
      <c r="B7">
        <f t="shared" si="0"/>
        <v>0.13333333333333333</v>
      </c>
      <c r="C7">
        <v>174.52699999999999</v>
      </c>
      <c r="D7">
        <f t="shared" si="2"/>
        <v>-5.4730000000000132</v>
      </c>
      <c r="E7">
        <f t="shared" si="1"/>
        <v>5.4730000000000132</v>
      </c>
      <c r="G7" t="s">
        <v>131</v>
      </c>
      <c r="H7" t="s">
        <v>526</v>
      </c>
    </row>
    <row r="8" spans="1:8">
      <c r="A8" s="17">
        <v>5</v>
      </c>
      <c r="B8">
        <f t="shared" si="0"/>
        <v>0.16666666666666666</v>
      </c>
      <c r="C8">
        <v>170.02199999999999</v>
      </c>
      <c r="D8">
        <f>180-C8</f>
        <v>9.9780000000000086</v>
      </c>
      <c r="E8">
        <f t="shared" si="1"/>
        <v>9.9780000000000086</v>
      </c>
      <c r="G8" t="s">
        <v>527</v>
      </c>
    </row>
    <row r="9" spans="1:8">
      <c r="A9" s="17">
        <v>6</v>
      </c>
      <c r="B9">
        <f t="shared" si="0"/>
        <v>0.2</v>
      </c>
      <c r="C9">
        <v>165.727</v>
      </c>
      <c r="D9">
        <f t="shared" ref="D9:D10" si="3">180-C9</f>
        <v>14.272999999999996</v>
      </c>
      <c r="E9">
        <f t="shared" si="1"/>
        <v>14.272999999999996</v>
      </c>
      <c r="G9" s="9" t="s">
        <v>528</v>
      </c>
    </row>
    <row r="10" spans="1:8">
      <c r="A10" s="17">
        <v>7</v>
      </c>
      <c r="B10">
        <f t="shared" si="0"/>
        <v>0.23333333333333334</v>
      </c>
      <c r="C10">
        <v>170.19399999999999</v>
      </c>
      <c r="D10">
        <f t="shared" si="3"/>
        <v>9.8060000000000116</v>
      </c>
      <c r="E10">
        <f t="shared" si="1"/>
        <v>9.8060000000000116</v>
      </c>
    </row>
    <row r="11" spans="1:8">
      <c r="A11" s="17">
        <v>8</v>
      </c>
      <c r="B11">
        <f t="shared" si="0"/>
        <v>0.26666666666666666</v>
      </c>
      <c r="C11">
        <v>174.38200000000001</v>
      </c>
      <c r="D11">
        <f>-180+C11</f>
        <v>-5.617999999999995</v>
      </c>
      <c r="E11">
        <f t="shared" si="1"/>
        <v>5.617999999999995</v>
      </c>
    </row>
    <row r="12" spans="1:8">
      <c r="A12" s="17">
        <v>9</v>
      </c>
      <c r="B12">
        <f t="shared" si="0"/>
        <v>0.3</v>
      </c>
      <c r="C12">
        <v>170.45099999999999</v>
      </c>
      <c r="D12">
        <f t="shared" ref="D12:D14" si="4">-180+C12</f>
        <v>-9.5490000000000066</v>
      </c>
      <c r="E12">
        <f t="shared" si="1"/>
        <v>9.5490000000000066</v>
      </c>
    </row>
    <row r="13" spans="1:8">
      <c r="A13" s="17">
        <v>10</v>
      </c>
      <c r="B13">
        <f t="shared" si="0"/>
        <v>0.33333333333333331</v>
      </c>
      <c r="C13">
        <v>164.05500000000001</v>
      </c>
      <c r="D13">
        <f t="shared" si="4"/>
        <v>-15.944999999999993</v>
      </c>
      <c r="E13">
        <f t="shared" si="1"/>
        <v>15.944999999999993</v>
      </c>
    </row>
    <row r="14" spans="1:8">
      <c r="A14" s="17">
        <v>11</v>
      </c>
      <c r="B14">
        <f t="shared" si="0"/>
        <v>0.36666666666666664</v>
      </c>
      <c r="C14">
        <v>163.51900000000001</v>
      </c>
      <c r="D14">
        <f t="shared" si="4"/>
        <v>-16.480999999999995</v>
      </c>
      <c r="E14">
        <f t="shared" si="1"/>
        <v>16.480999999999995</v>
      </c>
    </row>
    <row r="15" spans="1:8">
      <c r="A15" s="17">
        <v>12</v>
      </c>
      <c r="B15">
        <f t="shared" si="0"/>
        <v>0.4</v>
      </c>
      <c r="C15">
        <v>165.964</v>
      </c>
      <c r="D15">
        <f>180-C15</f>
        <v>14.036000000000001</v>
      </c>
      <c r="E15">
        <f t="shared" si="1"/>
        <v>14.036000000000001</v>
      </c>
    </row>
    <row r="16" spans="1:8">
      <c r="A16" s="17">
        <v>13</v>
      </c>
      <c r="B16">
        <f t="shared" si="0"/>
        <v>0.43333333333333335</v>
      </c>
      <c r="C16">
        <v>169.61099999999999</v>
      </c>
      <c r="D16">
        <f t="shared" ref="D16:D18" si="5">180-C16</f>
        <v>10.38900000000001</v>
      </c>
      <c r="E16">
        <f t="shared" si="1"/>
        <v>10.38900000000001</v>
      </c>
    </row>
    <row r="17" spans="1:5">
      <c r="A17" s="17">
        <v>14</v>
      </c>
      <c r="B17">
        <f t="shared" si="0"/>
        <v>0.46666666666666667</v>
      </c>
      <c r="C17">
        <v>159.07499999999999</v>
      </c>
      <c r="D17">
        <f t="shared" si="5"/>
        <v>20.925000000000011</v>
      </c>
      <c r="E17">
        <f t="shared" si="1"/>
        <v>20.925000000000011</v>
      </c>
    </row>
    <row r="18" spans="1:5">
      <c r="A18" s="17">
        <v>15</v>
      </c>
      <c r="B18">
        <f t="shared" si="0"/>
        <v>0.5</v>
      </c>
      <c r="C18">
        <v>168.56299999999999</v>
      </c>
      <c r="D18">
        <f t="shared" si="5"/>
        <v>11.437000000000012</v>
      </c>
      <c r="E18">
        <f t="shared" si="1"/>
        <v>11.437000000000012</v>
      </c>
    </row>
    <row r="19" spans="1:5">
      <c r="A19" s="17">
        <v>16</v>
      </c>
      <c r="B19">
        <f t="shared" si="0"/>
        <v>0.53333333333333333</v>
      </c>
      <c r="C19">
        <v>179.703</v>
      </c>
      <c r="D19">
        <f>-180+C19</f>
        <v>-0.29699999999999704</v>
      </c>
      <c r="E19">
        <f t="shared" si="1"/>
        <v>0.29699999999999704</v>
      </c>
    </row>
    <row r="20" spans="1:5">
      <c r="A20" s="17">
        <v>17</v>
      </c>
      <c r="B20">
        <f t="shared" si="0"/>
        <v>0.56666666666666665</v>
      </c>
      <c r="C20">
        <v>169.154</v>
      </c>
      <c r="D20">
        <f t="shared" ref="D20:D22" si="6">-180+C20</f>
        <v>-10.846000000000004</v>
      </c>
      <c r="E20">
        <f t="shared" si="1"/>
        <v>10.846000000000004</v>
      </c>
    </row>
    <row r="21" spans="1:5">
      <c r="A21" s="17">
        <v>18</v>
      </c>
      <c r="B21">
        <f t="shared" si="0"/>
        <v>0.6</v>
      </c>
      <c r="C21">
        <v>157.834</v>
      </c>
      <c r="D21">
        <f t="shared" si="6"/>
        <v>-22.165999999999997</v>
      </c>
      <c r="E21">
        <f t="shared" si="1"/>
        <v>22.165999999999997</v>
      </c>
    </row>
    <row r="22" spans="1:5">
      <c r="A22" s="17">
        <v>19</v>
      </c>
      <c r="B22">
        <f t="shared" si="0"/>
        <v>0.6333333333333333</v>
      </c>
      <c r="C22">
        <v>163.63200000000001</v>
      </c>
      <c r="D22">
        <f t="shared" si="6"/>
        <v>-16.367999999999995</v>
      </c>
      <c r="E22">
        <f t="shared" si="1"/>
        <v>16.367999999999995</v>
      </c>
    </row>
    <row r="23" spans="1:5">
      <c r="A23" s="17">
        <v>20</v>
      </c>
      <c r="B23">
        <f t="shared" si="0"/>
        <v>0.66666666666666663</v>
      </c>
      <c r="C23">
        <v>176.63399999999999</v>
      </c>
      <c r="D23">
        <f>180-C23</f>
        <v>3.3660000000000139</v>
      </c>
      <c r="E23">
        <f t="shared" si="1"/>
        <v>3.3660000000000139</v>
      </c>
    </row>
    <row r="24" spans="1:5">
      <c r="A24" s="17">
        <v>21</v>
      </c>
      <c r="B24">
        <f t="shared" si="0"/>
        <v>0.7</v>
      </c>
      <c r="C24">
        <v>159.03899999999999</v>
      </c>
      <c r="D24">
        <f t="shared" ref="D24:D30" si="7">180-C24</f>
        <v>20.961000000000013</v>
      </c>
      <c r="E24">
        <f t="shared" si="1"/>
        <v>20.961000000000013</v>
      </c>
    </row>
    <row r="25" spans="1:5">
      <c r="A25" s="17">
        <v>22</v>
      </c>
      <c r="B25">
        <f t="shared" si="0"/>
        <v>0.73333333333333328</v>
      </c>
      <c r="C25">
        <v>162.57499999999999</v>
      </c>
      <c r="D25">
        <f t="shared" si="7"/>
        <v>17.425000000000011</v>
      </c>
      <c r="E25">
        <f t="shared" si="1"/>
        <v>17.425000000000011</v>
      </c>
    </row>
    <row r="26" spans="1:5">
      <c r="A26" s="17">
        <v>23</v>
      </c>
      <c r="B26">
        <f t="shared" si="0"/>
        <v>0.76666666666666661</v>
      </c>
      <c r="C26">
        <v>147.529</v>
      </c>
      <c r="D26">
        <f t="shared" si="7"/>
        <v>32.471000000000004</v>
      </c>
      <c r="E26">
        <f t="shared" si="1"/>
        <v>32.471000000000004</v>
      </c>
    </row>
    <row r="27" spans="1:5">
      <c r="A27" s="17">
        <v>24</v>
      </c>
      <c r="B27">
        <f t="shared" si="0"/>
        <v>0.8</v>
      </c>
      <c r="C27">
        <v>161.19399999999999</v>
      </c>
      <c r="D27">
        <f t="shared" si="7"/>
        <v>18.806000000000012</v>
      </c>
      <c r="E27">
        <f t="shared" si="1"/>
        <v>18.806000000000012</v>
      </c>
    </row>
    <row r="28" spans="1:5">
      <c r="A28" s="17">
        <v>25</v>
      </c>
      <c r="B28">
        <f t="shared" si="0"/>
        <v>0.83333333333333337</v>
      </c>
      <c r="C28">
        <v>157.697</v>
      </c>
      <c r="D28">
        <f t="shared" si="7"/>
        <v>22.302999999999997</v>
      </c>
      <c r="E28">
        <f t="shared" si="1"/>
        <v>22.302999999999997</v>
      </c>
    </row>
    <row r="29" spans="1:5">
      <c r="A29" s="17">
        <v>26</v>
      </c>
      <c r="B29">
        <f t="shared" si="0"/>
        <v>0.8666666666666667</v>
      </c>
      <c r="C29">
        <v>160.346</v>
      </c>
      <c r="D29">
        <f t="shared" si="7"/>
        <v>19.653999999999996</v>
      </c>
      <c r="E29">
        <f t="shared" si="1"/>
        <v>19.653999999999996</v>
      </c>
    </row>
    <row r="30" spans="1:5">
      <c r="A30" s="17">
        <v>27</v>
      </c>
      <c r="B30">
        <f t="shared" si="0"/>
        <v>0.9</v>
      </c>
      <c r="C30">
        <v>154.179</v>
      </c>
      <c r="D30">
        <f t="shared" si="7"/>
        <v>25.820999999999998</v>
      </c>
      <c r="E30">
        <f t="shared" si="1"/>
        <v>25.820999999999998</v>
      </c>
    </row>
    <row r="31" spans="1:5">
      <c r="A31" s="17">
        <v>28</v>
      </c>
      <c r="B31">
        <f t="shared" si="0"/>
        <v>0.93333333333333335</v>
      </c>
      <c r="C31">
        <v>162.89699999999999</v>
      </c>
      <c r="D31">
        <f>-180+C31</f>
        <v>-17.103000000000009</v>
      </c>
      <c r="E31">
        <f t="shared" si="1"/>
        <v>17.103000000000009</v>
      </c>
    </row>
    <row r="32" spans="1:5">
      <c r="A32" s="17">
        <v>29</v>
      </c>
      <c r="B32">
        <f t="shared" si="0"/>
        <v>0.96666666666666667</v>
      </c>
      <c r="C32">
        <v>169.69499999999999</v>
      </c>
      <c r="D32">
        <f t="shared" ref="D32:D34" si="8">-180+C32</f>
        <v>-10.305000000000007</v>
      </c>
      <c r="E32">
        <f t="shared" si="1"/>
        <v>10.305000000000007</v>
      </c>
    </row>
    <row r="33" spans="1:5">
      <c r="A33" s="17">
        <v>30</v>
      </c>
      <c r="B33">
        <f t="shared" si="0"/>
        <v>1</v>
      </c>
      <c r="C33">
        <v>148.67099999999999</v>
      </c>
      <c r="D33">
        <f t="shared" si="8"/>
        <v>-31.329000000000008</v>
      </c>
      <c r="E33">
        <f t="shared" si="1"/>
        <v>31.329000000000008</v>
      </c>
    </row>
    <row r="34" spans="1:5">
      <c r="A34" s="17">
        <v>31</v>
      </c>
      <c r="B34">
        <f t="shared" si="0"/>
        <v>1.0333333333333332</v>
      </c>
      <c r="C34">
        <v>156.03800000000001</v>
      </c>
      <c r="D34">
        <f t="shared" si="8"/>
        <v>-23.961999999999989</v>
      </c>
      <c r="E34">
        <f t="shared" si="1"/>
        <v>23.961999999999989</v>
      </c>
    </row>
    <row r="35" spans="1:5">
      <c r="A35" s="17">
        <v>32</v>
      </c>
      <c r="B35">
        <f t="shared" si="0"/>
        <v>1.0666666666666667</v>
      </c>
      <c r="C35">
        <v>167.21100000000001</v>
      </c>
      <c r="D35">
        <f>180-C35</f>
        <v>12.788999999999987</v>
      </c>
      <c r="E35">
        <f t="shared" si="1"/>
        <v>12.788999999999987</v>
      </c>
    </row>
    <row r="36" spans="1:5">
      <c r="A36" s="17">
        <v>33</v>
      </c>
      <c r="B36">
        <f t="shared" si="0"/>
        <v>1.1000000000000001</v>
      </c>
      <c r="C36">
        <v>156.80099999999999</v>
      </c>
      <c r="D36">
        <f>180-C36</f>
        <v>23.199000000000012</v>
      </c>
      <c r="E36">
        <f t="shared" si="1"/>
        <v>23.199000000000012</v>
      </c>
    </row>
    <row r="37" spans="1:5">
      <c r="A37" s="17">
        <v>34</v>
      </c>
      <c r="B37">
        <f t="shared" si="0"/>
        <v>1.1333333333333333</v>
      </c>
      <c r="C37">
        <v>149.88999999999999</v>
      </c>
      <c r="D37">
        <f>-180+C37</f>
        <v>-30.110000000000014</v>
      </c>
      <c r="E37">
        <f t="shared" si="1"/>
        <v>30.110000000000014</v>
      </c>
    </row>
    <row r="38" spans="1:5">
      <c r="A38" s="17">
        <v>35</v>
      </c>
      <c r="B38">
        <f t="shared" si="0"/>
        <v>1.1666666666666667</v>
      </c>
      <c r="C38">
        <v>152.72300000000001</v>
      </c>
      <c r="D38">
        <f>-180+C38</f>
        <v>-27.276999999999987</v>
      </c>
      <c r="E38">
        <f t="shared" si="1"/>
        <v>27.276999999999987</v>
      </c>
    </row>
    <row r="39" spans="1:5">
      <c r="A39" s="17">
        <v>36</v>
      </c>
      <c r="B39">
        <f t="shared" si="0"/>
        <v>1.2</v>
      </c>
      <c r="C39">
        <v>148.40299999999999</v>
      </c>
      <c r="D39">
        <f>180-C39</f>
        <v>31.597000000000008</v>
      </c>
      <c r="E39">
        <f t="shared" si="1"/>
        <v>31.597000000000008</v>
      </c>
    </row>
    <row r="40" spans="1:5">
      <c r="A40" s="17">
        <v>37</v>
      </c>
      <c r="B40">
        <f t="shared" si="0"/>
        <v>1.2333333333333334</v>
      </c>
      <c r="C40">
        <v>162.39400000000001</v>
      </c>
      <c r="D40">
        <f>-180+C40</f>
        <v>-17.605999999999995</v>
      </c>
      <c r="E40">
        <f t="shared" si="1"/>
        <v>17.605999999999995</v>
      </c>
    </row>
    <row r="41" spans="1:5">
      <c r="A41" s="17">
        <v>38</v>
      </c>
      <c r="B41">
        <f t="shared" si="0"/>
        <v>1.2666666666666666</v>
      </c>
      <c r="C41">
        <v>156.46</v>
      </c>
      <c r="D41">
        <f>180-C41</f>
        <v>23.539999999999992</v>
      </c>
      <c r="E41">
        <f t="shared" si="1"/>
        <v>23.539999999999992</v>
      </c>
    </row>
    <row r="42" spans="1:5">
      <c r="A42" s="17">
        <v>39</v>
      </c>
      <c r="B42">
        <f t="shared" si="0"/>
        <v>1.3</v>
      </c>
      <c r="C42">
        <v>142.94300000000001</v>
      </c>
      <c r="D42">
        <f>-180+C42</f>
        <v>-37.056999999999988</v>
      </c>
      <c r="E42">
        <f t="shared" si="1"/>
        <v>37.056999999999988</v>
      </c>
    </row>
    <row r="43" spans="1:5">
      <c r="A43" s="17">
        <v>40</v>
      </c>
      <c r="B43">
        <f t="shared" si="0"/>
        <v>1.3333333333333333</v>
      </c>
      <c r="C43">
        <v>155.54300000000001</v>
      </c>
      <c r="D43">
        <f>180-C43</f>
        <v>24.456999999999994</v>
      </c>
      <c r="E43">
        <f t="shared" si="1"/>
        <v>24.456999999999994</v>
      </c>
    </row>
    <row r="44" spans="1:5">
      <c r="A44" s="17">
        <v>41</v>
      </c>
      <c r="B44">
        <f t="shared" si="0"/>
        <v>1.3666666666666667</v>
      </c>
      <c r="C44">
        <v>142.001</v>
      </c>
      <c r="D44">
        <f>180-C44</f>
        <v>37.998999999999995</v>
      </c>
      <c r="E44" s="10">
        <f t="shared" si="1"/>
        <v>37.998999999999995</v>
      </c>
    </row>
    <row r="45" spans="1:5">
      <c r="A45" s="17">
        <v>42</v>
      </c>
      <c r="B45">
        <f t="shared" si="0"/>
        <v>1.4</v>
      </c>
      <c r="C45">
        <v>146.31</v>
      </c>
      <c r="D45">
        <f>-180+C45</f>
        <v>-33.69</v>
      </c>
      <c r="E45">
        <f t="shared" si="1"/>
        <v>33.69</v>
      </c>
    </row>
    <row r="48" spans="1:5">
      <c r="A48" t="s">
        <v>529</v>
      </c>
    </row>
    <row r="49" spans="1:8">
      <c r="A49" s="1" t="s">
        <v>123</v>
      </c>
      <c r="B49" s="1" t="s">
        <v>124</v>
      </c>
      <c r="C49" s="1" t="s">
        <v>125</v>
      </c>
      <c r="D49" s="1" t="s">
        <v>174</v>
      </c>
      <c r="E49" s="1" t="s">
        <v>127</v>
      </c>
      <c r="G49" t="s">
        <v>131</v>
      </c>
      <c r="H49" t="s">
        <v>530</v>
      </c>
    </row>
    <row r="50" spans="1:8">
      <c r="A50" s="17">
        <v>1</v>
      </c>
      <c r="B50">
        <f>A50*(1/30)</f>
        <v>3.3333333333333333E-2</v>
      </c>
      <c r="C50">
        <v>153.435</v>
      </c>
      <c r="D50">
        <f>-180+C50</f>
        <v>-26.564999999999998</v>
      </c>
      <c r="E50">
        <f>ABS(D50)</f>
        <v>26.564999999999998</v>
      </c>
      <c r="G50" t="s">
        <v>531</v>
      </c>
    </row>
    <row r="51" spans="1:8">
      <c r="A51" s="17">
        <v>2</v>
      </c>
      <c r="B51">
        <f t="shared" ref="B51:B65" si="9">A51*(1/30)</f>
        <v>6.6666666666666666E-2</v>
      </c>
      <c r="C51">
        <v>163.30099999999999</v>
      </c>
      <c r="D51">
        <f>-180+C51</f>
        <v>-16.699000000000012</v>
      </c>
      <c r="E51">
        <f t="shared" ref="E51:E65" si="10">ABS(D51)</f>
        <v>16.699000000000012</v>
      </c>
      <c r="G51" s="9" t="s">
        <v>528</v>
      </c>
    </row>
    <row r="52" spans="1:8">
      <c r="A52" s="17">
        <v>3</v>
      </c>
      <c r="B52">
        <f t="shared" si="9"/>
        <v>0.1</v>
      </c>
      <c r="C52">
        <v>165.42599999999999</v>
      </c>
      <c r="D52">
        <f>180-C52</f>
        <v>14.574000000000012</v>
      </c>
      <c r="E52">
        <f t="shared" si="10"/>
        <v>14.574000000000012</v>
      </c>
    </row>
    <row r="53" spans="1:8">
      <c r="A53" s="17">
        <v>4</v>
      </c>
      <c r="B53">
        <f t="shared" si="9"/>
        <v>0.13333333333333333</v>
      </c>
      <c r="C53">
        <v>155.51300000000001</v>
      </c>
      <c r="D53">
        <f t="shared" ref="D53:D56" si="11">180-C53</f>
        <v>24.486999999999995</v>
      </c>
      <c r="E53">
        <f t="shared" si="10"/>
        <v>24.486999999999995</v>
      </c>
    </row>
    <row r="54" spans="1:8">
      <c r="A54" s="17">
        <v>5</v>
      </c>
      <c r="B54">
        <f t="shared" si="9"/>
        <v>0.16666666666666666</v>
      </c>
      <c r="C54">
        <v>163.63900000000001</v>
      </c>
      <c r="D54">
        <f t="shared" si="11"/>
        <v>16.36099999999999</v>
      </c>
      <c r="E54">
        <f t="shared" si="10"/>
        <v>16.36099999999999</v>
      </c>
    </row>
    <row r="55" spans="1:8">
      <c r="A55" s="17">
        <v>6</v>
      </c>
      <c r="B55">
        <f t="shared" si="9"/>
        <v>0.2</v>
      </c>
      <c r="C55">
        <v>165.32400000000001</v>
      </c>
      <c r="D55">
        <f t="shared" si="11"/>
        <v>14.675999999999988</v>
      </c>
      <c r="E55">
        <f t="shared" si="10"/>
        <v>14.675999999999988</v>
      </c>
    </row>
    <row r="56" spans="1:8">
      <c r="A56" s="17">
        <v>7</v>
      </c>
      <c r="B56">
        <f t="shared" si="9"/>
        <v>0.23333333333333334</v>
      </c>
      <c r="C56">
        <v>170.75399999999999</v>
      </c>
      <c r="D56">
        <f t="shared" si="11"/>
        <v>9.2460000000000093</v>
      </c>
      <c r="E56">
        <f t="shared" si="10"/>
        <v>9.2460000000000093</v>
      </c>
    </row>
    <row r="57" spans="1:8">
      <c r="A57" s="17">
        <v>8</v>
      </c>
      <c r="B57">
        <f t="shared" si="9"/>
        <v>0.26666666666666666</v>
      </c>
      <c r="C57">
        <v>174.28899999999999</v>
      </c>
      <c r="D57">
        <f>-180+C57</f>
        <v>-5.7110000000000127</v>
      </c>
      <c r="E57">
        <f t="shared" si="10"/>
        <v>5.7110000000000127</v>
      </c>
    </row>
    <row r="58" spans="1:8">
      <c r="A58" s="17">
        <v>10</v>
      </c>
      <c r="B58">
        <f t="shared" si="9"/>
        <v>0.33333333333333331</v>
      </c>
      <c r="C58">
        <v>145.30500000000001</v>
      </c>
      <c r="D58">
        <f>180-C58</f>
        <v>34.694999999999993</v>
      </c>
      <c r="E58" s="10">
        <f t="shared" si="10"/>
        <v>34.694999999999993</v>
      </c>
    </row>
    <row r="59" spans="1:8">
      <c r="A59" s="17">
        <v>12</v>
      </c>
      <c r="B59">
        <f t="shared" si="9"/>
        <v>0.4</v>
      </c>
      <c r="C59">
        <v>164.30199999999999</v>
      </c>
      <c r="D59">
        <f t="shared" ref="D59:D60" si="12">180-C59</f>
        <v>15.698000000000008</v>
      </c>
      <c r="E59">
        <f t="shared" si="10"/>
        <v>15.698000000000008</v>
      </c>
    </row>
    <row r="60" spans="1:8">
      <c r="A60" s="17">
        <v>13</v>
      </c>
      <c r="B60">
        <f t="shared" si="9"/>
        <v>0.43333333333333335</v>
      </c>
      <c r="C60">
        <v>158.19900000000001</v>
      </c>
      <c r="D60">
        <f t="shared" si="12"/>
        <v>21.800999999999988</v>
      </c>
      <c r="E60">
        <f t="shared" si="10"/>
        <v>21.800999999999988</v>
      </c>
    </row>
    <row r="61" spans="1:8">
      <c r="A61" s="17">
        <v>14</v>
      </c>
      <c r="B61">
        <f t="shared" si="9"/>
        <v>0.46666666666666667</v>
      </c>
      <c r="C61">
        <v>162.35</v>
      </c>
      <c r="D61">
        <f>-180+C61</f>
        <v>-17.650000000000006</v>
      </c>
      <c r="E61">
        <f t="shared" si="10"/>
        <v>17.650000000000006</v>
      </c>
    </row>
    <row r="62" spans="1:8">
      <c r="A62" s="17">
        <v>15</v>
      </c>
      <c r="B62">
        <f t="shared" si="9"/>
        <v>0.5</v>
      </c>
      <c r="C62">
        <v>167.471</v>
      </c>
      <c r="D62">
        <f t="shared" ref="D62" si="13">-180+C62</f>
        <v>-12.528999999999996</v>
      </c>
      <c r="E62">
        <f t="shared" si="10"/>
        <v>12.528999999999996</v>
      </c>
    </row>
    <row r="63" spans="1:8">
      <c r="A63" s="17">
        <v>18</v>
      </c>
      <c r="B63">
        <f t="shared" si="9"/>
        <v>0.6</v>
      </c>
      <c r="C63">
        <v>168.321</v>
      </c>
      <c r="D63">
        <f>180-C63</f>
        <v>11.679000000000002</v>
      </c>
      <c r="E63">
        <f t="shared" si="10"/>
        <v>11.679000000000002</v>
      </c>
    </row>
    <row r="64" spans="1:8">
      <c r="A64" s="17">
        <v>19</v>
      </c>
      <c r="B64">
        <f t="shared" si="9"/>
        <v>0.6333333333333333</v>
      </c>
      <c r="C64">
        <v>155.47999999999999</v>
      </c>
      <c r="D64">
        <f t="shared" ref="D64:D65" si="14">180-C64</f>
        <v>24.52000000000001</v>
      </c>
      <c r="E64">
        <f t="shared" si="10"/>
        <v>24.52000000000001</v>
      </c>
    </row>
    <row r="65" spans="1:5">
      <c r="A65" s="17">
        <v>20</v>
      </c>
      <c r="B65">
        <f t="shared" si="9"/>
        <v>0.66666666666666663</v>
      </c>
      <c r="C65">
        <v>163.74</v>
      </c>
      <c r="D65">
        <f t="shared" si="14"/>
        <v>16.259999999999991</v>
      </c>
      <c r="E65">
        <f t="shared" si="10"/>
        <v>16.259999999999991</v>
      </c>
    </row>
  </sheetData>
  <hyperlinks>
    <hyperlink ref="G4" r:id="rId1"/>
    <hyperlink ref="G9" r:id="rId2"/>
    <hyperlink ref="G51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3"/>
  <dimension ref="A1:J84"/>
  <sheetViews>
    <sheetView workbookViewId="0">
      <selection activeCell="D77" sqref="D77:D84"/>
    </sheetView>
  </sheetViews>
  <sheetFormatPr defaultRowHeight="15"/>
  <cols>
    <col min="1" max="1" width="15.7109375" bestFit="1" customWidth="1"/>
    <col min="2" max="2" width="14.7109375" bestFit="1" customWidth="1"/>
    <col min="3" max="3" width="23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10">
      <c r="A1" s="1" t="s">
        <v>59</v>
      </c>
      <c r="C1" s="7" t="s">
        <v>60</v>
      </c>
    </row>
    <row r="2" spans="1:10">
      <c r="A2" t="s">
        <v>455</v>
      </c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10">
      <c r="A4">
        <v>1</v>
      </c>
      <c r="B4">
        <f>A4*(1/24)</f>
        <v>4.1666666666666664E-2</v>
      </c>
      <c r="C4">
        <v>176.292</v>
      </c>
      <c r="D4">
        <f>-180+C4</f>
        <v>-3.7079999999999984</v>
      </c>
      <c r="E4">
        <f>ABS(D4)</f>
        <v>3.7079999999999984</v>
      </c>
      <c r="F4">
        <v>0.05</v>
      </c>
      <c r="G4" s="9" t="s">
        <v>456</v>
      </c>
    </row>
    <row r="5" spans="1:10">
      <c r="A5">
        <v>2</v>
      </c>
      <c r="B5">
        <f t="shared" ref="B5:B23" si="0">A5*(1/24)</f>
        <v>8.3333333333333329E-2</v>
      </c>
      <c r="C5">
        <v>157.727</v>
      </c>
      <c r="D5">
        <f>-180+C5</f>
        <v>-22.272999999999996</v>
      </c>
      <c r="E5">
        <f t="shared" ref="E5:E23" si="1">ABS(D5)</f>
        <v>22.272999999999996</v>
      </c>
    </row>
    <row r="6" spans="1:10">
      <c r="A6">
        <v>3</v>
      </c>
      <c r="B6">
        <f t="shared" si="0"/>
        <v>0.125</v>
      </c>
      <c r="C6">
        <v>165.964</v>
      </c>
      <c r="D6">
        <f>-180+C6</f>
        <v>-14.036000000000001</v>
      </c>
      <c r="E6">
        <f t="shared" si="1"/>
        <v>14.036000000000001</v>
      </c>
      <c r="G6" t="s">
        <v>131</v>
      </c>
      <c r="H6" t="s">
        <v>457</v>
      </c>
    </row>
    <row r="7" spans="1:10">
      <c r="A7">
        <v>4</v>
      </c>
      <c r="B7">
        <f t="shared" si="0"/>
        <v>0.16666666666666666</v>
      </c>
      <c r="C7">
        <v>176.654</v>
      </c>
      <c r="D7">
        <f>180-C7</f>
        <v>3.3460000000000036</v>
      </c>
      <c r="E7">
        <f t="shared" si="1"/>
        <v>3.3460000000000036</v>
      </c>
      <c r="G7" t="s">
        <v>458</v>
      </c>
      <c r="H7" s="1"/>
      <c r="I7" s="1"/>
      <c r="J7" s="1"/>
    </row>
    <row r="8" spans="1:10">
      <c r="A8">
        <v>5</v>
      </c>
      <c r="B8">
        <f t="shared" si="0"/>
        <v>0.20833333333333331</v>
      </c>
      <c r="C8">
        <v>167.40199999999999</v>
      </c>
      <c r="D8">
        <f>-180+C8</f>
        <v>-12.598000000000013</v>
      </c>
      <c r="E8">
        <f t="shared" si="1"/>
        <v>12.598000000000013</v>
      </c>
      <c r="G8" s="9" t="s">
        <v>459</v>
      </c>
    </row>
    <row r="9" spans="1:10">
      <c r="A9">
        <v>6</v>
      </c>
      <c r="B9">
        <f t="shared" si="0"/>
        <v>0.25</v>
      </c>
      <c r="C9">
        <v>176.511</v>
      </c>
      <c r="D9">
        <f>180-C9</f>
        <v>3.4890000000000043</v>
      </c>
      <c r="E9">
        <f t="shared" si="1"/>
        <v>3.4890000000000043</v>
      </c>
    </row>
    <row r="10" spans="1:10">
      <c r="A10">
        <v>7</v>
      </c>
      <c r="B10">
        <f t="shared" si="0"/>
        <v>0.29166666666666663</v>
      </c>
      <c r="C10">
        <v>175.82300000000001</v>
      </c>
      <c r="D10">
        <f>180-C10</f>
        <v>4.1769999999999925</v>
      </c>
      <c r="E10">
        <f t="shared" si="1"/>
        <v>4.1769999999999925</v>
      </c>
    </row>
    <row r="11" spans="1:10">
      <c r="A11">
        <v>8</v>
      </c>
      <c r="B11">
        <f t="shared" si="0"/>
        <v>0.33333333333333331</v>
      </c>
      <c r="C11">
        <v>167.245</v>
      </c>
      <c r="D11">
        <f>-180+C11</f>
        <v>-12.754999999999995</v>
      </c>
      <c r="E11">
        <f t="shared" si="1"/>
        <v>12.754999999999995</v>
      </c>
    </row>
    <row r="12" spans="1:10">
      <c r="A12">
        <v>9</v>
      </c>
      <c r="B12">
        <f t="shared" si="0"/>
        <v>0.375</v>
      </c>
      <c r="C12">
        <v>172.875</v>
      </c>
      <c r="D12">
        <f>180-C12</f>
        <v>7.125</v>
      </c>
      <c r="E12">
        <f t="shared" si="1"/>
        <v>7.125</v>
      </c>
    </row>
    <row r="13" spans="1:10">
      <c r="A13">
        <v>10</v>
      </c>
      <c r="B13">
        <f t="shared" si="0"/>
        <v>0.41666666666666663</v>
      </c>
      <c r="C13">
        <v>170.21799999999999</v>
      </c>
      <c r="D13">
        <f>180-C13</f>
        <v>9.7820000000000107</v>
      </c>
      <c r="E13">
        <f t="shared" si="1"/>
        <v>9.7820000000000107</v>
      </c>
    </row>
    <row r="14" spans="1:10">
      <c r="A14">
        <v>11</v>
      </c>
      <c r="B14">
        <f t="shared" si="0"/>
        <v>0.45833333333333331</v>
      </c>
      <c r="C14">
        <v>173.14699999999999</v>
      </c>
      <c r="D14">
        <f>180-C14</f>
        <v>6.8530000000000086</v>
      </c>
      <c r="E14">
        <f t="shared" si="1"/>
        <v>6.8530000000000086</v>
      </c>
    </row>
    <row r="15" spans="1:10">
      <c r="A15">
        <v>12</v>
      </c>
      <c r="B15">
        <f t="shared" si="0"/>
        <v>0.5</v>
      </c>
      <c r="C15">
        <v>166.221</v>
      </c>
      <c r="D15">
        <f>-180+C15</f>
        <v>-13.778999999999996</v>
      </c>
      <c r="E15">
        <f t="shared" si="1"/>
        <v>13.778999999999996</v>
      </c>
    </row>
    <row r="16" spans="1:10">
      <c r="A16">
        <v>13</v>
      </c>
      <c r="B16">
        <f t="shared" si="0"/>
        <v>0.54166666666666663</v>
      </c>
      <c r="C16">
        <v>152.78200000000001</v>
      </c>
      <c r="D16">
        <f>-180+C16</f>
        <v>-27.217999999999989</v>
      </c>
      <c r="E16">
        <f t="shared" si="1"/>
        <v>27.217999999999989</v>
      </c>
    </row>
    <row r="17" spans="1:8">
      <c r="A17">
        <v>14</v>
      </c>
      <c r="B17">
        <f t="shared" si="0"/>
        <v>0.58333333333333326</v>
      </c>
      <c r="C17">
        <v>170.86</v>
      </c>
      <c r="D17">
        <f>180-C17</f>
        <v>9.1399999999999864</v>
      </c>
      <c r="E17">
        <f t="shared" si="1"/>
        <v>9.1399999999999864</v>
      </c>
    </row>
    <row r="18" spans="1:8">
      <c r="A18">
        <v>15</v>
      </c>
      <c r="B18">
        <f t="shared" si="0"/>
        <v>0.625</v>
      </c>
      <c r="C18">
        <v>172.46600000000001</v>
      </c>
      <c r="D18">
        <f>180-C18</f>
        <v>7.5339999999999918</v>
      </c>
      <c r="E18">
        <f t="shared" si="1"/>
        <v>7.5339999999999918</v>
      </c>
    </row>
    <row r="19" spans="1:8">
      <c r="A19">
        <v>16</v>
      </c>
      <c r="B19">
        <f t="shared" si="0"/>
        <v>0.66666666666666663</v>
      </c>
      <c r="C19">
        <v>173.15700000000001</v>
      </c>
      <c r="D19">
        <f>180-C19</f>
        <v>6.8429999999999893</v>
      </c>
      <c r="E19">
        <f t="shared" si="1"/>
        <v>6.8429999999999893</v>
      </c>
    </row>
    <row r="20" spans="1:8">
      <c r="A20">
        <v>17</v>
      </c>
      <c r="B20">
        <f t="shared" si="0"/>
        <v>0.70833333333333326</v>
      </c>
      <c r="C20">
        <v>168.98</v>
      </c>
      <c r="D20">
        <f>180-C20</f>
        <v>11.02000000000001</v>
      </c>
      <c r="E20">
        <f t="shared" si="1"/>
        <v>11.02000000000001</v>
      </c>
    </row>
    <row r="21" spans="1:8">
      <c r="A21">
        <v>18</v>
      </c>
      <c r="B21">
        <f t="shared" si="0"/>
        <v>0.75</v>
      </c>
      <c r="C21">
        <v>151.09800000000001</v>
      </c>
      <c r="D21">
        <f>-180+C21</f>
        <v>-28.901999999999987</v>
      </c>
      <c r="E21" s="10">
        <f t="shared" si="1"/>
        <v>28.901999999999987</v>
      </c>
    </row>
    <row r="22" spans="1:8">
      <c r="A22">
        <v>19</v>
      </c>
      <c r="B22">
        <f t="shared" si="0"/>
        <v>0.79166666666666663</v>
      </c>
      <c r="C22">
        <v>172.667</v>
      </c>
      <c r="D22">
        <f>-180+C22</f>
        <v>-7.3329999999999984</v>
      </c>
      <c r="E22">
        <f t="shared" si="1"/>
        <v>7.3329999999999984</v>
      </c>
    </row>
    <row r="23" spans="1:8">
      <c r="A23">
        <v>20</v>
      </c>
      <c r="B23">
        <f t="shared" si="0"/>
        <v>0.83333333333333326</v>
      </c>
      <c r="C23">
        <v>174.685</v>
      </c>
      <c r="D23">
        <f>180-C23</f>
        <v>5.3149999999999977</v>
      </c>
      <c r="E23">
        <f t="shared" si="1"/>
        <v>5.3149999999999977</v>
      </c>
    </row>
    <row r="25" spans="1:8">
      <c r="A25" t="s">
        <v>460</v>
      </c>
    </row>
    <row r="26" spans="1:8">
      <c r="A26" s="1" t="s">
        <v>123</v>
      </c>
      <c r="B26" s="1" t="s">
        <v>124</v>
      </c>
      <c r="C26" s="1" t="s">
        <v>125</v>
      </c>
      <c r="D26" s="1" t="s">
        <v>174</v>
      </c>
      <c r="E26" s="1" t="s">
        <v>127</v>
      </c>
    </row>
    <row r="27" spans="1:8">
      <c r="A27">
        <v>1</v>
      </c>
      <c r="B27">
        <f>A27*(1/24)</f>
        <v>4.1666666666666664E-2</v>
      </c>
      <c r="C27">
        <v>175.23599999999999</v>
      </c>
      <c r="D27">
        <f>180-C27</f>
        <v>4.76400000000001</v>
      </c>
      <c r="E27">
        <f>ABS(D27)</f>
        <v>4.76400000000001</v>
      </c>
      <c r="G27" t="s">
        <v>131</v>
      </c>
      <c r="H27" t="s">
        <v>461</v>
      </c>
    </row>
    <row r="28" spans="1:8">
      <c r="A28">
        <v>2</v>
      </c>
      <c r="B28">
        <f t="shared" ref="B28:B84" si="2">A28*(1/24)</f>
        <v>8.3333333333333329E-2</v>
      </c>
      <c r="C28">
        <v>166.72800000000001</v>
      </c>
      <c r="D28">
        <f t="shared" ref="D28:D33" si="3">180-C28</f>
        <v>13.271999999999991</v>
      </c>
      <c r="E28">
        <f t="shared" ref="E28:E84" si="4">ABS(D28)</f>
        <v>13.271999999999991</v>
      </c>
      <c r="G28" t="s">
        <v>462</v>
      </c>
    </row>
    <row r="29" spans="1:8">
      <c r="A29">
        <v>3</v>
      </c>
      <c r="B29">
        <f t="shared" si="2"/>
        <v>0.125</v>
      </c>
      <c r="C29">
        <v>169.59200000000001</v>
      </c>
      <c r="D29">
        <f t="shared" si="3"/>
        <v>10.407999999999987</v>
      </c>
      <c r="E29">
        <f t="shared" si="4"/>
        <v>10.407999999999987</v>
      </c>
      <c r="G29" s="9" t="s">
        <v>463</v>
      </c>
    </row>
    <row r="30" spans="1:8">
      <c r="A30">
        <v>4</v>
      </c>
      <c r="B30">
        <f t="shared" si="2"/>
        <v>0.16666666666666666</v>
      </c>
      <c r="C30">
        <v>160.53</v>
      </c>
      <c r="D30">
        <f t="shared" si="3"/>
        <v>19.47</v>
      </c>
      <c r="E30">
        <f t="shared" si="4"/>
        <v>19.47</v>
      </c>
      <c r="G30" s="22" t="s">
        <v>464</v>
      </c>
    </row>
    <row r="31" spans="1:8">
      <c r="A31">
        <v>5</v>
      </c>
      <c r="B31">
        <f t="shared" si="2"/>
        <v>0.20833333333333331</v>
      </c>
      <c r="C31">
        <v>169.50899999999999</v>
      </c>
      <c r="D31">
        <f t="shared" si="3"/>
        <v>10.491000000000014</v>
      </c>
      <c r="E31">
        <f t="shared" si="4"/>
        <v>10.491000000000014</v>
      </c>
    </row>
    <row r="32" spans="1:8">
      <c r="A32">
        <v>6</v>
      </c>
      <c r="B32">
        <f t="shared" si="2"/>
        <v>0.25</v>
      </c>
      <c r="C32">
        <v>161.565</v>
      </c>
      <c r="D32">
        <f t="shared" si="3"/>
        <v>18.435000000000002</v>
      </c>
      <c r="E32">
        <f t="shared" si="4"/>
        <v>18.435000000000002</v>
      </c>
    </row>
    <row r="33" spans="1:5">
      <c r="A33">
        <v>7</v>
      </c>
      <c r="B33">
        <f t="shared" si="2"/>
        <v>0.29166666666666663</v>
      </c>
      <c r="C33">
        <v>163.72</v>
      </c>
      <c r="D33">
        <f t="shared" si="3"/>
        <v>16.28</v>
      </c>
      <c r="E33">
        <f t="shared" si="4"/>
        <v>16.28</v>
      </c>
    </row>
    <row r="34" spans="1:5">
      <c r="A34">
        <v>8</v>
      </c>
      <c r="B34">
        <f t="shared" si="2"/>
        <v>0.33333333333333331</v>
      </c>
      <c r="C34">
        <v>163.94</v>
      </c>
      <c r="D34">
        <f>-180+C34</f>
        <v>-16.060000000000002</v>
      </c>
      <c r="E34">
        <f t="shared" si="4"/>
        <v>16.060000000000002</v>
      </c>
    </row>
    <row r="35" spans="1:5">
      <c r="A35">
        <v>9</v>
      </c>
      <c r="B35">
        <f t="shared" si="2"/>
        <v>0.375</v>
      </c>
      <c r="C35">
        <v>151.928</v>
      </c>
      <c r="D35">
        <f>-180+C35</f>
        <v>-28.072000000000003</v>
      </c>
      <c r="E35">
        <f t="shared" si="4"/>
        <v>28.072000000000003</v>
      </c>
    </row>
    <row r="36" spans="1:5">
      <c r="A36">
        <v>10</v>
      </c>
      <c r="B36">
        <f t="shared" si="2"/>
        <v>0.41666666666666663</v>
      </c>
      <c r="C36">
        <v>168.52799999999999</v>
      </c>
      <c r="D36">
        <f>-180+C36</f>
        <v>-11.472000000000008</v>
      </c>
      <c r="E36">
        <f t="shared" si="4"/>
        <v>11.472000000000008</v>
      </c>
    </row>
    <row r="37" spans="1:5">
      <c r="A37">
        <v>11</v>
      </c>
      <c r="B37">
        <f t="shared" si="2"/>
        <v>0.45833333333333331</v>
      </c>
      <c r="C37">
        <v>170.53800000000001</v>
      </c>
      <c r="D37">
        <f>180-C37</f>
        <v>9.4619999999999891</v>
      </c>
      <c r="E37">
        <f t="shared" si="4"/>
        <v>9.4619999999999891</v>
      </c>
    </row>
    <row r="38" spans="1:5">
      <c r="A38">
        <v>12</v>
      </c>
      <c r="B38">
        <f t="shared" si="2"/>
        <v>0.5</v>
      </c>
      <c r="C38">
        <v>171.15799999999999</v>
      </c>
      <c r="D38">
        <f t="shared" ref="D38:D43" si="5">180-C38</f>
        <v>8.842000000000013</v>
      </c>
      <c r="E38">
        <f t="shared" si="4"/>
        <v>8.842000000000013</v>
      </c>
    </row>
    <row r="39" spans="1:5">
      <c r="A39">
        <v>13</v>
      </c>
      <c r="B39">
        <f t="shared" si="2"/>
        <v>0.54166666666666663</v>
      </c>
      <c r="C39">
        <v>156.80099999999999</v>
      </c>
      <c r="D39">
        <f t="shared" si="5"/>
        <v>23.199000000000012</v>
      </c>
      <c r="E39">
        <f t="shared" si="4"/>
        <v>23.199000000000012</v>
      </c>
    </row>
    <row r="40" spans="1:5">
      <c r="A40">
        <v>14</v>
      </c>
      <c r="B40">
        <f t="shared" si="2"/>
        <v>0.58333333333333326</v>
      </c>
      <c r="C40">
        <v>150.39599999999999</v>
      </c>
      <c r="D40">
        <f t="shared" si="5"/>
        <v>29.604000000000013</v>
      </c>
      <c r="E40" s="17">
        <f t="shared" si="4"/>
        <v>29.604000000000013</v>
      </c>
    </row>
    <row r="41" spans="1:5">
      <c r="A41">
        <v>15</v>
      </c>
      <c r="B41">
        <f t="shared" si="2"/>
        <v>0.625</v>
      </c>
      <c r="C41">
        <v>160.12100000000001</v>
      </c>
      <c r="D41">
        <f t="shared" si="5"/>
        <v>19.878999999999991</v>
      </c>
      <c r="E41">
        <f t="shared" si="4"/>
        <v>19.878999999999991</v>
      </c>
    </row>
    <row r="42" spans="1:5">
      <c r="A42">
        <v>16</v>
      </c>
      <c r="B42">
        <f t="shared" si="2"/>
        <v>0.66666666666666663</v>
      </c>
      <c r="C42">
        <v>161.565</v>
      </c>
      <c r="D42">
        <f t="shared" si="5"/>
        <v>18.435000000000002</v>
      </c>
      <c r="E42">
        <f t="shared" si="4"/>
        <v>18.435000000000002</v>
      </c>
    </row>
    <row r="43" spans="1:5">
      <c r="A43">
        <v>17</v>
      </c>
      <c r="B43">
        <f t="shared" si="2"/>
        <v>0.70833333333333326</v>
      </c>
      <c r="C43">
        <v>162.36099999999999</v>
      </c>
      <c r="D43">
        <f t="shared" si="5"/>
        <v>17.63900000000001</v>
      </c>
      <c r="E43">
        <f t="shared" si="4"/>
        <v>17.63900000000001</v>
      </c>
    </row>
    <row r="44" spans="1:5">
      <c r="A44">
        <v>18</v>
      </c>
      <c r="B44">
        <f t="shared" si="2"/>
        <v>0.75</v>
      </c>
      <c r="C44">
        <v>170.042</v>
      </c>
      <c r="D44">
        <f>-180+C44</f>
        <v>-9.9579999999999984</v>
      </c>
      <c r="E44">
        <f t="shared" si="4"/>
        <v>9.9579999999999984</v>
      </c>
    </row>
    <row r="45" spans="1:5">
      <c r="A45">
        <v>19</v>
      </c>
      <c r="B45">
        <f t="shared" si="2"/>
        <v>0.79166666666666663</v>
      </c>
      <c r="C45">
        <v>153.53399999999999</v>
      </c>
      <c r="D45">
        <f>-180+C45</f>
        <v>-26.466000000000008</v>
      </c>
      <c r="E45">
        <f t="shared" si="4"/>
        <v>26.466000000000008</v>
      </c>
    </row>
    <row r="46" spans="1:5">
      <c r="A46">
        <v>21</v>
      </c>
      <c r="B46">
        <f t="shared" si="2"/>
        <v>0.875</v>
      </c>
      <c r="C46">
        <v>156.17599999999999</v>
      </c>
      <c r="D46">
        <f>-180+C46</f>
        <v>-23.824000000000012</v>
      </c>
      <c r="E46">
        <f t="shared" si="4"/>
        <v>23.824000000000012</v>
      </c>
    </row>
    <row r="47" spans="1:5">
      <c r="A47">
        <v>23</v>
      </c>
      <c r="B47">
        <f t="shared" si="2"/>
        <v>0.95833333333333326</v>
      </c>
      <c r="C47">
        <v>169.50899999999999</v>
      </c>
      <c r="D47">
        <f>180-C47</f>
        <v>10.491000000000014</v>
      </c>
      <c r="E47">
        <f t="shared" si="4"/>
        <v>10.491000000000014</v>
      </c>
    </row>
    <row r="48" spans="1:5">
      <c r="A48">
        <v>24</v>
      </c>
      <c r="B48">
        <f t="shared" si="2"/>
        <v>1</v>
      </c>
      <c r="C48">
        <v>150.94499999999999</v>
      </c>
      <c r="D48">
        <f t="shared" ref="D48:D51" si="6">180-C48</f>
        <v>29.055000000000007</v>
      </c>
      <c r="E48">
        <f t="shared" si="4"/>
        <v>29.055000000000007</v>
      </c>
    </row>
    <row r="49" spans="1:5">
      <c r="A49">
        <v>25</v>
      </c>
      <c r="B49">
        <f t="shared" si="2"/>
        <v>1.0416666666666665</v>
      </c>
      <c r="C49">
        <v>172.28200000000001</v>
      </c>
      <c r="D49">
        <f t="shared" si="6"/>
        <v>7.7179999999999893</v>
      </c>
      <c r="E49">
        <f t="shared" si="4"/>
        <v>7.7179999999999893</v>
      </c>
    </row>
    <row r="50" spans="1:5">
      <c r="A50">
        <v>26</v>
      </c>
      <c r="B50">
        <f t="shared" si="2"/>
        <v>1.0833333333333333</v>
      </c>
      <c r="C50">
        <v>166.13900000000001</v>
      </c>
      <c r="D50">
        <f t="shared" si="6"/>
        <v>13.86099999999999</v>
      </c>
      <c r="E50">
        <f t="shared" si="4"/>
        <v>13.86099999999999</v>
      </c>
    </row>
    <row r="51" spans="1:5">
      <c r="A51">
        <v>27</v>
      </c>
      <c r="B51">
        <f t="shared" si="2"/>
        <v>1.125</v>
      </c>
      <c r="C51">
        <v>162.76900000000001</v>
      </c>
      <c r="D51">
        <f t="shared" si="6"/>
        <v>17.230999999999995</v>
      </c>
      <c r="E51">
        <f t="shared" si="4"/>
        <v>17.230999999999995</v>
      </c>
    </row>
    <row r="52" spans="1:5">
      <c r="A52">
        <v>28</v>
      </c>
      <c r="B52">
        <f t="shared" si="2"/>
        <v>1.1666666666666665</v>
      </c>
      <c r="C52">
        <v>160.14500000000001</v>
      </c>
      <c r="D52">
        <f>-180+C52</f>
        <v>-19.85499999999999</v>
      </c>
      <c r="E52">
        <f t="shared" si="4"/>
        <v>19.85499999999999</v>
      </c>
    </row>
    <row r="53" spans="1:5">
      <c r="A53">
        <v>29</v>
      </c>
      <c r="B53">
        <f t="shared" si="2"/>
        <v>1.2083333333333333</v>
      </c>
      <c r="C53">
        <v>156.80099999999999</v>
      </c>
      <c r="D53">
        <f t="shared" ref="D53:D54" si="7">-180+C53</f>
        <v>-23.199000000000012</v>
      </c>
      <c r="E53">
        <f t="shared" si="4"/>
        <v>23.199000000000012</v>
      </c>
    </row>
    <row r="54" spans="1:5">
      <c r="A54">
        <v>30</v>
      </c>
      <c r="B54">
        <f t="shared" si="2"/>
        <v>1.25</v>
      </c>
      <c r="C54">
        <v>148.10900000000001</v>
      </c>
      <c r="D54">
        <f t="shared" si="7"/>
        <v>-31.890999999999991</v>
      </c>
      <c r="E54">
        <f t="shared" si="4"/>
        <v>31.890999999999991</v>
      </c>
    </row>
    <row r="55" spans="1:5">
      <c r="A55">
        <v>32</v>
      </c>
      <c r="B55">
        <f t="shared" si="2"/>
        <v>1.3333333333333333</v>
      </c>
      <c r="C55">
        <v>158.839</v>
      </c>
      <c r="D55">
        <f>180-C55</f>
        <v>21.161000000000001</v>
      </c>
      <c r="E55">
        <f t="shared" si="4"/>
        <v>21.161000000000001</v>
      </c>
    </row>
    <row r="56" spans="1:5">
      <c r="A56">
        <v>33</v>
      </c>
      <c r="B56">
        <f t="shared" si="2"/>
        <v>1.375</v>
      </c>
      <c r="C56">
        <v>173.15700000000001</v>
      </c>
      <c r="D56">
        <f t="shared" ref="D56:D61" si="8">180-C56</f>
        <v>6.8429999999999893</v>
      </c>
      <c r="E56">
        <f t="shared" si="4"/>
        <v>6.8429999999999893</v>
      </c>
    </row>
    <row r="57" spans="1:5">
      <c r="A57">
        <v>34</v>
      </c>
      <c r="B57">
        <f t="shared" si="2"/>
        <v>1.4166666666666665</v>
      </c>
      <c r="C57">
        <v>158.55199999999999</v>
      </c>
      <c r="D57">
        <f t="shared" si="8"/>
        <v>21.448000000000008</v>
      </c>
      <c r="E57">
        <f t="shared" si="4"/>
        <v>21.448000000000008</v>
      </c>
    </row>
    <row r="58" spans="1:5">
      <c r="A58">
        <v>35</v>
      </c>
      <c r="B58">
        <f t="shared" si="2"/>
        <v>1.4583333333333333</v>
      </c>
      <c r="C58">
        <v>168.69</v>
      </c>
      <c r="D58">
        <f t="shared" si="8"/>
        <v>11.310000000000002</v>
      </c>
      <c r="E58">
        <f t="shared" si="4"/>
        <v>11.310000000000002</v>
      </c>
    </row>
    <row r="59" spans="1:5">
      <c r="A59">
        <v>36</v>
      </c>
      <c r="B59">
        <f t="shared" si="2"/>
        <v>1.5</v>
      </c>
      <c r="C59">
        <v>143.756</v>
      </c>
      <c r="D59">
        <f t="shared" si="8"/>
        <v>36.244</v>
      </c>
      <c r="E59" s="10">
        <f t="shared" si="4"/>
        <v>36.244</v>
      </c>
    </row>
    <row r="60" spans="1:5">
      <c r="A60">
        <v>37</v>
      </c>
      <c r="B60">
        <f t="shared" si="2"/>
        <v>1.5416666666666665</v>
      </c>
      <c r="C60">
        <v>167.84200000000001</v>
      </c>
      <c r="D60">
        <f t="shared" si="8"/>
        <v>12.157999999999987</v>
      </c>
      <c r="E60">
        <f t="shared" si="4"/>
        <v>12.157999999999987</v>
      </c>
    </row>
    <row r="61" spans="1:5">
      <c r="A61">
        <v>38</v>
      </c>
      <c r="B61">
        <f t="shared" si="2"/>
        <v>1.5833333333333333</v>
      </c>
      <c r="C61">
        <v>170.80099999999999</v>
      </c>
      <c r="D61">
        <f t="shared" si="8"/>
        <v>9.1990000000000123</v>
      </c>
      <c r="E61">
        <f t="shared" si="4"/>
        <v>9.1990000000000123</v>
      </c>
    </row>
    <row r="62" spans="1:5">
      <c r="A62">
        <v>39</v>
      </c>
      <c r="B62">
        <f t="shared" si="2"/>
        <v>1.625</v>
      </c>
      <c r="C62">
        <v>163.85599999999999</v>
      </c>
      <c r="D62">
        <f>-180+C62</f>
        <v>-16.144000000000005</v>
      </c>
      <c r="E62">
        <f t="shared" si="4"/>
        <v>16.144000000000005</v>
      </c>
    </row>
    <row r="63" spans="1:5">
      <c r="A63">
        <v>40</v>
      </c>
      <c r="B63">
        <f t="shared" si="2"/>
        <v>1.6666666666666665</v>
      </c>
      <c r="C63">
        <v>167.69900000000001</v>
      </c>
      <c r="D63">
        <f t="shared" ref="D63:D67" si="9">-180+C63</f>
        <v>-12.300999999999988</v>
      </c>
      <c r="E63">
        <f t="shared" si="4"/>
        <v>12.300999999999988</v>
      </c>
    </row>
    <row r="64" spans="1:5">
      <c r="A64">
        <v>41</v>
      </c>
      <c r="B64">
        <f t="shared" si="2"/>
        <v>1.7083333333333333</v>
      </c>
      <c r="C64">
        <v>159.108</v>
      </c>
      <c r="D64">
        <f t="shared" si="9"/>
        <v>-20.891999999999996</v>
      </c>
      <c r="E64">
        <f t="shared" si="4"/>
        <v>20.891999999999996</v>
      </c>
    </row>
    <row r="65" spans="1:5">
      <c r="A65">
        <v>42</v>
      </c>
      <c r="B65">
        <f t="shared" si="2"/>
        <v>1.75</v>
      </c>
      <c r="C65">
        <v>148.24100000000001</v>
      </c>
      <c r="D65">
        <f t="shared" si="9"/>
        <v>-31.758999999999986</v>
      </c>
      <c r="E65">
        <f t="shared" si="4"/>
        <v>31.758999999999986</v>
      </c>
    </row>
    <row r="66" spans="1:5">
      <c r="A66">
        <v>43</v>
      </c>
      <c r="B66">
        <f t="shared" si="2"/>
        <v>1.7916666666666665</v>
      </c>
      <c r="C66">
        <v>155.22499999999999</v>
      </c>
      <c r="D66">
        <f t="shared" si="9"/>
        <v>-24.775000000000006</v>
      </c>
      <c r="E66">
        <f t="shared" si="4"/>
        <v>24.775000000000006</v>
      </c>
    </row>
    <row r="67" spans="1:5">
      <c r="A67">
        <v>44</v>
      </c>
      <c r="B67">
        <f t="shared" si="2"/>
        <v>1.8333333333333333</v>
      </c>
      <c r="C67">
        <v>170.27799999999999</v>
      </c>
      <c r="D67">
        <f t="shared" si="9"/>
        <v>-9.7220000000000084</v>
      </c>
      <c r="E67">
        <f t="shared" si="4"/>
        <v>9.7220000000000084</v>
      </c>
    </row>
    <row r="68" spans="1:5">
      <c r="A68">
        <v>45</v>
      </c>
      <c r="B68">
        <f t="shared" si="2"/>
        <v>1.875</v>
      </c>
      <c r="C68">
        <v>174.697</v>
      </c>
      <c r="D68">
        <f>180-C68</f>
        <v>5.3029999999999973</v>
      </c>
      <c r="E68">
        <f t="shared" si="4"/>
        <v>5.3029999999999973</v>
      </c>
    </row>
    <row r="69" spans="1:5">
      <c r="A69">
        <v>46</v>
      </c>
      <c r="B69">
        <f t="shared" si="2"/>
        <v>1.9166666666666665</v>
      </c>
      <c r="C69">
        <v>160.65899999999999</v>
      </c>
      <c r="D69">
        <f>-180+C69</f>
        <v>-19.341000000000008</v>
      </c>
      <c r="E69">
        <f t="shared" si="4"/>
        <v>19.341000000000008</v>
      </c>
    </row>
    <row r="70" spans="1:5">
      <c r="A70">
        <v>47</v>
      </c>
      <c r="B70">
        <f t="shared" si="2"/>
        <v>1.9583333333333333</v>
      </c>
      <c r="C70">
        <v>164.55500000000001</v>
      </c>
      <c r="D70">
        <f t="shared" ref="D70:D76" si="10">-180+C70</f>
        <v>-15.444999999999993</v>
      </c>
      <c r="E70">
        <f t="shared" si="4"/>
        <v>15.444999999999993</v>
      </c>
    </row>
    <row r="71" spans="1:5">
      <c r="A71">
        <v>48</v>
      </c>
      <c r="B71">
        <f t="shared" si="2"/>
        <v>2</v>
      </c>
      <c r="C71">
        <v>167.93899999999999</v>
      </c>
      <c r="D71">
        <f t="shared" si="10"/>
        <v>-12.061000000000007</v>
      </c>
      <c r="E71">
        <f t="shared" si="4"/>
        <v>12.061000000000007</v>
      </c>
    </row>
    <row r="72" spans="1:5">
      <c r="A72">
        <v>49</v>
      </c>
      <c r="B72">
        <f t="shared" si="2"/>
        <v>2.0416666666666665</v>
      </c>
      <c r="C72">
        <v>160.17099999999999</v>
      </c>
      <c r="D72">
        <f t="shared" si="10"/>
        <v>-19.829000000000008</v>
      </c>
      <c r="E72">
        <f t="shared" si="4"/>
        <v>19.829000000000008</v>
      </c>
    </row>
    <row r="73" spans="1:5">
      <c r="A73">
        <v>50</v>
      </c>
      <c r="B73">
        <f t="shared" si="2"/>
        <v>2.083333333333333</v>
      </c>
      <c r="C73">
        <v>164.358</v>
      </c>
      <c r="D73">
        <f t="shared" si="10"/>
        <v>-15.641999999999996</v>
      </c>
      <c r="E73">
        <f t="shared" si="4"/>
        <v>15.641999999999996</v>
      </c>
    </row>
    <row r="74" spans="1:5">
      <c r="A74">
        <v>51</v>
      </c>
      <c r="B74">
        <f t="shared" si="2"/>
        <v>2.125</v>
      </c>
      <c r="C74">
        <v>157.834</v>
      </c>
      <c r="D74">
        <f t="shared" si="10"/>
        <v>-22.165999999999997</v>
      </c>
      <c r="E74">
        <f t="shared" si="4"/>
        <v>22.165999999999997</v>
      </c>
    </row>
    <row r="75" spans="1:5">
      <c r="A75">
        <v>52</v>
      </c>
      <c r="B75">
        <f t="shared" si="2"/>
        <v>2.1666666666666665</v>
      </c>
      <c r="C75">
        <v>158.07</v>
      </c>
      <c r="D75">
        <f t="shared" si="10"/>
        <v>-21.930000000000007</v>
      </c>
      <c r="E75">
        <f t="shared" si="4"/>
        <v>21.930000000000007</v>
      </c>
    </row>
    <row r="76" spans="1:5">
      <c r="A76">
        <v>53</v>
      </c>
      <c r="B76">
        <f t="shared" si="2"/>
        <v>2.208333333333333</v>
      </c>
      <c r="C76">
        <v>162.69900000000001</v>
      </c>
      <c r="D76">
        <f t="shared" si="10"/>
        <v>-17.300999999999988</v>
      </c>
      <c r="E76">
        <f t="shared" si="4"/>
        <v>17.300999999999988</v>
      </c>
    </row>
    <row r="77" spans="1:5">
      <c r="A77">
        <v>54</v>
      </c>
      <c r="B77">
        <f t="shared" si="2"/>
        <v>2.25</v>
      </c>
      <c r="C77">
        <v>175.63499999999999</v>
      </c>
      <c r="D77">
        <f>180-C77</f>
        <v>4.3650000000000091</v>
      </c>
      <c r="E77">
        <f t="shared" si="4"/>
        <v>4.3650000000000091</v>
      </c>
    </row>
    <row r="78" spans="1:5">
      <c r="A78">
        <v>55</v>
      </c>
      <c r="B78">
        <f t="shared" si="2"/>
        <v>2.2916666666666665</v>
      </c>
      <c r="C78">
        <v>173.375</v>
      </c>
      <c r="D78">
        <f t="shared" ref="D78:D80" si="11">180-C78</f>
        <v>6.625</v>
      </c>
      <c r="E78">
        <f t="shared" si="4"/>
        <v>6.625</v>
      </c>
    </row>
    <row r="79" spans="1:5">
      <c r="A79">
        <v>56</v>
      </c>
      <c r="B79">
        <f t="shared" si="2"/>
        <v>2.333333333333333</v>
      </c>
      <c r="C79">
        <v>169.36699999999999</v>
      </c>
      <c r="D79">
        <f t="shared" si="11"/>
        <v>10.63300000000001</v>
      </c>
      <c r="E79">
        <f t="shared" si="4"/>
        <v>10.63300000000001</v>
      </c>
    </row>
    <row r="80" spans="1:5">
      <c r="A80">
        <v>57</v>
      </c>
      <c r="B80">
        <f t="shared" si="2"/>
        <v>2.375</v>
      </c>
      <c r="C80">
        <v>172.31200000000001</v>
      </c>
      <c r="D80">
        <f t="shared" si="11"/>
        <v>7.6879999999999882</v>
      </c>
      <c r="E80">
        <f t="shared" si="4"/>
        <v>7.6879999999999882</v>
      </c>
    </row>
    <row r="81" spans="1:5">
      <c r="A81">
        <v>58</v>
      </c>
      <c r="B81">
        <f t="shared" si="2"/>
        <v>2.4166666666666665</v>
      </c>
      <c r="C81">
        <v>166.786</v>
      </c>
      <c r="D81">
        <f t="shared" ref="D81:D84" si="12">-180+C81</f>
        <v>-13.213999999999999</v>
      </c>
      <c r="E81">
        <f t="shared" si="4"/>
        <v>13.213999999999999</v>
      </c>
    </row>
    <row r="82" spans="1:5">
      <c r="A82">
        <v>59</v>
      </c>
      <c r="B82">
        <f t="shared" si="2"/>
        <v>2.458333333333333</v>
      </c>
      <c r="C82">
        <v>164.476</v>
      </c>
      <c r="D82">
        <f t="shared" si="12"/>
        <v>-15.524000000000001</v>
      </c>
      <c r="E82">
        <f t="shared" si="4"/>
        <v>15.524000000000001</v>
      </c>
    </row>
    <row r="83" spans="1:5">
      <c r="A83">
        <v>60</v>
      </c>
      <c r="B83">
        <f t="shared" si="2"/>
        <v>2.5</v>
      </c>
      <c r="C83">
        <v>162.142</v>
      </c>
      <c r="D83">
        <f t="shared" si="12"/>
        <v>-17.858000000000004</v>
      </c>
      <c r="E83">
        <f t="shared" si="4"/>
        <v>17.858000000000004</v>
      </c>
    </row>
    <row r="84" spans="1:5">
      <c r="A84">
        <v>61</v>
      </c>
      <c r="B84">
        <f t="shared" si="2"/>
        <v>2.5416666666666665</v>
      </c>
      <c r="C84">
        <v>165.411</v>
      </c>
      <c r="D84">
        <f t="shared" si="12"/>
        <v>-14.588999999999999</v>
      </c>
      <c r="E84">
        <f t="shared" si="4"/>
        <v>14.588999999999999</v>
      </c>
    </row>
  </sheetData>
  <hyperlinks>
    <hyperlink ref="G4" r:id="rId1"/>
    <hyperlink ref="G8" r:id="rId2"/>
    <hyperlink ref="G29" r:id="rId3"/>
  </hyperlinks>
  <pageMargins left="0.7" right="0.7" top="0.75" bottom="0.75" header="0.3" footer="0.3"/>
  <drawing r:id="rId4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4"/>
  <dimension ref="A1:H53"/>
  <sheetViews>
    <sheetView workbookViewId="0">
      <selection activeCell="D51" sqref="D51:D53"/>
    </sheetView>
  </sheetViews>
  <sheetFormatPr defaultRowHeight="15"/>
  <cols>
    <col min="1" max="1" width="10.7109375" customWidth="1"/>
    <col min="2" max="2" width="15.5703125" customWidth="1"/>
    <col min="3" max="3" width="16.28515625" customWidth="1"/>
    <col min="4" max="4" width="12.28515625" customWidth="1"/>
    <col min="5" max="5" width="15.42578125" customWidth="1"/>
    <col min="6" max="6" width="28.140625" customWidth="1"/>
  </cols>
  <sheetData>
    <row r="1" spans="1:8">
      <c r="A1" s="1" t="s">
        <v>93</v>
      </c>
      <c r="C1" s="18" t="s">
        <v>94</v>
      </c>
    </row>
    <row r="2" spans="1:8">
      <c r="A2" t="s">
        <v>600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A4*(1/25)</f>
        <v>0.04</v>
      </c>
      <c r="C4">
        <v>162.47399999999999</v>
      </c>
      <c r="D4">
        <f>-180+C4</f>
        <v>-17.52600000000001</v>
      </c>
      <c r="E4" s="10">
        <f>ABS(D4)</f>
        <v>17.52600000000001</v>
      </c>
      <c r="F4">
        <v>0.05</v>
      </c>
      <c r="G4" s="9" t="s">
        <v>601</v>
      </c>
    </row>
    <row r="5" spans="1:8">
      <c r="A5">
        <v>3</v>
      </c>
      <c r="B5">
        <f t="shared" ref="B5:B24" si="0">A5*(1/25)</f>
        <v>0.12</v>
      </c>
      <c r="C5">
        <v>163.71899999999999</v>
      </c>
      <c r="D5">
        <f t="shared" ref="D5:D9" si="1">-180+C5</f>
        <v>-16.281000000000006</v>
      </c>
      <c r="E5">
        <f t="shared" ref="E5:E25" si="2">ABS(D5)</f>
        <v>16.281000000000006</v>
      </c>
    </row>
    <row r="6" spans="1:8">
      <c r="A6">
        <v>5</v>
      </c>
      <c r="B6">
        <f t="shared" si="0"/>
        <v>0.2</v>
      </c>
      <c r="C6">
        <v>165.964</v>
      </c>
      <c r="D6">
        <f t="shared" si="1"/>
        <v>-14.036000000000001</v>
      </c>
      <c r="E6">
        <f t="shared" si="2"/>
        <v>14.036000000000001</v>
      </c>
    </row>
    <row r="7" spans="1:8">
      <c r="A7">
        <v>7</v>
      </c>
      <c r="B7">
        <f t="shared" si="0"/>
        <v>0.28000000000000003</v>
      </c>
      <c r="C7">
        <v>169.53299999999999</v>
      </c>
      <c r="D7">
        <f t="shared" si="1"/>
        <v>-10.467000000000013</v>
      </c>
      <c r="E7">
        <f t="shared" si="2"/>
        <v>10.467000000000013</v>
      </c>
      <c r="G7" t="s">
        <v>131</v>
      </c>
      <c r="H7" t="s">
        <v>600</v>
      </c>
    </row>
    <row r="8" spans="1:8">
      <c r="A8">
        <v>9</v>
      </c>
      <c r="B8">
        <f t="shared" si="0"/>
        <v>0.36</v>
      </c>
      <c r="C8">
        <v>169.292</v>
      </c>
      <c r="D8">
        <f t="shared" si="1"/>
        <v>-10.707999999999998</v>
      </c>
      <c r="E8">
        <f t="shared" si="2"/>
        <v>10.707999999999998</v>
      </c>
      <c r="G8" t="s">
        <v>602</v>
      </c>
    </row>
    <row r="9" spans="1:8">
      <c r="A9">
        <v>11</v>
      </c>
      <c r="B9">
        <f t="shared" si="0"/>
        <v>0.44</v>
      </c>
      <c r="C9">
        <v>169.376</v>
      </c>
      <c r="D9">
        <f t="shared" si="1"/>
        <v>-10.623999999999995</v>
      </c>
      <c r="E9">
        <f t="shared" si="2"/>
        <v>10.623999999999995</v>
      </c>
      <c r="G9" s="9" t="s">
        <v>603</v>
      </c>
    </row>
    <row r="10" spans="1:8">
      <c r="A10">
        <v>13</v>
      </c>
      <c r="B10">
        <f t="shared" si="0"/>
        <v>0.52</v>
      </c>
      <c r="C10">
        <v>169.584</v>
      </c>
      <c r="D10">
        <f>180-C10</f>
        <v>10.415999999999997</v>
      </c>
      <c r="E10">
        <f t="shared" si="2"/>
        <v>10.415999999999997</v>
      </c>
    </row>
    <row r="11" spans="1:8">
      <c r="A11">
        <v>15</v>
      </c>
      <c r="B11">
        <f t="shared" si="0"/>
        <v>0.6</v>
      </c>
      <c r="C11">
        <v>170.19399999999999</v>
      </c>
      <c r="D11">
        <f t="shared" ref="D11:D14" si="3">180-C11</f>
        <v>9.8060000000000116</v>
      </c>
      <c r="E11">
        <f t="shared" si="2"/>
        <v>9.8060000000000116</v>
      </c>
    </row>
    <row r="12" spans="1:8">
      <c r="A12">
        <v>17</v>
      </c>
      <c r="B12">
        <f t="shared" si="0"/>
        <v>0.68</v>
      </c>
      <c r="C12">
        <v>171.452</v>
      </c>
      <c r="D12">
        <f t="shared" si="3"/>
        <v>8.5480000000000018</v>
      </c>
      <c r="E12">
        <f t="shared" si="2"/>
        <v>8.5480000000000018</v>
      </c>
    </row>
    <row r="13" spans="1:8">
      <c r="A13">
        <v>19</v>
      </c>
      <c r="B13">
        <f t="shared" si="0"/>
        <v>0.76</v>
      </c>
      <c r="C13">
        <v>171.959</v>
      </c>
      <c r="D13">
        <f t="shared" si="3"/>
        <v>8.0409999999999968</v>
      </c>
      <c r="E13">
        <f t="shared" si="2"/>
        <v>8.0409999999999968</v>
      </c>
    </row>
    <row r="14" spans="1:8">
      <c r="A14">
        <v>21</v>
      </c>
      <c r="B14">
        <f t="shared" si="0"/>
        <v>0.84</v>
      </c>
      <c r="C14">
        <v>171.81399999999999</v>
      </c>
      <c r="D14">
        <f t="shared" si="3"/>
        <v>8.186000000000007</v>
      </c>
      <c r="E14">
        <f t="shared" si="2"/>
        <v>8.186000000000007</v>
      </c>
    </row>
    <row r="15" spans="1:8">
      <c r="A15">
        <v>23</v>
      </c>
      <c r="B15">
        <f t="shared" si="0"/>
        <v>0.92</v>
      </c>
      <c r="C15">
        <v>176.68299999999999</v>
      </c>
      <c r="D15">
        <f t="shared" ref="D15:D22" si="4">-180+C15</f>
        <v>-3.3170000000000073</v>
      </c>
      <c r="E15">
        <f t="shared" si="2"/>
        <v>3.3170000000000073</v>
      </c>
    </row>
    <row r="16" spans="1:8">
      <c r="A16">
        <v>25</v>
      </c>
      <c r="B16">
        <f t="shared" si="0"/>
        <v>1</v>
      </c>
      <c r="C16">
        <v>170.02199999999999</v>
      </c>
      <c r="D16">
        <f t="shared" si="4"/>
        <v>-9.9780000000000086</v>
      </c>
      <c r="E16">
        <f t="shared" si="2"/>
        <v>9.9780000000000086</v>
      </c>
    </row>
    <row r="17" spans="1:8">
      <c r="A17">
        <v>27</v>
      </c>
      <c r="B17">
        <f t="shared" si="0"/>
        <v>1.08</v>
      </c>
      <c r="C17">
        <v>175.477</v>
      </c>
      <c r="D17">
        <f t="shared" si="4"/>
        <v>-4.5229999999999961</v>
      </c>
      <c r="E17">
        <f t="shared" si="2"/>
        <v>4.5229999999999961</v>
      </c>
    </row>
    <row r="18" spans="1:8">
      <c r="A18">
        <v>29</v>
      </c>
      <c r="B18">
        <f t="shared" si="0"/>
        <v>1.1599999999999999</v>
      </c>
      <c r="C18">
        <v>170.876</v>
      </c>
      <c r="D18">
        <f t="shared" si="4"/>
        <v>-9.1239999999999952</v>
      </c>
      <c r="E18">
        <f t="shared" si="2"/>
        <v>9.1239999999999952</v>
      </c>
    </row>
    <row r="19" spans="1:8">
      <c r="A19">
        <v>31</v>
      </c>
      <c r="B19">
        <f t="shared" si="0"/>
        <v>1.24</v>
      </c>
      <c r="C19">
        <v>166.565</v>
      </c>
      <c r="D19">
        <f t="shared" si="4"/>
        <v>-13.435000000000002</v>
      </c>
      <c r="E19">
        <f t="shared" si="2"/>
        <v>13.435000000000002</v>
      </c>
    </row>
    <row r="20" spans="1:8">
      <c r="A20">
        <v>33</v>
      </c>
      <c r="B20">
        <f t="shared" si="0"/>
        <v>1.32</v>
      </c>
      <c r="C20">
        <v>170.13399999999999</v>
      </c>
      <c r="D20">
        <f t="shared" si="4"/>
        <v>-9.8660000000000139</v>
      </c>
      <c r="E20">
        <f t="shared" si="2"/>
        <v>9.8660000000000139</v>
      </c>
    </row>
    <row r="21" spans="1:8">
      <c r="A21">
        <v>35</v>
      </c>
      <c r="B21">
        <f t="shared" si="0"/>
        <v>1.4000000000000001</v>
      </c>
      <c r="C21">
        <v>168.66200000000001</v>
      </c>
      <c r="D21">
        <f t="shared" si="4"/>
        <v>-11.337999999999994</v>
      </c>
      <c r="E21">
        <f t="shared" si="2"/>
        <v>11.337999999999994</v>
      </c>
    </row>
    <row r="22" spans="1:8">
      <c r="A22">
        <v>37</v>
      </c>
      <c r="B22">
        <f t="shared" si="0"/>
        <v>1.48</v>
      </c>
      <c r="C22">
        <v>167.34700000000001</v>
      </c>
      <c r="D22">
        <f t="shared" si="4"/>
        <v>-12.652999999999992</v>
      </c>
      <c r="E22">
        <f t="shared" si="2"/>
        <v>12.652999999999992</v>
      </c>
    </row>
    <row r="23" spans="1:8">
      <c r="A23">
        <v>39</v>
      </c>
      <c r="B23">
        <f t="shared" si="0"/>
        <v>1.56</v>
      </c>
      <c r="C23">
        <v>173.44399999999999</v>
      </c>
      <c r="D23">
        <f t="shared" ref="D23:D24" si="5">180-C23</f>
        <v>6.5560000000000116</v>
      </c>
      <c r="E23">
        <f t="shared" si="2"/>
        <v>6.5560000000000116</v>
      </c>
    </row>
    <row r="24" spans="1:8">
      <c r="A24">
        <v>43</v>
      </c>
      <c r="B24">
        <f t="shared" si="0"/>
        <v>1.72</v>
      </c>
      <c r="C24">
        <v>171.98599999999999</v>
      </c>
      <c r="D24">
        <f t="shared" si="5"/>
        <v>8.01400000000001</v>
      </c>
      <c r="E24">
        <f t="shared" si="2"/>
        <v>8.01400000000001</v>
      </c>
    </row>
    <row r="25" spans="1:8">
      <c r="A25">
        <v>45</v>
      </c>
      <c r="B25">
        <f>A25*(1/25)</f>
        <v>1.8</v>
      </c>
      <c r="C25">
        <v>173.126</v>
      </c>
      <c r="D25">
        <f>-180+C25</f>
        <v>-6.8739999999999952</v>
      </c>
      <c r="E25">
        <f t="shared" si="2"/>
        <v>6.8739999999999952</v>
      </c>
    </row>
    <row r="28" spans="1:8">
      <c r="A28" t="s">
        <v>604</v>
      </c>
    </row>
    <row r="29" spans="1:8">
      <c r="A29" s="1" t="s">
        <v>123</v>
      </c>
      <c r="B29" s="1" t="s">
        <v>124</v>
      </c>
      <c r="C29" s="1" t="s">
        <v>125</v>
      </c>
      <c r="D29" s="1" t="s">
        <v>174</v>
      </c>
      <c r="E29" s="1" t="s">
        <v>127</v>
      </c>
      <c r="G29" t="s">
        <v>131</v>
      </c>
      <c r="H29" t="s">
        <v>604</v>
      </c>
    </row>
    <row r="30" spans="1:8">
      <c r="A30">
        <v>1</v>
      </c>
      <c r="B30">
        <f>A30*(1/25)</f>
        <v>0.04</v>
      </c>
      <c r="C30">
        <v>169.935</v>
      </c>
      <c r="D30">
        <f>-180+C30</f>
        <v>-10.064999999999998</v>
      </c>
      <c r="E30">
        <f>ABS(D30)</f>
        <v>10.064999999999998</v>
      </c>
      <c r="G30" t="s">
        <v>605</v>
      </c>
    </row>
    <row r="31" spans="1:8">
      <c r="A31">
        <v>2</v>
      </c>
      <c r="B31">
        <f t="shared" ref="B31:B53" si="6">A31*(1/25)</f>
        <v>0.08</v>
      </c>
      <c r="C31">
        <v>168.64699999999999</v>
      </c>
      <c r="D31">
        <f t="shared" ref="D31" si="7">-180+C31</f>
        <v>-11.353000000000009</v>
      </c>
      <c r="E31">
        <f t="shared" ref="E31:E53" si="8">ABS(D31)</f>
        <v>11.353000000000009</v>
      </c>
      <c r="G31" s="9" t="s">
        <v>606</v>
      </c>
    </row>
    <row r="32" spans="1:8">
      <c r="A32">
        <v>4</v>
      </c>
      <c r="B32">
        <f t="shared" si="6"/>
        <v>0.16</v>
      </c>
      <c r="C32">
        <v>171.261</v>
      </c>
      <c r="D32">
        <f>180-C32</f>
        <v>8.7390000000000043</v>
      </c>
      <c r="E32">
        <f t="shared" si="8"/>
        <v>8.7390000000000043</v>
      </c>
    </row>
    <row r="33" spans="1:5">
      <c r="A33">
        <v>5</v>
      </c>
      <c r="B33">
        <f t="shared" si="6"/>
        <v>0.2</v>
      </c>
      <c r="C33">
        <v>169.14599999999999</v>
      </c>
      <c r="D33">
        <f t="shared" ref="D33:D35" si="9">-180+C33</f>
        <v>-10.854000000000013</v>
      </c>
      <c r="E33">
        <f t="shared" si="8"/>
        <v>10.854000000000013</v>
      </c>
    </row>
    <row r="34" spans="1:5">
      <c r="A34">
        <v>6</v>
      </c>
      <c r="B34">
        <f t="shared" si="6"/>
        <v>0.24</v>
      </c>
      <c r="C34">
        <v>172.08600000000001</v>
      </c>
      <c r="D34">
        <f t="shared" si="9"/>
        <v>-7.9139999999999873</v>
      </c>
      <c r="E34">
        <f t="shared" si="8"/>
        <v>7.9139999999999873</v>
      </c>
    </row>
    <row r="35" spans="1:5">
      <c r="A35">
        <v>7</v>
      </c>
      <c r="B35">
        <f t="shared" si="6"/>
        <v>0.28000000000000003</v>
      </c>
      <c r="C35">
        <v>170.28</v>
      </c>
      <c r="D35">
        <f t="shared" si="9"/>
        <v>-9.7199999999999989</v>
      </c>
      <c r="E35">
        <f t="shared" si="8"/>
        <v>9.7199999999999989</v>
      </c>
    </row>
    <row r="36" spans="1:5">
      <c r="A36">
        <v>8</v>
      </c>
      <c r="B36">
        <f t="shared" si="6"/>
        <v>0.32</v>
      </c>
      <c r="C36">
        <v>169.41300000000001</v>
      </c>
      <c r="D36">
        <f t="shared" ref="D36:D38" si="10">180-C36</f>
        <v>10.586999999999989</v>
      </c>
      <c r="E36">
        <f t="shared" si="8"/>
        <v>10.586999999999989</v>
      </c>
    </row>
    <row r="37" spans="1:5">
      <c r="A37">
        <v>9</v>
      </c>
      <c r="B37">
        <f t="shared" si="6"/>
        <v>0.36</v>
      </c>
      <c r="C37">
        <v>163.964</v>
      </c>
      <c r="D37">
        <f t="shared" si="10"/>
        <v>16.036000000000001</v>
      </c>
      <c r="E37">
        <f t="shared" si="8"/>
        <v>16.036000000000001</v>
      </c>
    </row>
    <row r="38" spans="1:5">
      <c r="A38">
        <v>10</v>
      </c>
      <c r="B38">
        <f t="shared" si="6"/>
        <v>0.4</v>
      </c>
      <c r="C38">
        <v>166.26400000000001</v>
      </c>
      <c r="D38">
        <f t="shared" si="10"/>
        <v>13.73599999999999</v>
      </c>
      <c r="E38">
        <f t="shared" si="8"/>
        <v>13.73599999999999</v>
      </c>
    </row>
    <row r="39" spans="1:5">
      <c r="A39">
        <v>11</v>
      </c>
      <c r="B39">
        <f t="shared" si="6"/>
        <v>0.44</v>
      </c>
      <c r="C39">
        <v>167.48099999999999</v>
      </c>
      <c r="D39">
        <f t="shared" ref="D39:D40" si="11">-180+C39</f>
        <v>-12.519000000000005</v>
      </c>
      <c r="E39">
        <f t="shared" si="8"/>
        <v>12.519000000000005</v>
      </c>
    </row>
    <row r="40" spans="1:5">
      <c r="A40">
        <v>12</v>
      </c>
      <c r="B40">
        <f t="shared" si="6"/>
        <v>0.48</v>
      </c>
      <c r="C40">
        <v>162.684</v>
      </c>
      <c r="D40">
        <f t="shared" si="11"/>
        <v>-17.316000000000003</v>
      </c>
      <c r="E40" s="10">
        <f t="shared" si="8"/>
        <v>17.316000000000003</v>
      </c>
    </row>
    <row r="41" spans="1:5">
      <c r="A41">
        <v>13</v>
      </c>
      <c r="B41">
        <f t="shared" si="6"/>
        <v>0.52</v>
      </c>
      <c r="C41">
        <v>171.26499999999999</v>
      </c>
      <c r="D41">
        <f t="shared" ref="D41:D42" si="12">180-C41</f>
        <v>8.7350000000000136</v>
      </c>
      <c r="E41">
        <f t="shared" si="8"/>
        <v>8.7350000000000136</v>
      </c>
    </row>
    <row r="42" spans="1:5">
      <c r="A42">
        <v>14</v>
      </c>
      <c r="B42">
        <f t="shared" si="6"/>
        <v>0.56000000000000005</v>
      </c>
      <c r="C42">
        <v>166.02099999999999</v>
      </c>
      <c r="D42">
        <f t="shared" si="12"/>
        <v>13.979000000000013</v>
      </c>
      <c r="E42">
        <f t="shared" si="8"/>
        <v>13.979000000000013</v>
      </c>
    </row>
    <row r="43" spans="1:5">
      <c r="A43">
        <v>15</v>
      </c>
      <c r="B43">
        <f t="shared" si="6"/>
        <v>0.6</v>
      </c>
      <c r="C43">
        <v>172.88900000000001</v>
      </c>
      <c r="D43">
        <f t="shared" ref="D43:D44" si="13">-180+C43</f>
        <v>-7.11099999999999</v>
      </c>
      <c r="E43">
        <f t="shared" si="8"/>
        <v>7.11099999999999</v>
      </c>
    </row>
    <row r="44" spans="1:5">
      <c r="A44">
        <v>16</v>
      </c>
      <c r="B44">
        <f t="shared" si="6"/>
        <v>0.64</v>
      </c>
      <c r="C44">
        <v>179.352</v>
      </c>
      <c r="D44">
        <f t="shared" si="13"/>
        <v>-0.64799999999999613</v>
      </c>
      <c r="E44">
        <f t="shared" si="8"/>
        <v>0.64799999999999613</v>
      </c>
    </row>
    <row r="45" spans="1:5">
      <c r="A45">
        <v>17</v>
      </c>
      <c r="B45">
        <f t="shared" si="6"/>
        <v>0.68</v>
      </c>
      <c r="C45">
        <v>169.08699999999999</v>
      </c>
      <c r="D45">
        <f t="shared" ref="D45:D46" si="14">180-C45</f>
        <v>10.913000000000011</v>
      </c>
      <c r="E45">
        <f t="shared" si="8"/>
        <v>10.913000000000011</v>
      </c>
    </row>
    <row r="46" spans="1:5">
      <c r="A46">
        <v>18</v>
      </c>
      <c r="B46">
        <f t="shared" si="6"/>
        <v>0.72</v>
      </c>
      <c r="C46">
        <v>167.45</v>
      </c>
      <c r="D46">
        <f t="shared" si="14"/>
        <v>12.550000000000011</v>
      </c>
      <c r="E46">
        <f t="shared" si="8"/>
        <v>12.550000000000011</v>
      </c>
    </row>
    <row r="47" spans="1:5">
      <c r="A47">
        <v>19</v>
      </c>
      <c r="B47">
        <f t="shared" si="6"/>
        <v>0.76</v>
      </c>
      <c r="C47">
        <v>163.83699999999999</v>
      </c>
      <c r="D47">
        <f t="shared" ref="D47:D48" si="15">-180+C47</f>
        <v>-16.163000000000011</v>
      </c>
      <c r="E47">
        <f t="shared" si="8"/>
        <v>16.163000000000011</v>
      </c>
    </row>
    <row r="48" spans="1:5">
      <c r="A48">
        <v>20</v>
      </c>
      <c r="B48">
        <f t="shared" si="6"/>
        <v>0.8</v>
      </c>
      <c r="C48">
        <v>177.739</v>
      </c>
      <c r="D48">
        <f t="shared" si="15"/>
        <v>-2.2609999999999957</v>
      </c>
      <c r="E48">
        <f t="shared" si="8"/>
        <v>2.2609999999999957</v>
      </c>
    </row>
    <row r="49" spans="1:5">
      <c r="A49">
        <v>21</v>
      </c>
      <c r="B49">
        <f t="shared" si="6"/>
        <v>0.84</v>
      </c>
      <c r="C49">
        <v>164.56899999999999</v>
      </c>
      <c r="D49">
        <f t="shared" ref="D49:D50" si="16">180-C49</f>
        <v>15.431000000000012</v>
      </c>
      <c r="E49">
        <f t="shared" si="8"/>
        <v>15.431000000000012</v>
      </c>
    </row>
    <row r="50" spans="1:5">
      <c r="A50">
        <v>22</v>
      </c>
      <c r="B50">
        <f t="shared" si="6"/>
        <v>0.88</v>
      </c>
      <c r="C50">
        <v>176.46</v>
      </c>
      <c r="D50">
        <f t="shared" si="16"/>
        <v>3.539999999999992</v>
      </c>
      <c r="E50">
        <f t="shared" si="8"/>
        <v>3.539999999999992</v>
      </c>
    </row>
    <row r="51" spans="1:5">
      <c r="A51">
        <v>23</v>
      </c>
      <c r="B51">
        <f t="shared" si="6"/>
        <v>0.92</v>
      </c>
      <c r="C51">
        <v>164.875</v>
      </c>
      <c r="D51">
        <f t="shared" ref="D51:D52" si="17">-180+C51</f>
        <v>-15.125</v>
      </c>
      <c r="E51">
        <f t="shared" si="8"/>
        <v>15.125</v>
      </c>
    </row>
    <row r="52" spans="1:5">
      <c r="A52">
        <v>24</v>
      </c>
      <c r="B52">
        <f t="shared" si="6"/>
        <v>0.96</v>
      </c>
      <c r="C52">
        <v>170.21799999999999</v>
      </c>
      <c r="D52">
        <f t="shared" si="17"/>
        <v>-9.7820000000000107</v>
      </c>
      <c r="E52">
        <f t="shared" si="8"/>
        <v>9.7820000000000107</v>
      </c>
    </row>
    <row r="53" spans="1:5">
      <c r="A53">
        <v>25</v>
      </c>
      <c r="B53">
        <f t="shared" si="6"/>
        <v>1</v>
      </c>
      <c r="C53">
        <v>173.565</v>
      </c>
      <c r="D53">
        <f>180-C53</f>
        <v>6.4350000000000023</v>
      </c>
      <c r="E53">
        <f t="shared" si="8"/>
        <v>6.4350000000000023</v>
      </c>
    </row>
  </sheetData>
  <hyperlinks>
    <hyperlink ref="G9" r:id="rId1"/>
    <hyperlink ref="G4" r:id="rId2"/>
    <hyperlink ref="G31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5"/>
  <dimension ref="A1:H136"/>
  <sheetViews>
    <sheetView workbookViewId="0">
      <selection activeCell="D124" sqref="D124:D136"/>
    </sheetView>
  </sheetViews>
  <sheetFormatPr defaultRowHeight="15"/>
  <cols>
    <col min="2" max="2" width="14.7109375" bestFit="1" customWidth="1"/>
    <col min="3" max="3" width="14.28515625" bestFit="1" customWidth="1"/>
    <col min="4" max="4" width="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8">
      <c r="A1" s="1" t="s">
        <v>18</v>
      </c>
      <c r="C1" s="18" t="s">
        <v>19</v>
      </c>
    </row>
    <row r="2" spans="1:8">
      <c r="A2" t="s">
        <v>736</v>
      </c>
    </row>
    <row r="3" spans="1:8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143.56100000000001</v>
      </c>
      <c r="D4">
        <f>-180+C4</f>
        <v>-36.438999999999993</v>
      </c>
      <c r="E4">
        <f>ABS(D4)</f>
        <v>36.438999999999993</v>
      </c>
      <c r="F4">
        <v>1.22</v>
      </c>
      <c r="G4" s="9" t="s">
        <v>166</v>
      </c>
      <c r="H4" s="9"/>
    </row>
    <row r="5" spans="1:8">
      <c r="A5">
        <v>3</v>
      </c>
      <c r="B5">
        <f t="shared" ref="B5:B37" si="0">A5*(1/30)</f>
        <v>0.1</v>
      </c>
      <c r="C5">
        <v>142.018</v>
      </c>
      <c r="D5">
        <f t="shared" ref="D5:D6" si="1">-180+C5</f>
        <v>-37.981999999999999</v>
      </c>
      <c r="E5">
        <f t="shared" ref="E5:E37" si="2">ABS(D5)</f>
        <v>37.981999999999999</v>
      </c>
    </row>
    <row r="6" spans="1:8">
      <c r="A6">
        <v>5</v>
      </c>
      <c r="B6">
        <f t="shared" si="0"/>
        <v>0.16666666666666666</v>
      </c>
      <c r="C6">
        <v>139.80099999999999</v>
      </c>
      <c r="D6" s="8">
        <f t="shared" si="1"/>
        <v>-40.199000000000012</v>
      </c>
      <c r="E6">
        <f t="shared" si="2"/>
        <v>40.199000000000012</v>
      </c>
      <c r="G6" t="s">
        <v>131</v>
      </c>
      <c r="H6" t="s">
        <v>167</v>
      </c>
    </row>
    <row r="7" spans="1:8">
      <c r="A7">
        <v>7</v>
      </c>
      <c r="B7">
        <f t="shared" si="0"/>
        <v>0.23333333333333334</v>
      </c>
      <c r="C7">
        <v>165.44200000000001</v>
      </c>
      <c r="D7">
        <f>180-C7</f>
        <v>14.557999999999993</v>
      </c>
      <c r="E7">
        <f t="shared" si="2"/>
        <v>14.557999999999993</v>
      </c>
      <c r="G7" t="s">
        <v>168</v>
      </c>
    </row>
    <row r="8" spans="1:8">
      <c r="A8">
        <v>9</v>
      </c>
      <c r="B8">
        <f t="shared" si="0"/>
        <v>0.3</v>
      </c>
      <c r="C8">
        <v>160.642</v>
      </c>
      <c r="D8">
        <f t="shared" ref="D8:D12" si="3">180-C8</f>
        <v>19.358000000000004</v>
      </c>
      <c r="E8">
        <f t="shared" si="2"/>
        <v>19.358000000000004</v>
      </c>
      <c r="G8" s="9" t="s">
        <v>169</v>
      </c>
    </row>
    <row r="9" spans="1:8">
      <c r="A9">
        <v>11</v>
      </c>
      <c r="B9">
        <f t="shared" si="0"/>
        <v>0.36666666666666664</v>
      </c>
      <c r="C9">
        <v>149.065</v>
      </c>
      <c r="D9">
        <f t="shared" si="3"/>
        <v>30.935000000000002</v>
      </c>
      <c r="E9">
        <f t="shared" si="2"/>
        <v>30.935000000000002</v>
      </c>
    </row>
    <row r="10" spans="1:8">
      <c r="A10">
        <v>13</v>
      </c>
      <c r="B10">
        <f t="shared" si="0"/>
        <v>0.43333333333333335</v>
      </c>
      <c r="C10">
        <v>147.38</v>
      </c>
      <c r="D10">
        <f t="shared" si="3"/>
        <v>32.620000000000005</v>
      </c>
      <c r="E10">
        <f t="shared" si="2"/>
        <v>32.620000000000005</v>
      </c>
    </row>
    <row r="11" spans="1:8">
      <c r="A11">
        <v>15</v>
      </c>
      <c r="B11">
        <f t="shared" si="0"/>
        <v>0.5</v>
      </c>
      <c r="C11">
        <v>138.965</v>
      </c>
      <c r="D11" s="8">
        <f t="shared" si="3"/>
        <v>41.034999999999997</v>
      </c>
      <c r="E11">
        <f t="shared" si="2"/>
        <v>41.034999999999997</v>
      </c>
    </row>
    <row r="12" spans="1:8">
      <c r="A12">
        <v>17</v>
      </c>
      <c r="B12">
        <f t="shared" si="0"/>
        <v>0.56666666666666665</v>
      </c>
      <c r="C12">
        <v>165.33799999999999</v>
      </c>
      <c r="D12">
        <f t="shared" si="3"/>
        <v>14.662000000000006</v>
      </c>
      <c r="E12">
        <f t="shared" si="2"/>
        <v>14.662000000000006</v>
      </c>
    </row>
    <row r="13" spans="1:8">
      <c r="A13">
        <v>19</v>
      </c>
      <c r="B13">
        <f t="shared" si="0"/>
        <v>0.6333333333333333</v>
      </c>
      <c r="C13">
        <v>166.95599999999999</v>
      </c>
      <c r="D13">
        <f>-180+C13</f>
        <v>-13.044000000000011</v>
      </c>
      <c r="E13">
        <f t="shared" si="2"/>
        <v>13.044000000000011</v>
      </c>
    </row>
    <row r="14" spans="1:8">
      <c r="A14">
        <v>21</v>
      </c>
      <c r="B14">
        <f t="shared" si="0"/>
        <v>0.7</v>
      </c>
      <c r="C14">
        <v>152.88200000000001</v>
      </c>
      <c r="D14">
        <f t="shared" ref="D14:D16" si="4">-180+C14</f>
        <v>-27.117999999999995</v>
      </c>
      <c r="E14">
        <f t="shared" si="2"/>
        <v>27.117999999999995</v>
      </c>
    </row>
    <row r="15" spans="1:8">
      <c r="A15">
        <v>23</v>
      </c>
      <c r="B15">
        <f t="shared" si="0"/>
        <v>0.76666666666666661</v>
      </c>
      <c r="C15">
        <v>146.59800000000001</v>
      </c>
      <c r="D15" s="8">
        <f t="shared" si="4"/>
        <v>-33.401999999999987</v>
      </c>
      <c r="E15">
        <f t="shared" si="2"/>
        <v>33.401999999999987</v>
      </c>
    </row>
    <row r="16" spans="1:8">
      <c r="A16">
        <v>25</v>
      </c>
      <c r="B16">
        <f t="shared" si="0"/>
        <v>0.83333333333333337</v>
      </c>
      <c r="C16">
        <v>150.93700000000001</v>
      </c>
      <c r="D16">
        <f t="shared" si="4"/>
        <v>-29.062999999999988</v>
      </c>
      <c r="E16">
        <f t="shared" si="2"/>
        <v>29.062999999999988</v>
      </c>
    </row>
    <row r="17" spans="1:5">
      <c r="A17">
        <v>27</v>
      </c>
      <c r="B17">
        <f t="shared" si="0"/>
        <v>0.9</v>
      </c>
      <c r="C17">
        <v>150.97900000000001</v>
      </c>
      <c r="D17">
        <f>180-C17</f>
        <v>29.020999999999987</v>
      </c>
      <c r="E17">
        <f t="shared" si="2"/>
        <v>29.020999999999987</v>
      </c>
    </row>
    <row r="18" spans="1:5">
      <c r="A18">
        <v>29</v>
      </c>
      <c r="B18">
        <f t="shared" si="0"/>
        <v>0.96666666666666667</v>
      </c>
      <c r="C18">
        <v>174.59899999999999</v>
      </c>
      <c r="D18">
        <f t="shared" ref="D18:D23" si="5">180-C18</f>
        <v>5.4010000000000105</v>
      </c>
      <c r="E18">
        <f t="shared" si="2"/>
        <v>5.4010000000000105</v>
      </c>
    </row>
    <row r="19" spans="1:5">
      <c r="A19">
        <v>31</v>
      </c>
      <c r="B19">
        <f t="shared" si="0"/>
        <v>1.0333333333333332</v>
      </c>
      <c r="C19">
        <v>155.96899999999999</v>
      </c>
      <c r="D19">
        <f t="shared" si="5"/>
        <v>24.031000000000006</v>
      </c>
      <c r="E19">
        <f t="shared" si="2"/>
        <v>24.031000000000006</v>
      </c>
    </row>
    <row r="20" spans="1:5">
      <c r="A20">
        <v>33</v>
      </c>
      <c r="B20">
        <f t="shared" si="0"/>
        <v>1.1000000000000001</v>
      </c>
      <c r="C20">
        <v>152.524</v>
      </c>
      <c r="D20">
        <f t="shared" si="5"/>
        <v>27.475999999999999</v>
      </c>
      <c r="E20">
        <f t="shared" si="2"/>
        <v>27.475999999999999</v>
      </c>
    </row>
    <row r="21" spans="1:5">
      <c r="A21">
        <v>35</v>
      </c>
      <c r="B21">
        <f t="shared" si="0"/>
        <v>1.1666666666666667</v>
      </c>
      <c r="C21">
        <v>143.54900000000001</v>
      </c>
      <c r="D21" s="8">
        <f t="shared" si="5"/>
        <v>36.450999999999993</v>
      </c>
      <c r="E21">
        <f t="shared" si="2"/>
        <v>36.450999999999993</v>
      </c>
    </row>
    <row r="22" spans="1:5">
      <c r="A22">
        <v>37</v>
      </c>
      <c r="B22">
        <f t="shared" si="0"/>
        <v>1.2333333333333334</v>
      </c>
      <c r="C22">
        <v>144.30199999999999</v>
      </c>
      <c r="D22">
        <f t="shared" si="5"/>
        <v>35.698000000000008</v>
      </c>
      <c r="E22">
        <f t="shared" si="2"/>
        <v>35.698000000000008</v>
      </c>
    </row>
    <row r="23" spans="1:5">
      <c r="A23">
        <v>39</v>
      </c>
      <c r="B23">
        <f t="shared" si="0"/>
        <v>1.3</v>
      </c>
      <c r="C23">
        <v>148.39599999999999</v>
      </c>
      <c r="D23">
        <f t="shared" si="5"/>
        <v>31.604000000000013</v>
      </c>
      <c r="E23">
        <f t="shared" si="2"/>
        <v>31.604000000000013</v>
      </c>
    </row>
    <row r="24" spans="1:5">
      <c r="A24">
        <v>41</v>
      </c>
      <c r="B24">
        <f t="shared" si="0"/>
        <v>1.3666666666666667</v>
      </c>
      <c r="C24">
        <v>168.56100000000001</v>
      </c>
      <c r="D24">
        <f>-180+C24</f>
        <v>-11.438999999999993</v>
      </c>
      <c r="E24">
        <f t="shared" si="2"/>
        <v>11.438999999999993</v>
      </c>
    </row>
    <row r="25" spans="1:5">
      <c r="A25">
        <v>43</v>
      </c>
      <c r="B25">
        <f t="shared" si="0"/>
        <v>1.4333333333333333</v>
      </c>
      <c r="C25">
        <v>156.09899999999999</v>
      </c>
      <c r="D25">
        <f t="shared" ref="D25:D30" si="6">-180+C25</f>
        <v>-23.90100000000001</v>
      </c>
      <c r="E25">
        <f t="shared" si="2"/>
        <v>23.90100000000001</v>
      </c>
    </row>
    <row r="26" spans="1:5">
      <c r="A26">
        <v>45</v>
      </c>
      <c r="B26">
        <f t="shared" si="0"/>
        <v>1.5</v>
      </c>
      <c r="C26">
        <v>153.88800000000001</v>
      </c>
      <c r="D26">
        <f t="shared" si="6"/>
        <v>-26.111999999999995</v>
      </c>
      <c r="E26">
        <f t="shared" si="2"/>
        <v>26.111999999999995</v>
      </c>
    </row>
    <row r="27" spans="1:5">
      <c r="A27">
        <v>47</v>
      </c>
      <c r="B27">
        <f t="shared" si="0"/>
        <v>1.5666666666666667</v>
      </c>
      <c r="C27">
        <v>146.035</v>
      </c>
      <c r="D27">
        <f t="shared" si="6"/>
        <v>-33.965000000000003</v>
      </c>
      <c r="E27">
        <f t="shared" si="2"/>
        <v>33.965000000000003</v>
      </c>
    </row>
    <row r="28" spans="1:5">
      <c r="A28">
        <v>49</v>
      </c>
      <c r="B28">
        <f t="shared" si="0"/>
        <v>1.6333333333333333</v>
      </c>
      <c r="C28">
        <v>143.386</v>
      </c>
      <c r="D28" s="8">
        <f t="shared" si="6"/>
        <v>-36.614000000000004</v>
      </c>
      <c r="E28">
        <f t="shared" si="2"/>
        <v>36.614000000000004</v>
      </c>
    </row>
    <row r="29" spans="1:5">
      <c r="A29">
        <v>51</v>
      </c>
      <c r="B29">
        <f t="shared" si="0"/>
        <v>1.7</v>
      </c>
      <c r="C29">
        <v>150.84200000000001</v>
      </c>
      <c r="D29">
        <f t="shared" si="6"/>
        <v>-29.157999999999987</v>
      </c>
      <c r="E29">
        <f t="shared" si="2"/>
        <v>29.157999999999987</v>
      </c>
    </row>
    <row r="30" spans="1:5">
      <c r="A30">
        <v>53</v>
      </c>
      <c r="B30">
        <f t="shared" si="0"/>
        <v>1.7666666666666666</v>
      </c>
      <c r="C30">
        <v>175.11</v>
      </c>
      <c r="D30">
        <f t="shared" si="6"/>
        <v>-4.8899999999999864</v>
      </c>
      <c r="E30">
        <f t="shared" si="2"/>
        <v>4.8899999999999864</v>
      </c>
    </row>
    <row r="31" spans="1:5">
      <c r="A31">
        <v>55</v>
      </c>
      <c r="B31">
        <f t="shared" si="0"/>
        <v>1.8333333333333333</v>
      </c>
      <c r="C31">
        <v>162.63</v>
      </c>
      <c r="D31">
        <f>180-C31</f>
        <v>17.370000000000005</v>
      </c>
      <c r="E31">
        <f t="shared" si="2"/>
        <v>17.370000000000005</v>
      </c>
    </row>
    <row r="32" spans="1:5">
      <c r="A32">
        <v>57</v>
      </c>
      <c r="B32">
        <f t="shared" si="0"/>
        <v>1.9</v>
      </c>
      <c r="C32">
        <v>153.255</v>
      </c>
      <c r="D32">
        <f t="shared" ref="D32:D37" si="7">180-C32</f>
        <v>26.745000000000005</v>
      </c>
      <c r="E32">
        <f t="shared" si="2"/>
        <v>26.745000000000005</v>
      </c>
    </row>
    <row r="33" spans="1:8">
      <c r="A33">
        <v>59</v>
      </c>
      <c r="B33">
        <f t="shared" si="0"/>
        <v>1.9666666666666666</v>
      </c>
      <c r="C33">
        <v>145.726</v>
      </c>
      <c r="D33">
        <f t="shared" si="7"/>
        <v>34.274000000000001</v>
      </c>
      <c r="E33">
        <f t="shared" si="2"/>
        <v>34.274000000000001</v>
      </c>
    </row>
    <row r="34" spans="1:8">
      <c r="A34">
        <v>61</v>
      </c>
      <c r="B34">
        <f t="shared" si="0"/>
        <v>2.0333333333333332</v>
      </c>
      <c r="C34">
        <v>137.304</v>
      </c>
      <c r="D34">
        <f t="shared" si="7"/>
        <v>42.695999999999998</v>
      </c>
      <c r="E34">
        <f t="shared" si="2"/>
        <v>42.695999999999998</v>
      </c>
    </row>
    <row r="35" spans="1:8">
      <c r="A35">
        <v>63</v>
      </c>
      <c r="B35">
        <f t="shared" si="0"/>
        <v>2.1</v>
      </c>
      <c r="C35">
        <v>135.93600000000001</v>
      </c>
      <c r="D35">
        <f t="shared" si="7"/>
        <v>44.063999999999993</v>
      </c>
      <c r="E35">
        <f t="shared" si="2"/>
        <v>44.063999999999993</v>
      </c>
    </row>
    <row r="36" spans="1:8">
      <c r="A36">
        <v>65</v>
      </c>
      <c r="B36">
        <f t="shared" si="0"/>
        <v>2.1666666666666665</v>
      </c>
      <c r="C36">
        <v>123.818</v>
      </c>
      <c r="D36" s="8">
        <f t="shared" si="7"/>
        <v>56.182000000000002</v>
      </c>
      <c r="E36" s="10">
        <f t="shared" si="2"/>
        <v>56.182000000000002</v>
      </c>
    </row>
    <row r="37" spans="1:8">
      <c r="A37">
        <v>67</v>
      </c>
      <c r="B37">
        <f t="shared" si="0"/>
        <v>2.2333333333333334</v>
      </c>
      <c r="C37">
        <v>124.782</v>
      </c>
      <c r="D37">
        <f t="shared" si="7"/>
        <v>55.218000000000004</v>
      </c>
      <c r="E37">
        <f t="shared" si="2"/>
        <v>55.218000000000004</v>
      </c>
    </row>
    <row r="39" spans="1:8">
      <c r="A39" t="s">
        <v>170</v>
      </c>
      <c r="G39" t="s">
        <v>131</v>
      </c>
      <c r="H39" t="s">
        <v>167</v>
      </c>
    </row>
    <row r="40" spans="1:8">
      <c r="A40" s="1" t="s">
        <v>123</v>
      </c>
      <c r="B40" s="1" t="s">
        <v>124</v>
      </c>
      <c r="C40" s="1" t="s">
        <v>125</v>
      </c>
      <c r="D40" s="1" t="s">
        <v>126</v>
      </c>
      <c r="E40" s="1" t="s">
        <v>127</v>
      </c>
      <c r="G40" t="s">
        <v>171</v>
      </c>
    </row>
    <row r="41" spans="1:8">
      <c r="A41">
        <v>1</v>
      </c>
      <c r="B41">
        <f>A41*(1/30)</f>
        <v>3.3333333333333333E-2</v>
      </c>
      <c r="C41">
        <v>158.233</v>
      </c>
      <c r="D41">
        <f>-180+C41</f>
        <v>-21.766999999999996</v>
      </c>
      <c r="E41">
        <f>ABS(D41)</f>
        <v>21.766999999999996</v>
      </c>
      <c r="G41" s="9" t="s">
        <v>169</v>
      </c>
    </row>
    <row r="42" spans="1:8">
      <c r="A42">
        <v>3</v>
      </c>
      <c r="B42">
        <f t="shared" ref="B42:B94" si="8">A42*(1/30)</f>
        <v>0.1</v>
      </c>
      <c r="C42">
        <v>165.81800000000001</v>
      </c>
      <c r="D42">
        <f>-180+C42</f>
        <v>-14.181999999999988</v>
      </c>
      <c r="E42">
        <f t="shared" ref="E42:E94" si="9">ABS(D42)</f>
        <v>14.181999999999988</v>
      </c>
    </row>
    <row r="43" spans="1:8">
      <c r="A43">
        <v>5</v>
      </c>
      <c r="B43">
        <f t="shared" si="8"/>
        <v>0.16666666666666666</v>
      </c>
      <c r="C43">
        <v>164.023</v>
      </c>
      <c r="D43">
        <f>180-C43</f>
        <v>15.977000000000004</v>
      </c>
      <c r="E43">
        <f t="shared" si="9"/>
        <v>15.977000000000004</v>
      </c>
    </row>
    <row r="44" spans="1:8">
      <c r="A44">
        <v>7</v>
      </c>
      <c r="B44">
        <f t="shared" si="8"/>
        <v>0.23333333333333334</v>
      </c>
      <c r="C44">
        <v>154.983</v>
      </c>
      <c r="D44">
        <f t="shared" ref="D44:D48" si="10">180-C44</f>
        <v>25.016999999999996</v>
      </c>
      <c r="E44">
        <f t="shared" si="9"/>
        <v>25.016999999999996</v>
      </c>
    </row>
    <row r="45" spans="1:8">
      <c r="A45">
        <v>9</v>
      </c>
      <c r="B45">
        <f t="shared" si="8"/>
        <v>0.3</v>
      </c>
      <c r="C45">
        <v>133.934</v>
      </c>
      <c r="D45">
        <f t="shared" si="10"/>
        <v>46.066000000000003</v>
      </c>
      <c r="E45">
        <f t="shared" si="9"/>
        <v>46.066000000000003</v>
      </c>
    </row>
    <row r="46" spans="1:8">
      <c r="A46">
        <v>11</v>
      </c>
      <c r="B46">
        <f t="shared" si="8"/>
        <v>0.36666666666666664</v>
      </c>
      <c r="C46">
        <v>139.959</v>
      </c>
      <c r="D46">
        <f t="shared" si="10"/>
        <v>40.040999999999997</v>
      </c>
      <c r="E46">
        <f t="shared" si="9"/>
        <v>40.040999999999997</v>
      </c>
    </row>
    <row r="47" spans="1:8">
      <c r="A47">
        <v>13</v>
      </c>
      <c r="B47">
        <f t="shared" si="8"/>
        <v>0.43333333333333335</v>
      </c>
      <c r="C47">
        <v>144.11099999999999</v>
      </c>
      <c r="D47">
        <f t="shared" si="10"/>
        <v>35.88900000000001</v>
      </c>
      <c r="E47">
        <f t="shared" si="9"/>
        <v>35.88900000000001</v>
      </c>
    </row>
    <row r="48" spans="1:8">
      <c r="A48">
        <v>15</v>
      </c>
      <c r="B48">
        <f t="shared" si="8"/>
        <v>0.5</v>
      </c>
      <c r="C48">
        <v>151.78299999999999</v>
      </c>
      <c r="D48">
        <f t="shared" si="10"/>
        <v>28.217000000000013</v>
      </c>
      <c r="E48">
        <f t="shared" si="9"/>
        <v>28.217000000000013</v>
      </c>
    </row>
    <row r="49" spans="1:5">
      <c r="A49">
        <v>17</v>
      </c>
      <c r="B49">
        <f t="shared" si="8"/>
        <v>0.56666666666666665</v>
      </c>
      <c r="C49">
        <v>161.405</v>
      </c>
      <c r="D49">
        <f>-180+C49</f>
        <v>-18.594999999999999</v>
      </c>
      <c r="E49">
        <f t="shared" si="9"/>
        <v>18.594999999999999</v>
      </c>
    </row>
    <row r="50" spans="1:5">
      <c r="A50">
        <v>19</v>
      </c>
      <c r="B50">
        <f t="shared" si="8"/>
        <v>0.6333333333333333</v>
      </c>
      <c r="C50">
        <v>170.595</v>
      </c>
      <c r="D50">
        <f t="shared" ref="D50:D55" si="11">-180+C50</f>
        <v>-9.4050000000000011</v>
      </c>
      <c r="E50">
        <f t="shared" si="9"/>
        <v>9.4050000000000011</v>
      </c>
    </row>
    <row r="51" spans="1:5">
      <c r="A51">
        <v>21</v>
      </c>
      <c r="B51">
        <f t="shared" si="8"/>
        <v>0.7</v>
      </c>
      <c r="C51">
        <v>147.529</v>
      </c>
      <c r="D51">
        <f t="shared" si="11"/>
        <v>-32.471000000000004</v>
      </c>
      <c r="E51">
        <f t="shared" si="9"/>
        <v>32.471000000000004</v>
      </c>
    </row>
    <row r="52" spans="1:5">
      <c r="A52">
        <v>23</v>
      </c>
      <c r="B52">
        <f t="shared" si="8"/>
        <v>0.76666666666666661</v>
      </c>
      <c r="C52">
        <v>151.86600000000001</v>
      </c>
      <c r="D52">
        <f t="shared" si="11"/>
        <v>-28.133999999999986</v>
      </c>
      <c r="E52">
        <f t="shared" si="9"/>
        <v>28.133999999999986</v>
      </c>
    </row>
    <row r="53" spans="1:5">
      <c r="A53">
        <v>25</v>
      </c>
      <c r="B53">
        <f t="shared" si="8"/>
        <v>0.83333333333333337</v>
      </c>
      <c r="C53">
        <v>147.97499999999999</v>
      </c>
      <c r="D53">
        <f t="shared" si="11"/>
        <v>-32.025000000000006</v>
      </c>
      <c r="E53">
        <f t="shared" si="9"/>
        <v>32.025000000000006</v>
      </c>
    </row>
    <row r="54" spans="1:5">
      <c r="A54">
        <v>27</v>
      </c>
      <c r="B54">
        <f t="shared" si="8"/>
        <v>0.9</v>
      </c>
      <c r="C54">
        <v>150.876</v>
      </c>
      <c r="D54">
        <f t="shared" si="11"/>
        <v>-29.123999999999995</v>
      </c>
      <c r="E54">
        <f t="shared" si="9"/>
        <v>29.123999999999995</v>
      </c>
    </row>
    <row r="55" spans="1:5">
      <c r="A55">
        <v>29</v>
      </c>
      <c r="B55">
        <f t="shared" si="8"/>
        <v>0.96666666666666667</v>
      </c>
      <c r="C55">
        <v>163.875</v>
      </c>
      <c r="D55">
        <f t="shared" si="11"/>
        <v>-16.125</v>
      </c>
      <c r="E55">
        <f t="shared" si="9"/>
        <v>16.125</v>
      </c>
    </row>
    <row r="56" spans="1:5">
      <c r="A56">
        <v>31</v>
      </c>
      <c r="B56">
        <f t="shared" si="8"/>
        <v>1.0333333333333332</v>
      </c>
      <c r="C56">
        <v>165.77600000000001</v>
      </c>
      <c r="D56">
        <f>180-C56</f>
        <v>14.22399999999999</v>
      </c>
      <c r="E56">
        <f t="shared" si="9"/>
        <v>14.22399999999999</v>
      </c>
    </row>
    <row r="57" spans="1:5">
      <c r="A57">
        <v>33</v>
      </c>
      <c r="B57">
        <f t="shared" si="8"/>
        <v>1.1000000000000001</v>
      </c>
      <c r="C57">
        <v>162.49100000000001</v>
      </c>
      <c r="D57">
        <f t="shared" ref="D57:D62" si="12">180-C57</f>
        <v>17.508999999999986</v>
      </c>
      <c r="E57">
        <f t="shared" si="9"/>
        <v>17.508999999999986</v>
      </c>
    </row>
    <row r="58" spans="1:5">
      <c r="A58">
        <v>35</v>
      </c>
      <c r="B58">
        <f t="shared" si="8"/>
        <v>1.1666666666666667</v>
      </c>
      <c r="C58">
        <v>148.15199999999999</v>
      </c>
      <c r="D58">
        <f t="shared" si="12"/>
        <v>31.848000000000013</v>
      </c>
      <c r="E58">
        <f t="shared" si="9"/>
        <v>31.848000000000013</v>
      </c>
    </row>
    <row r="59" spans="1:5">
      <c r="A59">
        <v>37</v>
      </c>
      <c r="B59">
        <f t="shared" si="8"/>
        <v>1.2333333333333334</v>
      </c>
      <c r="C59">
        <v>131.91399999999999</v>
      </c>
      <c r="D59">
        <f t="shared" si="12"/>
        <v>48.086000000000013</v>
      </c>
      <c r="E59" s="8">
        <f t="shared" si="9"/>
        <v>48.086000000000013</v>
      </c>
    </row>
    <row r="60" spans="1:5">
      <c r="A60">
        <v>39</v>
      </c>
      <c r="B60">
        <f t="shared" si="8"/>
        <v>1.3</v>
      </c>
      <c r="C60">
        <v>141.72999999999999</v>
      </c>
      <c r="D60">
        <f t="shared" si="12"/>
        <v>38.27000000000001</v>
      </c>
      <c r="E60">
        <f t="shared" si="9"/>
        <v>38.27000000000001</v>
      </c>
    </row>
    <row r="61" spans="1:5">
      <c r="A61">
        <v>41</v>
      </c>
      <c r="B61">
        <f t="shared" si="8"/>
        <v>1.3666666666666667</v>
      </c>
      <c r="C61">
        <v>140.33000000000001</v>
      </c>
      <c r="D61">
        <f t="shared" si="12"/>
        <v>39.669999999999987</v>
      </c>
      <c r="E61">
        <f t="shared" si="9"/>
        <v>39.669999999999987</v>
      </c>
    </row>
    <row r="62" spans="1:5">
      <c r="A62">
        <v>43</v>
      </c>
      <c r="B62">
        <f t="shared" si="8"/>
        <v>1.4333333333333333</v>
      </c>
      <c r="C62">
        <v>156.221</v>
      </c>
      <c r="D62">
        <f t="shared" si="12"/>
        <v>23.778999999999996</v>
      </c>
      <c r="E62">
        <f t="shared" si="9"/>
        <v>23.778999999999996</v>
      </c>
    </row>
    <row r="63" spans="1:5">
      <c r="A63">
        <v>45</v>
      </c>
      <c r="B63">
        <f t="shared" si="8"/>
        <v>1.5</v>
      </c>
      <c r="C63">
        <v>169.833</v>
      </c>
      <c r="D63">
        <f>-180+C63</f>
        <v>-10.167000000000002</v>
      </c>
      <c r="E63">
        <f t="shared" si="9"/>
        <v>10.167000000000002</v>
      </c>
    </row>
    <row r="64" spans="1:5">
      <c r="A64">
        <v>47</v>
      </c>
      <c r="B64">
        <f t="shared" si="8"/>
        <v>1.5666666666666667</v>
      </c>
      <c r="C64">
        <v>172.184</v>
      </c>
      <c r="D64">
        <f t="shared" ref="D64:D70" si="13">-180+C64</f>
        <v>-7.8160000000000025</v>
      </c>
      <c r="E64">
        <f t="shared" si="9"/>
        <v>7.8160000000000025</v>
      </c>
    </row>
    <row r="65" spans="1:5">
      <c r="A65">
        <v>49</v>
      </c>
      <c r="B65">
        <f t="shared" si="8"/>
        <v>1.6333333333333333</v>
      </c>
      <c r="C65">
        <v>155.607</v>
      </c>
      <c r="D65">
        <f t="shared" si="13"/>
        <v>-24.393000000000001</v>
      </c>
      <c r="E65">
        <f t="shared" si="9"/>
        <v>24.393000000000001</v>
      </c>
    </row>
    <row r="66" spans="1:5">
      <c r="A66">
        <v>51</v>
      </c>
      <c r="B66">
        <f t="shared" si="8"/>
        <v>1.7</v>
      </c>
      <c r="C66">
        <v>145.28200000000001</v>
      </c>
      <c r="D66">
        <f t="shared" si="13"/>
        <v>-34.717999999999989</v>
      </c>
      <c r="E66">
        <f t="shared" si="9"/>
        <v>34.717999999999989</v>
      </c>
    </row>
    <row r="67" spans="1:5">
      <c r="A67">
        <v>53</v>
      </c>
      <c r="B67">
        <f t="shared" si="8"/>
        <v>1.7666666666666666</v>
      </c>
      <c r="C67">
        <v>139.28399999999999</v>
      </c>
      <c r="D67">
        <f t="shared" si="13"/>
        <v>-40.716000000000008</v>
      </c>
      <c r="E67">
        <f t="shared" si="9"/>
        <v>40.716000000000008</v>
      </c>
    </row>
    <row r="68" spans="1:5">
      <c r="A68">
        <v>55</v>
      </c>
      <c r="B68">
        <f t="shared" si="8"/>
        <v>1.8333333333333333</v>
      </c>
      <c r="C68">
        <v>139.215</v>
      </c>
      <c r="D68">
        <f t="shared" si="13"/>
        <v>-40.784999999999997</v>
      </c>
      <c r="E68">
        <f t="shared" si="9"/>
        <v>40.784999999999997</v>
      </c>
    </row>
    <row r="69" spans="1:5">
      <c r="A69">
        <v>57</v>
      </c>
      <c r="B69">
        <f t="shared" si="8"/>
        <v>1.9</v>
      </c>
      <c r="C69">
        <v>152.16999999999999</v>
      </c>
      <c r="D69">
        <f t="shared" si="13"/>
        <v>-27.830000000000013</v>
      </c>
      <c r="E69">
        <f t="shared" si="9"/>
        <v>27.830000000000013</v>
      </c>
    </row>
    <row r="70" spans="1:5">
      <c r="A70">
        <v>59</v>
      </c>
      <c r="B70">
        <f t="shared" si="8"/>
        <v>1.9666666666666666</v>
      </c>
      <c r="C70">
        <v>161.06800000000001</v>
      </c>
      <c r="D70">
        <f t="shared" si="13"/>
        <v>-18.931999999999988</v>
      </c>
      <c r="E70">
        <f t="shared" si="9"/>
        <v>18.931999999999988</v>
      </c>
    </row>
    <row r="71" spans="1:5">
      <c r="A71">
        <v>61</v>
      </c>
      <c r="B71">
        <f t="shared" si="8"/>
        <v>2.0333333333333332</v>
      </c>
      <c r="C71">
        <v>168.81399999999999</v>
      </c>
      <c r="D71">
        <f>180-C71</f>
        <v>11.186000000000007</v>
      </c>
      <c r="E71">
        <f t="shared" si="9"/>
        <v>11.186000000000007</v>
      </c>
    </row>
    <row r="72" spans="1:5">
      <c r="A72">
        <v>63</v>
      </c>
      <c r="B72">
        <f t="shared" si="8"/>
        <v>2.1</v>
      </c>
      <c r="C72">
        <v>151.012</v>
      </c>
      <c r="D72">
        <f t="shared" ref="D72:D76" si="14">180-C72</f>
        <v>28.988</v>
      </c>
      <c r="E72">
        <f t="shared" si="9"/>
        <v>28.988</v>
      </c>
    </row>
    <row r="73" spans="1:5">
      <c r="A73">
        <v>65</v>
      </c>
      <c r="B73">
        <f t="shared" si="8"/>
        <v>2.1666666666666665</v>
      </c>
      <c r="C73">
        <v>135.535</v>
      </c>
      <c r="D73">
        <f t="shared" si="14"/>
        <v>44.465000000000003</v>
      </c>
      <c r="E73">
        <f t="shared" si="9"/>
        <v>44.465000000000003</v>
      </c>
    </row>
    <row r="74" spans="1:5">
      <c r="A74">
        <v>67</v>
      </c>
      <c r="B74">
        <f t="shared" si="8"/>
        <v>2.2333333333333334</v>
      </c>
      <c r="C74">
        <v>134.68100000000001</v>
      </c>
      <c r="D74">
        <f t="shared" si="14"/>
        <v>45.318999999999988</v>
      </c>
      <c r="E74">
        <f t="shared" si="9"/>
        <v>45.318999999999988</v>
      </c>
    </row>
    <row r="75" spans="1:5">
      <c r="A75">
        <v>69</v>
      </c>
      <c r="B75">
        <f t="shared" si="8"/>
        <v>2.2999999999999998</v>
      </c>
      <c r="C75">
        <v>142.68299999999999</v>
      </c>
      <c r="D75">
        <f t="shared" si="14"/>
        <v>37.317000000000007</v>
      </c>
      <c r="E75">
        <f t="shared" si="9"/>
        <v>37.317000000000007</v>
      </c>
    </row>
    <row r="76" spans="1:5">
      <c r="A76">
        <v>71</v>
      </c>
      <c r="B76">
        <f t="shared" si="8"/>
        <v>2.3666666666666667</v>
      </c>
      <c r="C76">
        <v>148.50200000000001</v>
      </c>
      <c r="D76">
        <f t="shared" si="14"/>
        <v>31.49799999999999</v>
      </c>
      <c r="E76">
        <f t="shared" si="9"/>
        <v>31.49799999999999</v>
      </c>
    </row>
    <row r="77" spans="1:5">
      <c r="A77">
        <v>73</v>
      </c>
      <c r="B77">
        <f t="shared" si="8"/>
        <v>2.4333333333333331</v>
      </c>
      <c r="C77">
        <v>166.31399999999999</v>
      </c>
      <c r="D77">
        <f>-180+C77</f>
        <v>-13.686000000000007</v>
      </c>
      <c r="E77">
        <f t="shared" si="9"/>
        <v>13.686000000000007</v>
      </c>
    </row>
    <row r="78" spans="1:5">
      <c r="A78">
        <v>75</v>
      </c>
      <c r="B78">
        <f t="shared" si="8"/>
        <v>2.5</v>
      </c>
      <c r="C78">
        <v>170.80199999999999</v>
      </c>
      <c r="D78">
        <f t="shared" ref="D78:D83" si="15">-180+C78</f>
        <v>-9.1980000000000075</v>
      </c>
      <c r="E78">
        <f t="shared" si="9"/>
        <v>9.1980000000000075</v>
      </c>
    </row>
    <row r="79" spans="1:5">
      <c r="A79">
        <v>77</v>
      </c>
      <c r="B79">
        <f t="shared" si="8"/>
        <v>2.5666666666666664</v>
      </c>
      <c r="C79">
        <v>154.82599999999999</v>
      </c>
      <c r="D79">
        <f t="shared" si="15"/>
        <v>-25.174000000000007</v>
      </c>
      <c r="E79">
        <f t="shared" si="9"/>
        <v>25.174000000000007</v>
      </c>
    </row>
    <row r="80" spans="1:5">
      <c r="A80">
        <v>79</v>
      </c>
      <c r="B80">
        <f t="shared" si="8"/>
        <v>2.6333333333333333</v>
      </c>
      <c r="C80">
        <v>142.86500000000001</v>
      </c>
      <c r="D80">
        <f t="shared" si="15"/>
        <v>-37.134999999999991</v>
      </c>
      <c r="E80">
        <f t="shared" si="9"/>
        <v>37.134999999999991</v>
      </c>
    </row>
    <row r="81" spans="1:8">
      <c r="A81">
        <v>81</v>
      </c>
      <c r="B81">
        <f t="shared" si="8"/>
        <v>2.7</v>
      </c>
      <c r="C81">
        <v>135.78700000000001</v>
      </c>
      <c r="D81">
        <f t="shared" si="15"/>
        <v>-44.212999999999994</v>
      </c>
      <c r="E81">
        <f t="shared" si="9"/>
        <v>44.212999999999994</v>
      </c>
    </row>
    <row r="82" spans="1:8">
      <c r="A82">
        <v>83</v>
      </c>
      <c r="B82">
        <f t="shared" si="8"/>
        <v>2.7666666666666666</v>
      </c>
      <c r="C82">
        <v>146.47999999999999</v>
      </c>
      <c r="D82">
        <f t="shared" si="15"/>
        <v>-33.52000000000001</v>
      </c>
      <c r="E82">
        <f t="shared" si="9"/>
        <v>33.52000000000001</v>
      </c>
    </row>
    <row r="83" spans="1:8">
      <c r="A83">
        <v>85</v>
      </c>
      <c r="B83">
        <f t="shared" si="8"/>
        <v>2.8333333333333335</v>
      </c>
      <c r="C83">
        <v>148.18199999999999</v>
      </c>
      <c r="D83">
        <f t="shared" si="15"/>
        <v>-31.818000000000012</v>
      </c>
      <c r="E83">
        <f t="shared" si="9"/>
        <v>31.818000000000012</v>
      </c>
    </row>
    <row r="84" spans="1:8">
      <c r="A84">
        <v>87</v>
      </c>
      <c r="B84">
        <f t="shared" si="8"/>
        <v>2.9</v>
      </c>
      <c r="C84">
        <v>162.52099999999999</v>
      </c>
      <c r="D84">
        <f>180-C84</f>
        <v>17.479000000000013</v>
      </c>
      <c r="E84">
        <f t="shared" si="9"/>
        <v>17.479000000000013</v>
      </c>
    </row>
    <row r="85" spans="1:8">
      <c r="A85">
        <v>89</v>
      </c>
      <c r="B85">
        <f t="shared" si="8"/>
        <v>2.9666666666666668</v>
      </c>
      <c r="C85">
        <v>165.50299999999999</v>
      </c>
      <c r="D85">
        <f t="shared" ref="D85:D90" si="16">180-C85</f>
        <v>14.497000000000014</v>
      </c>
      <c r="E85">
        <f t="shared" si="9"/>
        <v>14.497000000000014</v>
      </c>
    </row>
    <row r="86" spans="1:8">
      <c r="A86">
        <v>91</v>
      </c>
      <c r="B86">
        <f t="shared" si="8"/>
        <v>3.0333333333333332</v>
      </c>
      <c r="C86">
        <v>145.429</v>
      </c>
      <c r="D86">
        <f t="shared" si="16"/>
        <v>34.570999999999998</v>
      </c>
      <c r="E86">
        <f t="shared" si="9"/>
        <v>34.570999999999998</v>
      </c>
    </row>
    <row r="87" spans="1:8">
      <c r="A87">
        <v>93</v>
      </c>
      <c r="B87">
        <f t="shared" si="8"/>
        <v>3.1</v>
      </c>
      <c r="C87">
        <v>140.14699999999999</v>
      </c>
      <c r="D87">
        <f t="shared" si="16"/>
        <v>39.853000000000009</v>
      </c>
      <c r="E87">
        <f t="shared" si="9"/>
        <v>39.853000000000009</v>
      </c>
    </row>
    <row r="88" spans="1:8">
      <c r="A88">
        <v>95</v>
      </c>
      <c r="B88">
        <f t="shared" si="8"/>
        <v>3.1666666666666665</v>
      </c>
      <c r="C88">
        <v>132.21600000000001</v>
      </c>
      <c r="D88">
        <f t="shared" si="16"/>
        <v>47.783999999999992</v>
      </c>
      <c r="E88">
        <f t="shared" si="9"/>
        <v>47.783999999999992</v>
      </c>
    </row>
    <row r="89" spans="1:8">
      <c r="A89">
        <v>97</v>
      </c>
      <c r="B89">
        <f t="shared" si="8"/>
        <v>3.2333333333333334</v>
      </c>
      <c r="C89">
        <v>140.78299999999999</v>
      </c>
      <c r="D89">
        <f t="shared" si="16"/>
        <v>39.217000000000013</v>
      </c>
      <c r="E89">
        <f t="shared" si="9"/>
        <v>39.217000000000013</v>
      </c>
    </row>
    <row r="90" spans="1:8">
      <c r="A90">
        <v>99</v>
      </c>
      <c r="B90">
        <f t="shared" si="8"/>
        <v>3.3</v>
      </c>
      <c r="C90">
        <v>163.59</v>
      </c>
      <c r="D90">
        <f t="shared" si="16"/>
        <v>16.409999999999997</v>
      </c>
      <c r="E90">
        <f t="shared" si="9"/>
        <v>16.409999999999997</v>
      </c>
    </row>
    <row r="91" spans="1:8">
      <c r="A91">
        <v>101</v>
      </c>
      <c r="B91">
        <f t="shared" si="8"/>
        <v>3.3666666666666667</v>
      </c>
      <c r="C91">
        <v>168.77199999999999</v>
      </c>
      <c r="D91">
        <f>-180+C91</f>
        <v>-11.228000000000009</v>
      </c>
      <c r="E91">
        <f t="shared" si="9"/>
        <v>11.228000000000009</v>
      </c>
    </row>
    <row r="92" spans="1:8">
      <c r="A92">
        <v>103</v>
      </c>
      <c r="B92">
        <f t="shared" si="8"/>
        <v>3.4333333333333331</v>
      </c>
      <c r="C92">
        <v>165.83</v>
      </c>
      <c r="D92">
        <f t="shared" ref="D92:D94" si="17">-180+C92</f>
        <v>-14.169999999999987</v>
      </c>
      <c r="E92">
        <f t="shared" si="9"/>
        <v>14.169999999999987</v>
      </c>
    </row>
    <row r="93" spans="1:8">
      <c r="A93">
        <v>105</v>
      </c>
      <c r="B93">
        <f t="shared" si="8"/>
        <v>3.5</v>
      </c>
      <c r="C93">
        <v>160.06899999999999</v>
      </c>
      <c r="D93">
        <f t="shared" si="17"/>
        <v>-19.931000000000012</v>
      </c>
      <c r="E93">
        <f t="shared" si="9"/>
        <v>19.931000000000012</v>
      </c>
    </row>
    <row r="94" spans="1:8">
      <c r="A94">
        <v>107</v>
      </c>
      <c r="B94">
        <f t="shared" si="8"/>
        <v>3.5666666666666664</v>
      </c>
      <c r="C94">
        <v>152.26400000000001</v>
      </c>
      <c r="D94">
        <f t="shared" si="17"/>
        <v>-27.73599999999999</v>
      </c>
      <c r="E94">
        <f t="shared" si="9"/>
        <v>27.73599999999999</v>
      </c>
    </row>
    <row r="96" spans="1:8">
      <c r="A96" t="s">
        <v>172</v>
      </c>
      <c r="G96" t="s">
        <v>131</v>
      </c>
      <c r="H96" t="s">
        <v>167</v>
      </c>
    </row>
    <row r="97" spans="1:7">
      <c r="A97" s="1" t="s">
        <v>123</v>
      </c>
      <c r="B97" s="1" t="s">
        <v>124</v>
      </c>
      <c r="C97" s="1" t="s">
        <v>125</v>
      </c>
      <c r="D97" s="1" t="s">
        <v>126</v>
      </c>
      <c r="E97" s="1" t="s">
        <v>127</v>
      </c>
      <c r="G97" t="s">
        <v>173</v>
      </c>
    </row>
    <row r="98" spans="1:7">
      <c r="A98">
        <v>1</v>
      </c>
      <c r="B98">
        <f>A98*(1/30)</f>
        <v>3.3333333333333333E-2</v>
      </c>
      <c r="C98">
        <v>167.51900000000001</v>
      </c>
      <c r="D98">
        <f>180-C98</f>
        <v>12.480999999999995</v>
      </c>
      <c r="E98">
        <f>ABS(D98)</f>
        <v>12.480999999999995</v>
      </c>
      <c r="G98" s="9" t="s">
        <v>169</v>
      </c>
    </row>
    <row r="99" spans="1:7">
      <c r="A99">
        <v>3</v>
      </c>
      <c r="B99">
        <f t="shared" ref="B99:B136" si="18">A99*(1/30)</f>
        <v>0.1</v>
      </c>
      <c r="C99">
        <v>154.911</v>
      </c>
      <c r="D99">
        <f t="shared" ref="D99:D100" si="19">180-C99</f>
        <v>25.088999999999999</v>
      </c>
      <c r="E99">
        <f t="shared" ref="E99:E136" si="20">ABS(D99)</f>
        <v>25.088999999999999</v>
      </c>
    </row>
    <row r="100" spans="1:7">
      <c r="A100">
        <v>5</v>
      </c>
      <c r="B100">
        <f t="shared" si="18"/>
        <v>0.16666666666666666</v>
      </c>
      <c r="C100">
        <v>164.012</v>
      </c>
      <c r="D100">
        <f t="shared" si="19"/>
        <v>15.988</v>
      </c>
      <c r="E100">
        <f t="shared" si="20"/>
        <v>15.988</v>
      </c>
    </row>
    <row r="101" spans="1:7">
      <c r="A101">
        <v>7</v>
      </c>
      <c r="B101">
        <f t="shared" si="18"/>
        <v>0.23333333333333334</v>
      </c>
      <c r="C101">
        <v>159.43299999999999</v>
      </c>
      <c r="D101">
        <f>-180+C101</f>
        <v>-20.567000000000007</v>
      </c>
      <c r="E101">
        <f t="shared" si="20"/>
        <v>20.567000000000007</v>
      </c>
    </row>
    <row r="102" spans="1:7">
      <c r="A102">
        <v>9</v>
      </c>
      <c r="B102">
        <f t="shared" si="18"/>
        <v>0.3</v>
      </c>
      <c r="C102">
        <v>158.125</v>
      </c>
      <c r="D102">
        <f t="shared" ref="D102:D106" si="21">-180+C102</f>
        <v>-21.875</v>
      </c>
      <c r="E102">
        <f t="shared" si="20"/>
        <v>21.875</v>
      </c>
    </row>
    <row r="103" spans="1:7">
      <c r="A103">
        <v>11</v>
      </c>
      <c r="B103">
        <f t="shared" si="18"/>
        <v>0.36666666666666664</v>
      </c>
      <c r="C103">
        <v>157.14400000000001</v>
      </c>
      <c r="D103">
        <f t="shared" si="21"/>
        <v>-22.855999999999995</v>
      </c>
      <c r="E103">
        <f t="shared" si="20"/>
        <v>22.855999999999995</v>
      </c>
    </row>
    <row r="104" spans="1:7">
      <c r="A104">
        <v>13</v>
      </c>
      <c r="B104">
        <f t="shared" si="18"/>
        <v>0.43333333333333335</v>
      </c>
      <c r="C104">
        <v>161.74199999999999</v>
      </c>
      <c r="D104">
        <f t="shared" si="21"/>
        <v>-18.25800000000001</v>
      </c>
      <c r="E104">
        <f t="shared" si="20"/>
        <v>18.25800000000001</v>
      </c>
    </row>
    <row r="105" spans="1:7">
      <c r="A105">
        <v>15</v>
      </c>
      <c r="B105">
        <f t="shared" si="18"/>
        <v>0.5</v>
      </c>
      <c r="C105">
        <v>155.89599999999999</v>
      </c>
      <c r="D105">
        <f t="shared" si="21"/>
        <v>-24.104000000000013</v>
      </c>
      <c r="E105">
        <f t="shared" si="20"/>
        <v>24.104000000000013</v>
      </c>
    </row>
    <row r="106" spans="1:7">
      <c r="A106">
        <v>17</v>
      </c>
      <c r="B106">
        <f t="shared" si="18"/>
        <v>0.56666666666666665</v>
      </c>
      <c r="C106">
        <v>149.60900000000001</v>
      </c>
      <c r="D106">
        <f t="shared" si="21"/>
        <v>-30.390999999999991</v>
      </c>
      <c r="E106">
        <f t="shared" si="20"/>
        <v>30.390999999999991</v>
      </c>
    </row>
    <row r="107" spans="1:7">
      <c r="A107">
        <v>19</v>
      </c>
      <c r="B107">
        <f t="shared" si="18"/>
        <v>0.6333333333333333</v>
      </c>
      <c r="C107">
        <v>169.67</v>
      </c>
      <c r="D107">
        <f>180-C107</f>
        <v>10.330000000000013</v>
      </c>
      <c r="E107">
        <f t="shared" si="20"/>
        <v>10.330000000000013</v>
      </c>
    </row>
    <row r="108" spans="1:7">
      <c r="A108">
        <v>21</v>
      </c>
      <c r="B108">
        <f t="shared" si="18"/>
        <v>0.7</v>
      </c>
      <c r="C108">
        <v>160.11199999999999</v>
      </c>
      <c r="D108">
        <f t="shared" ref="D108:D113" si="22">180-C108</f>
        <v>19.888000000000005</v>
      </c>
      <c r="E108">
        <f t="shared" si="20"/>
        <v>19.888000000000005</v>
      </c>
    </row>
    <row r="109" spans="1:7">
      <c r="A109">
        <v>23</v>
      </c>
      <c r="B109">
        <f t="shared" si="18"/>
        <v>0.76666666666666661</v>
      </c>
      <c r="C109">
        <v>151.316</v>
      </c>
      <c r="D109">
        <f t="shared" si="22"/>
        <v>28.683999999999997</v>
      </c>
      <c r="E109">
        <f t="shared" si="20"/>
        <v>28.683999999999997</v>
      </c>
    </row>
    <row r="110" spans="1:7">
      <c r="A110">
        <v>25</v>
      </c>
      <c r="B110">
        <f t="shared" si="18"/>
        <v>0.83333333333333337</v>
      </c>
      <c r="C110">
        <v>144.464</v>
      </c>
      <c r="D110">
        <f t="shared" si="22"/>
        <v>35.536000000000001</v>
      </c>
      <c r="E110">
        <f t="shared" si="20"/>
        <v>35.536000000000001</v>
      </c>
    </row>
    <row r="111" spans="1:7">
      <c r="A111">
        <v>27</v>
      </c>
      <c r="B111">
        <f t="shared" si="18"/>
        <v>0.9</v>
      </c>
      <c r="C111">
        <v>143.244</v>
      </c>
      <c r="D111">
        <f t="shared" si="22"/>
        <v>36.756</v>
      </c>
      <c r="E111">
        <f t="shared" si="20"/>
        <v>36.756</v>
      </c>
    </row>
    <row r="112" spans="1:7">
      <c r="A112">
        <v>29</v>
      </c>
      <c r="B112">
        <f t="shared" si="18"/>
        <v>0.96666666666666667</v>
      </c>
      <c r="C112">
        <v>138.667</v>
      </c>
      <c r="D112">
        <f t="shared" si="22"/>
        <v>41.332999999999998</v>
      </c>
      <c r="E112">
        <f t="shared" si="20"/>
        <v>41.332999999999998</v>
      </c>
    </row>
    <row r="113" spans="1:5">
      <c r="A113">
        <v>31</v>
      </c>
      <c r="B113">
        <f t="shared" si="18"/>
        <v>1.0333333333333332</v>
      </c>
      <c r="C113">
        <v>131.898</v>
      </c>
      <c r="D113">
        <f t="shared" si="22"/>
        <v>48.102000000000004</v>
      </c>
      <c r="E113" s="10">
        <f t="shared" si="20"/>
        <v>48.102000000000004</v>
      </c>
    </row>
    <row r="114" spans="1:5">
      <c r="A114">
        <v>33</v>
      </c>
      <c r="B114">
        <f t="shared" si="18"/>
        <v>1.1000000000000001</v>
      </c>
      <c r="C114">
        <v>158.52500000000001</v>
      </c>
      <c r="D114">
        <f>-180+C114</f>
        <v>-21.474999999999994</v>
      </c>
      <c r="E114">
        <f t="shared" si="20"/>
        <v>21.474999999999994</v>
      </c>
    </row>
    <row r="115" spans="1:5">
      <c r="A115">
        <v>35</v>
      </c>
      <c r="B115">
        <f t="shared" si="18"/>
        <v>1.1666666666666667</v>
      </c>
      <c r="C115">
        <v>166.85300000000001</v>
      </c>
      <c r="D115">
        <f t="shared" ref="D115:D118" si="23">-180+C115</f>
        <v>-13.146999999999991</v>
      </c>
      <c r="E115">
        <f t="shared" si="20"/>
        <v>13.146999999999991</v>
      </c>
    </row>
    <row r="116" spans="1:5">
      <c r="A116">
        <v>37</v>
      </c>
      <c r="B116">
        <f t="shared" si="18"/>
        <v>1.2333333333333334</v>
      </c>
      <c r="C116">
        <v>161.45699999999999</v>
      </c>
      <c r="D116">
        <f t="shared" si="23"/>
        <v>-18.543000000000006</v>
      </c>
      <c r="E116">
        <f t="shared" si="20"/>
        <v>18.543000000000006</v>
      </c>
    </row>
    <row r="117" spans="1:5">
      <c r="A117">
        <v>39</v>
      </c>
      <c r="B117">
        <f t="shared" si="18"/>
        <v>1.3</v>
      </c>
      <c r="C117">
        <v>154.71</v>
      </c>
      <c r="D117">
        <f t="shared" si="23"/>
        <v>-25.289999999999992</v>
      </c>
      <c r="E117">
        <f t="shared" si="20"/>
        <v>25.289999999999992</v>
      </c>
    </row>
    <row r="118" spans="1:5">
      <c r="A118">
        <v>41</v>
      </c>
      <c r="B118">
        <f t="shared" si="18"/>
        <v>1.3666666666666667</v>
      </c>
      <c r="C118">
        <v>147.21100000000001</v>
      </c>
      <c r="D118">
        <f t="shared" si="23"/>
        <v>-32.788999999999987</v>
      </c>
      <c r="E118">
        <f t="shared" si="20"/>
        <v>32.788999999999987</v>
      </c>
    </row>
    <row r="119" spans="1:5">
      <c r="A119">
        <v>43</v>
      </c>
      <c r="B119">
        <f t="shared" si="18"/>
        <v>1.4333333333333333</v>
      </c>
      <c r="C119">
        <v>162.71</v>
      </c>
      <c r="D119">
        <f>180-C119</f>
        <v>17.289999999999992</v>
      </c>
      <c r="E119">
        <f t="shared" si="20"/>
        <v>17.289999999999992</v>
      </c>
    </row>
    <row r="120" spans="1:5">
      <c r="A120">
        <v>45</v>
      </c>
      <c r="B120">
        <f t="shared" si="18"/>
        <v>1.5</v>
      </c>
      <c r="C120">
        <v>163.65299999999999</v>
      </c>
      <c r="D120">
        <f t="shared" ref="D120:D123" si="24">180-C120</f>
        <v>16.347000000000008</v>
      </c>
      <c r="E120">
        <f t="shared" si="20"/>
        <v>16.347000000000008</v>
      </c>
    </row>
    <row r="121" spans="1:5">
      <c r="A121">
        <v>47</v>
      </c>
      <c r="B121">
        <f t="shared" si="18"/>
        <v>1.5666666666666667</v>
      </c>
      <c r="C121">
        <v>156.571</v>
      </c>
      <c r="D121">
        <f t="shared" si="24"/>
        <v>23.429000000000002</v>
      </c>
      <c r="E121">
        <f t="shared" si="20"/>
        <v>23.429000000000002</v>
      </c>
    </row>
    <row r="122" spans="1:5">
      <c r="A122">
        <v>49</v>
      </c>
      <c r="B122">
        <f t="shared" si="18"/>
        <v>1.6333333333333333</v>
      </c>
      <c r="C122">
        <v>150.93700000000001</v>
      </c>
      <c r="D122">
        <f t="shared" si="24"/>
        <v>29.062999999999988</v>
      </c>
      <c r="E122">
        <f t="shared" si="20"/>
        <v>29.062999999999988</v>
      </c>
    </row>
    <row r="123" spans="1:5">
      <c r="A123">
        <v>51</v>
      </c>
      <c r="B123">
        <f t="shared" si="18"/>
        <v>1.7</v>
      </c>
      <c r="C123">
        <v>152.059</v>
      </c>
      <c r="D123">
        <f t="shared" si="24"/>
        <v>27.941000000000003</v>
      </c>
      <c r="E123">
        <f t="shared" si="20"/>
        <v>27.941000000000003</v>
      </c>
    </row>
    <row r="124" spans="1:5">
      <c r="A124">
        <v>53</v>
      </c>
      <c r="B124">
        <f t="shared" si="18"/>
        <v>1.7666666666666666</v>
      </c>
      <c r="C124">
        <v>166.83199999999999</v>
      </c>
      <c r="D124">
        <f>-180+C124</f>
        <v>-13.168000000000006</v>
      </c>
      <c r="E124">
        <f t="shared" si="20"/>
        <v>13.168000000000006</v>
      </c>
    </row>
    <row r="125" spans="1:5">
      <c r="A125">
        <v>55</v>
      </c>
      <c r="B125">
        <f t="shared" si="18"/>
        <v>1.8333333333333333</v>
      </c>
      <c r="C125">
        <v>162.34899999999999</v>
      </c>
      <c r="D125">
        <f t="shared" ref="D125:D130" si="25">-180+C125</f>
        <v>-17.65100000000001</v>
      </c>
      <c r="E125">
        <f t="shared" si="20"/>
        <v>17.65100000000001</v>
      </c>
    </row>
    <row r="126" spans="1:5">
      <c r="A126">
        <v>57</v>
      </c>
      <c r="B126">
        <f t="shared" si="18"/>
        <v>1.9</v>
      </c>
      <c r="C126">
        <v>156.02199999999999</v>
      </c>
      <c r="D126">
        <f t="shared" si="25"/>
        <v>-23.978000000000009</v>
      </c>
      <c r="E126">
        <f t="shared" si="20"/>
        <v>23.978000000000009</v>
      </c>
    </row>
    <row r="127" spans="1:5">
      <c r="A127">
        <v>59</v>
      </c>
      <c r="B127">
        <f t="shared" si="18"/>
        <v>1.9666666666666666</v>
      </c>
      <c r="C127">
        <v>155.11600000000001</v>
      </c>
      <c r="D127">
        <f t="shared" si="25"/>
        <v>-24.883999999999986</v>
      </c>
      <c r="E127">
        <f t="shared" si="20"/>
        <v>24.883999999999986</v>
      </c>
    </row>
    <row r="128" spans="1:5">
      <c r="A128">
        <v>61</v>
      </c>
      <c r="B128">
        <f t="shared" si="18"/>
        <v>2.0333333333333332</v>
      </c>
      <c r="C128">
        <v>156.99</v>
      </c>
      <c r="D128">
        <f t="shared" si="25"/>
        <v>-23.009999999999991</v>
      </c>
      <c r="E128">
        <f t="shared" si="20"/>
        <v>23.009999999999991</v>
      </c>
    </row>
    <row r="129" spans="1:5">
      <c r="A129">
        <v>63</v>
      </c>
      <c r="B129">
        <f t="shared" si="18"/>
        <v>2.1</v>
      </c>
      <c r="C129">
        <v>145.70699999999999</v>
      </c>
      <c r="D129">
        <f t="shared" si="25"/>
        <v>-34.293000000000006</v>
      </c>
      <c r="E129">
        <f t="shared" si="20"/>
        <v>34.293000000000006</v>
      </c>
    </row>
    <row r="130" spans="1:5">
      <c r="A130">
        <v>65</v>
      </c>
      <c r="B130">
        <f t="shared" si="18"/>
        <v>2.1666666666666665</v>
      </c>
      <c r="C130">
        <v>145.66900000000001</v>
      </c>
      <c r="D130">
        <f t="shared" si="25"/>
        <v>-34.330999999999989</v>
      </c>
      <c r="E130">
        <f t="shared" si="20"/>
        <v>34.330999999999989</v>
      </c>
    </row>
    <row r="131" spans="1:5">
      <c r="A131">
        <v>67</v>
      </c>
      <c r="B131">
        <f t="shared" si="18"/>
        <v>2.2333333333333334</v>
      </c>
      <c r="C131">
        <v>177.84</v>
      </c>
      <c r="D131">
        <f>180-C131</f>
        <v>2.1599999999999966</v>
      </c>
      <c r="E131">
        <f t="shared" si="20"/>
        <v>2.1599999999999966</v>
      </c>
    </row>
    <row r="132" spans="1:5">
      <c r="A132">
        <v>69</v>
      </c>
      <c r="B132">
        <f t="shared" si="18"/>
        <v>2.2999999999999998</v>
      </c>
      <c r="C132">
        <v>161.76599999999999</v>
      </c>
      <c r="D132">
        <f t="shared" ref="D132:D136" si="26">180-C132</f>
        <v>18.234000000000009</v>
      </c>
      <c r="E132">
        <f t="shared" si="20"/>
        <v>18.234000000000009</v>
      </c>
    </row>
    <row r="133" spans="1:5">
      <c r="A133">
        <v>71</v>
      </c>
      <c r="B133">
        <f t="shared" si="18"/>
        <v>2.3666666666666667</v>
      </c>
      <c r="C133">
        <v>156</v>
      </c>
      <c r="D133">
        <f t="shared" si="26"/>
        <v>24</v>
      </c>
      <c r="E133">
        <f t="shared" si="20"/>
        <v>24</v>
      </c>
    </row>
    <row r="134" spans="1:5">
      <c r="A134">
        <v>73</v>
      </c>
      <c r="B134">
        <f t="shared" si="18"/>
        <v>2.4333333333333331</v>
      </c>
      <c r="C134">
        <v>151.00800000000001</v>
      </c>
      <c r="D134">
        <f t="shared" si="26"/>
        <v>28.99199999999999</v>
      </c>
      <c r="E134">
        <f t="shared" si="20"/>
        <v>28.99199999999999</v>
      </c>
    </row>
    <row r="135" spans="1:5">
      <c r="A135">
        <v>75</v>
      </c>
      <c r="B135">
        <f t="shared" si="18"/>
        <v>2.5</v>
      </c>
      <c r="C135">
        <v>141.94499999999999</v>
      </c>
      <c r="D135">
        <f t="shared" si="26"/>
        <v>38.055000000000007</v>
      </c>
      <c r="E135">
        <f t="shared" si="20"/>
        <v>38.055000000000007</v>
      </c>
    </row>
    <row r="136" spans="1:5">
      <c r="A136">
        <v>77</v>
      </c>
      <c r="B136">
        <f t="shared" si="18"/>
        <v>2.5666666666666664</v>
      </c>
      <c r="C136">
        <v>143.18799999999999</v>
      </c>
      <c r="D136">
        <f t="shared" si="26"/>
        <v>36.812000000000012</v>
      </c>
      <c r="E136">
        <f t="shared" si="20"/>
        <v>36.812000000000012</v>
      </c>
    </row>
  </sheetData>
  <hyperlinks>
    <hyperlink ref="G4" r:id="rId1"/>
    <hyperlink ref="G8" r:id="rId2"/>
    <hyperlink ref="G41" r:id="rId3"/>
    <hyperlink ref="G98" r:id="rId4"/>
  </hyperlinks>
  <pageMargins left="0.7" right="0.7" top="0.75" bottom="0.75" header="0.3" footer="0.3"/>
  <drawing r:id="rId5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6"/>
  <dimension ref="A1:H160"/>
  <sheetViews>
    <sheetView workbookViewId="0">
      <selection activeCell="D138" sqref="D138:D160"/>
    </sheetView>
  </sheetViews>
  <sheetFormatPr defaultRowHeight="15"/>
  <cols>
    <col min="1" max="1" width="15" bestFit="1" customWidth="1"/>
    <col min="2" max="2" width="14.7109375" bestFit="1" customWidth="1"/>
    <col min="3" max="3" width="26.140625" bestFit="1" customWidth="1"/>
    <col min="4" max="4" width="10.28515625" bestFit="1" customWidth="1"/>
    <col min="5" max="5" width="14.7109375" bestFit="1" customWidth="1"/>
    <col min="6" max="6" width="9.85546875" bestFit="1" customWidth="1"/>
    <col min="7" max="7" width="28.42578125" customWidth="1"/>
  </cols>
  <sheetData>
    <row r="1" spans="1:8">
      <c r="A1" s="1" t="s">
        <v>56</v>
      </c>
      <c r="C1" s="18" t="s">
        <v>57</v>
      </c>
    </row>
    <row r="2" spans="1:8">
      <c r="A2" t="s">
        <v>332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333</v>
      </c>
      <c r="G3" s="1" t="s">
        <v>128</v>
      </c>
      <c r="H3" s="1" t="s">
        <v>129</v>
      </c>
    </row>
    <row r="4" spans="1:8">
      <c r="A4">
        <v>1</v>
      </c>
      <c r="B4">
        <f>A4*(1/24)</f>
        <v>4.1666666666666664E-2</v>
      </c>
      <c r="C4">
        <v>152.078</v>
      </c>
      <c r="D4">
        <f>-180+C4</f>
        <v>-27.921999999999997</v>
      </c>
      <c r="E4" s="10">
        <f>ABS(D4)</f>
        <v>27.921999999999997</v>
      </c>
      <c r="F4" t="s">
        <v>334</v>
      </c>
      <c r="G4">
        <v>0.14000000000000001</v>
      </c>
      <c r="H4" s="9" t="s">
        <v>335</v>
      </c>
    </row>
    <row r="5" spans="1:8">
      <c r="A5">
        <v>3</v>
      </c>
      <c r="B5">
        <f t="shared" ref="B5:B68" si="0">A5*(1/24)</f>
        <v>0.125</v>
      </c>
      <c r="C5">
        <v>159.114</v>
      </c>
      <c r="D5">
        <f t="shared" ref="D5:D8" si="1">-180+C5</f>
        <v>-20.885999999999996</v>
      </c>
      <c r="E5">
        <f t="shared" ref="E5:E68" si="2">ABS(D5)</f>
        <v>20.885999999999996</v>
      </c>
      <c r="F5" t="s">
        <v>336</v>
      </c>
    </row>
    <row r="6" spans="1:8">
      <c r="A6">
        <v>5</v>
      </c>
      <c r="B6">
        <f t="shared" si="0"/>
        <v>0.20833333333333331</v>
      </c>
      <c r="C6">
        <v>156.233</v>
      </c>
      <c r="D6">
        <f t="shared" si="1"/>
        <v>-23.766999999999996</v>
      </c>
      <c r="E6">
        <f t="shared" si="2"/>
        <v>23.766999999999996</v>
      </c>
      <c r="F6" t="s">
        <v>337</v>
      </c>
      <c r="H6" t="s">
        <v>338</v>
      </c>
    </row>
    <row r="7" spans="1:8">
      <c r="A7">
        <v>7</v>
      </c>
      <c r="B7">
        <f t="shared" si="0"/>
        <v>0.29166666666666663</v>
      </c>
      <c r="C7">
        <v>163.96799999999999</v>
      </c>
      <c r="D7">
        <f t="shared" si="1"/>
        <v>-16.032000000000011</v>
      </c>
      <c r="E7">
        <f t="shared" si="2"/>
        <v>16.032000000000011</v>
      </c>
      <c r="F7" t="s">
        <v>339</v>
      </c>
      <c r="H7" t="s">
        <v>340</v>
      </c>
    </row>
    <row r="8" spans="1:8">
      <c r="A8">
        <v>9</v>
      </c>
      <c r="B8">
        <f t="shared" si="0"/>
        <v>0.375</v>
      </c>
      <c r="C8">
        <v>168.21600000000001</v>
      </c>
      <c r="D8">
        <f t="shared" si="1"/>
        <v>-11.783999999999992</v>
      </c>
      <c r="E8">
        <f t="shared" si="2"/>
        <v>11.783999999999992</v>
      </c>
      <c r="F8" t="s">
        <v>341</v>
      </c>
    </row>
    <row r="9" spans="1:8">
      <c r="A9">
        <v>11</v>
      </c>
      <c r="B9">
        <f t="shared" si="0"/>
        <v>0.45833333333333331</v>
      </c>
      <c r="C9">
        <v>171.285</v>
      </c>
      <c r="D9">
        <f>180-C9</f>
        <v>8.7150000000000034</v>
      </c>
      <c r="E9">
        <f t="shared" si="2"/>
        <v>8.7150000000000034</v>
      </c>
      <c r="F9" t="s">
        <v>342</v>
      </c>
    </row>
    <row r="10" spans="1:8">
      <c r="A10">
        <v>13</v>
      </c>
      <c r="B10">
        <f t="shared" si="0"/>
        <v>0.54166666666666663</v>
      </c>
      <c r="C10">
        <v>173.12700000000001</v>
      </c>
      <c r="D10">
        <f t="shared" ref="D10:D34" si="3">180-C10</f>
        <v>6.8729999999999905</v>
      </c>
      <c r="E10">
        <f t="shared" si="2"/>
        <v>6.8729999999999905</v>
      </c>
      <c r="F10" t="s">
        <v>343</v>
      </c>
      <c r="G10" t="s">
        <v>344</v>
      </c>
    </row>
    <row r="11" spans="1:8">
      <c r="A11">
        <v>15</v>
      </c>
      <c r="B11">
        <f t="shared" si="0"/>
        <v>0.625</v>
      </c>
      <c r="C11">
        <v>171.92400000000001</v>
      </c>
      <c r="D11">
        <f t="shared" si="3"/>
        <v>8.0759999999999934</v>
      </c>
      <c r="E11">
        <f t="shared" si="2"/>
        <v>8.0759999999999934</v>
      </c>
      <c r="F11" t="s">
        <v>345</v>
      </c>
      <c r="G11" t="s">
        <v>131</v>
      </c>
      <c r="H11" t="s">
        <v>346</v>
      </c>
    </row>
    <row r="12" spans="1:8">
      <c r="A12">
        <v>17</v>
      </c>
      <c r="B12">
        <f t="shared" si="0"/>
        <v>0.70833333333333326</v>
      </c>
      <c r="C12">
        <v>170.11</v>
      </c>
      <c r="D12">
        <f t="shared" si="3"/>
        <v>9.8899999999999864</v>
      </c>
      <c r="E12">
        <f t="shared" si="2"/>
        <v>9.8899999999999864</v>
      </c>
      <c r="F12" t="s">
        <v>347</v>
      </c>
      <c r="G12" t="s">
        <v>348</v>
      </c>
    </row>
    <row r="13" spans="1:8">
      <c r="A13">
        <v>19</v>
      </c>
      <c r="B13">
        <f t="shared" si="0"/>
        <v>0.79166666666666663</v>
      </c>
      <c r="C13">
        <v>167.66399999999999</v>
      </c>
      <c r="D13">
        <f t="shared" si="3"/>
        <v>12.336000000000013</v>
      </c>
      <c r="E13">
        <f t="shared" si="2"/>
        <v>12.336000000000013</v>
      </c>
      <c r="F13" t="s">
        <v>349</v>
      </c>
      <c r="G13" s="9" t="s">
        <v>350</v>
      </c>
    </row>
    <row r="14" spans="1:8">
      <c r="A14">
        <v>21</v>
      </c>
      <c r="B14">
        <f t="shared" si="0"/>
        <v>0.875</v>
      </c>
      <c r="C14">
        <v>160.82400000000001</v>
      </c>
      <c r="D14">
        <f t="shared" si="3"/>
        <v>19.175999999999988</v>
      </c>
      <c r="E14">
        <f t="shared" si="2"/>
        <v>19.175999999999988</v>
      </c>
      <c r="F14" t="s">
        <v>351</v>
      </c>
    </row>
    <row r="15" spans="1:8">
      <c r="A15">
        <v>23</v>
      </c>
      <c r="B15">
        <f t="shared" si="0"/>
        <v>0.95833333333333326</v>
      </c>
      <c r="C15">
        <v>162.29599999999999</v>
      </c>
      <c r="D15">
        <f t="shared" si="3"/>
        <v>17.704000000000008</v>
      </c>
      <c r="E15">
        <f t="shared" si="2"/>
        <v>17.704000000000008</v>
      </c>
      <c r="F15" t="s">
        <v>352</v>
      </c>
    </row>
    <row r="16" spans="1:8">
      <c r="A16">
        <v>25</v>
      </c>
      <c r="B16">
        <f t="shared" si="0"/>
        <v>1.0416666666666665</v>
      </c>
      <c r="C16">
        <v>169.35499999999999</v>
      </c>
      <c r="D16">
        <f t="shared" si="3"/>
        <v>10.64500000000001</v>
      </c>
      <c r="E16">
        <f t="shared" si="2"/>
        <v>10.64500000000001</v>
      </c>
      <c r="F16" t="s">
        <v>353</v>
      </c>
    </row>
    <row r="17" spans="1:6">
      <c r="A17">
        <v>27</v>
      </c>
      <c r="B17">
        <f t="shared" si="0"/>
        <v>1.125</v>
      </c>
      <c r="C17">
        <v>167.79599999999999</v>
      </c>
      <c r="D17">
        <f t="shared" si="3"/>
        <v>12.204000000000008</v>
      </c>
      <c r="E17">
        <f t="shared" si="2"/>
        <v>12.204000000000008</v>
      </c>
      <c r="F17" t="s">
        <v>354</v>
      </c>
    </row>
    <row r="18" spans="1:6">
      <c r="A18">
        <v>29</v>
      </c>
      <c r="B18">
        <f t="shared" si="0"/>
        <v>1.2083333333333333</v>
      </c>
      <c r="C18">
        <v>163.053</v>
      </c>
      <c r="D18">
        <f t="shared" si="3"/>
        <v>16.947000000000003</v>
      </c>
      <c r="E18">
        <f t="shared" si="2"/>
        <v>16.947000000000003</v>
      </c>
      <c r="F18" t="s">
        <v>355</v>
      </c>
    </row>
    <row r="19" spans="1:6">
      <c r="A19">
        <v>31</v>
      </c>
      <c r="B19">
        <f t="shared" si="0"/>
        <v>1.2916666666666665</v>
      </c>
      <c r="C19">
        <v>164.999</v>
      </c>
      <c r="D19">
        <f t="shared" si="3"/>
        <v>15.001000000000005</v>
      </c>
      <c r="E19">
        <f t="shared" si="2"/>
        <v>15.001000000000005</v>
      </c>
      <c r="F19" t="s">
        <v>356</v>
      </c>
    </row>
    <row r="20" spans="1:6">
      <c r="A20">
        <v>33</v>
      </c>
      <c r="B20">
        <f t="shared" si="0"/>
        <v>1.375</v>
      </c>
      <c r="C20">
        <v>162.64599999999999</v>
      </c>
      <c r="D20">
        <f t="shared" si="3"/>
        <v>17.354000000000013</v>
      </c>
      <c r="E20">
        <f t="shared" si="2"/>
        <v>17.354000000000013</v>
      </c>
      <c r="F20" t="s">
        <v>357</v>
      </c>
    </row>
    <row r="21" spans="1:6">
      <c r="A21">
        <v>35</v>
      </c>
      <c r="B21">
        <f t="shared" si="0"/>
        <v>1.4583333333333333</v>
      </c>
      <c r="C21">
        <v>165.89599999999999</v>
      </c>
      <c r="D21">
        <f t="shared" si="3"/>
        <v>14.104000000000013</v>
      </c>
      <c r="E21">
        <f t="shared" si="2"/>
        <v>14.104000000000013</v>
      </c>
      <c r="F21" t="s">
        <v>358</v>
      </c>
    </row>
    <row r="22" spans="1:6">
      <c r="A22">
        <v>37</v>
      </c>
      <c r="B22">
        <f t="shared" si="0"/>
        <v>1.5416666666666665</v>
      </c>
      <c r="C22">
        <v>167.631</v>
      </c>
      <c r="D22">
        <f t="shared" si="3"/>
        <v>12.369</v>
      </c>
      <c r="E22">
        <f t="shared" si="2"/>
        <v>12.369</v>
      </c>
      <c r="F22" t="s">
        <v>359</v>
      </c>
    </row>
    <row r="23" spans="1:6">
      <c r="A23">
        <v>39</v>
      </c>
      <c r="B23">
        <f t="shared" si="0"/>
        <v>1.625</v>
      </c>
      <c r="C23">
        <v>170.81200000000001</v>
      </c>
      <c r="D23">
        <f t="shared" si="3"/>
        <v>9.1879999999999882</v>
      </c>
      <c r="E23">
        <f t="shared" si="2"/>
        <v>9.1879999999999882</v>
      </c>
      <c r="F23" t="s">
        <v>360</v>
      </c>
    </row>
    <row r="24" spans="1:6">
      <c r="A24">
        <v>41</v>
      </c>
      <c r="B24">
        <f t="shared" si="0"/>
        <v>1.7083333333333333</v>
      </c>
      <c r="C24">
        <v>167.42</v>
      </c>
      <c r="D24">
        <f t="shared" si="3"/>
        <v>12.580000000000013</v>
      </c>
      <c r="E24">
        <f t="shared" si="2"/>
        <v>12.580000000000013</v>
      </c>
      <c r="F24" t="s">
        <v>361</v>
      </c>
    </row>
    <row r="25" spans="1:6">
      <c r="A25">
        <v>43</v>
      </c>
      <c r="B25">
        <f t="shared" si="0"/>
        <v>1.7916666666666665</v>
      </c>
      <c r="C25">
        <v>168.911</v>
      </c>
      <c r="D25">
        <f t="shared" si="3"/>
        <v>11.088999999999999</v>
      </c>
      <c r="E25">
        <f t="shared" si="2"/>
        <v>11.088999999999999</v>
      </c>
      <c r="F25" t="s">
        <v>362</v>
      </c>
    </row>
    <row r="26" spans="1:6">
      <c r="A26">
        <v>45</v>
      </c>
      <c r="B26">
        <f t="shared" si="0"/>
        <v>1.875</v>
      </c>
      <c r="C26">
        <v>165.51</v>
      </c>
      <c r="D26">
        <f t="shared" si="3"/>
        <v>14.490000000000009</v>
      </c>
      <c r="E26">
        <f t="shared" si="2"/>
        <v>14.490000000000009</v>
      </c>
      <c r="F26" t="s">
        <v>363</v>
      </c>
    </row>
    <row r="27" spans="1:6">
      <c r="A27">
        <v>47</v>
      </c>
      <c r="B27">
        <f t="shared" si="0"/>
        <v>1.9583333333333333</v>
      </c>
      <c r="C27">
        <v>165.602</v>
      </c>
      <c r="D27">
        <f t="shared" si="3"/>
        <v>14.397999999999996</v>
      </c>
      <c r="E27">
        <f t="shared" si="2"/>
        <v>14.397999999999996</v>
      </c>
      <c r="F27" t="s">
        <v>364</v>
      </c>
    </row>
    <row r="28" spans="1:6">
      <c r="A28">
        <v>49</v>
      </c>
      <c r="B28">
        <f t="shared" si="0"/>
        <v>2.0416666666666665</v>
      </c>
      <c r="C28">
        <v>164.05500000000001</v>
      </c>
      <c r="D28">
        <f t="shared" si="3"/>
        <v>15.944999999999993</v>
      </c>
      <c r="E28">
        <f t="shared" si="2"/>
        <v>15.944999999999993</v>
      </c>
      <c r="F28" t="s">
        <v>365</v>
      </c>
    </row>
    <row r="29" spans="1:6">
      <c r="A29">
        <v>51</v>
      </c>
      <c r="B29">
        <f t="shared" si="0"/>
        <v>2.125</v>
      </c>
      <c r="C29">
        <v>166.05799999999999</v>
      </c>
      <c r="D29">
        <f t="shared" si="3"/>
        <v>13.942000000000007</v>
      </c>
      <c r="E29">
        <f t="shared" si="2"/>
        <v>13.942000000000007</v>
      </c>
      <c r="F29" t="s">
        <v>366</v>
      </c>
    </row>
    <row r="30" spans="1:6">
      <c r="A30">
        <v>53</v>
      </c>
      <c r="B30">
        <f t="shared" si="0"/>
        <v>2.208333333333333</v>
      </c>
      <c r="C30">
        <v>171.83199999999999</v>
      </c>
      <c r="D30">
        <f t="shared" si="3"/>
        <v>8.1680000000000064</v>
      </c>
      <c r="E30">
        <f t="shared" si="2"/>
        <v>8.1680000000000064</v>
      </c>
      <c r="F30" t="s">
        <v>367</v>
      </c>
    </row>
    <row r="31" spans="1:6">
      <c r="A31">
        <v>55</v>
      </c>
      <c r="B31">
        <f t="shared" si="0"/>
        <v>2.2916666666666665</v>
      </c>
      <c r="C31">
        <v>173.68700000000001</v>
      </c>
      <c r="D31">
        <f t="shared" si="3"/>
        <v>6.3129999999999882</v>
      </c>
      <c r="E31">
        <f t="shared" si="2"/>
        <v>6.3129999999999882</v>
      </c>
      <c r="F31" t="s">
        <v>368</v>
      </c>
    </row>
    <row r="32" spans="1:6">
      <c r="A32">
        <v>57</v>
      </c>
      <c r="B32">
        <f t="shared" si="0"/>
        <v>2.375</v>
      </c>
      <c r="C32">
        <v>170.53800000000001</v>
      </c>
      <c r="D32">
        <f t="shared" si="3"/>
        <v>9.4619999999999891</v>
      </c>
      <c r="E32">
        <f t="shared" si="2"/>
        <v>9.4619999999999891</v>
      </c>
      <c r="F32" t="s">
        <v>369</v>
      </c>
    </row>
    <row r="33" spans="1:6">
      <c r="A33">
        <v>59</v>
      </c>
      <c r="B33">
        <f t="shared" si="0"/>
        <v>2.458333333333333</v>
      </c>
      <c r="C33">
        <v>171.703</v>
      </c>
      <c r="D33">
        <f t="shared" si="3"/>
        <v>8.296999999999997</v>
      </c>
      <c r="E33">
        <f t="shared" si="2"/>
        <v>8.296999999999997</v>
      </c>
      <c r="F33" t="s">
        <v>370</v>
      </c>
    </row>
    <row r="34" spans="1:6">
      <c r="A34">
        <v>61</v>
      </c>
      <c r="B34">
        <f t="shared" si="0"/>
        <v>2.5416666666666665</v>
      </c>
      <c r="C34">
        <v>172.72300000000001</v>
      </c>
      <c r="D34">
        <f t="shared" si="3"/>
        <v>7.2769999999999868</v>
      </c>
      <c r="E34">
        <f t="shared" si="2"/>
        <v>7.2769999999999868</v>
      </c>
      <c r="F34" t="s">
        <v>371</v>
      </c>
    </row>
    <row r="35" spans="1:6">
      <c r="A35">
        <v>63</v>
      </c>
      <c r="B35">
        <f t="shared" si="0"/>
        <v>2.625</v>
      </c>
      <c r="C35">
        <v>170.185</v>
      </c>
      <c r="D35">
        <f>-180+C35</f>
        <v>-9.8149999999999977</v>
      </c>
      <c r="E35">
        <f t="shared" si="2"/>
        <v>9.8149999999999977</v>
      </c>
      <c r="F35" t="s">
        <v>372</v>
      </c>
    </row>
    <row r="36" spans="1:6">
      <c r="A36">
        <v>65</v>
      </c>
      <c r="B36">
        <f t="shared" si="0"/>
        <v>2.708333333333333</v>
      </c>
      <c r="C36">
        <v>171.09100000000001</v>
      </c>
      <c r="D36">
        <f t="shared" ref="D36:D66" si="4">-180+C36</f>
        <v>-8.9089999999999918</v>
      </c>
      <c r="E36">
        <f t="shared" si="2"/>
        <v>8.9089999999999918</v>
      </c>
      <c r="F36" t="s">
        <v>373</v>
      </c>
    </row>
    <row r="37" spans="1:6">
      <c r="A37">
        <v>67</v>
      </c>
      <c r="B37">
        <f t="shared" si="0"/>
        <v>2.7916666666666665</v>
      </c>
      <c r="C37">
        <v>174.02799999999999</v>
      </c>
      <c r="D37">
        <f t="shared" si="4"/>
        <v>-5.9720000000000084</v>
      </c>
      <c r="E37">
        <f t="shared" si="2"/>
        <v>5.9720000000000084</v>
      </c>
      <c r="F37" t="s">
        <v>374</v>
      </c>
    </row>
    <row r="38" spans="1:6">
      <c r="A38">
        <v>69</v>
      </c>
      <c r="B38">
        <f t="shared" si="0"/>
        <v>2.875</v>
      </c>
      <c r="C38">
        <v>176.82</v>
      </c>
      <c r="D38">
        <f t="shared" si="4"/>
        <v>-3.1800000000000068</v>
      </c>
      <c r="E38">
        <f t="shared" si="2"/>
        <v>3.1800000000000068</v>
      </c>
      <c r="F38" t="s">
        <v>375</v>
      </c>
    </row>
    <row r="39" spans="1:6">
      <c r="A39">
        <v>71</v>
      </c>
      <c r="B39">
        <f t="shared" si="0"/>
        <v>2.958333333333333</v>
      </c>
      <c r="C39">
        <v>175.05500000000001</v>
      </c>
      <c r="D39">
        <f t="shared" si="4"/>
        <v>-4.9449999999999932</v>
      </c>
      <c r="E39">
        <f t="shared" si="2"/>
        <v>4.9449999999999932</v>
      </c>
      <c r="F39" t="s">
        <v>376</v>
      </c>
    </row>
    <row r="40" spans="1:6">
      <c r="A40">
        <v>73</v>
      </c>
      <c r="B40">
        <f t="shared" si="0"/>
        <v>3.0416666666666665</v>
      </c>
      <c r="C40">
        <v>166.321</v>
      </c>
      <c r="D40">
        <f t="shared" si="4"/>
        <v>-13.679000000000002</v>
      </c>
      <c r="E40">
        <f t="shared" si="2"/>
        <v>13.679000000000002</v>
      </c>
      <c r="F40" t="s">
        <v>377</v>
      </c>
    </row>
    <row r="41" spans="1:6">
      <c r="A41">
        <v>75</v>
      </c>
      <c r="B41">
        <f t="shared" si="0"/>
        <v>3.125</v>
      </c>
      <c r="C41">
        <v>166.02600000000001</v>
      </c>
      <c r="D41">
        <f t="shared" si="4"/>
        <v>-13.97399999999999</v>
      </c>
      <c r="E41">
        <f t="shared" si="2"/>
        <v>13.97399999999999</v>
      </c>
      <c r="F41" t="s">
        <v>378</v>
      </c>
    </row>
    <row r="42" spans="1:6">
      <c r="A42">
        <v>77</v>
      </c>
      <c r="B42">
        <f t="shared" si="0"/>
        <v>3.208333333333333</v>
      </c>
      <c r="C42">
        <v>163.01499999999999</v>
      </c>
      <c r="D42">
        <f t="shared" si="4"/>
        <v>-16.985000000000014</v>
      </c>
      <c r="E42">
        <f t="shared" si="2"/>
        <v>16.985000000000014</v>
      </c>
      <c r="F42" t="s">
        <v>379</v>
      </c>
    </row>
    <row r="43" spans="1:6">
      <c r="A43">
        <v>79</v>
      </c>
      <c r="B43">
        <f t="shared" si="0"/>
        <v>3.2916666666666665</v>
      </c>
      <c r="C43">
        <v>169.45400000000001</v>
      </c>
      <c r="D43">
        <f t="shared" si="4"/>
        <v>-10.545999999999992</v>
      </c>
      <c r="E43">
        <f t="shared" si="2"/>
        <v>10.545999999999992</v>
      </c>
      <c r="F43" t="s">
        <v>380</v>
      </c>
    </row>
    <row r="44" spans="1:6">
      <c r="A44">
        <v>81</v>
      </c>
      <c r="B44">
        <f t="shared" si="0"/>
        <v>3.375</v>
      </c>
      <c r="C44">
        <v>160.58099999999999</v>
      </c>
      <c r="D44">
        <f t="shared" si="4"/>
        <v>-19.419000000000011</v>
      </c>
      <c r="E44">
        <f t="shared" si="2"/>
        <v>19.419000000000011</v>
      </c>
      <c r="F44" t="s">
        <v>381</v>
      </c>
    </row>
    <row r="45" spans="1:6">
      <c r="A45">
        <v>83</v>
      </c>
      <c r="B45">
        <f t="shared" si="0"/>
        <v>3.458333333333333</v>
      </c>
      <c r="C45">
        <v>165.53</v>
      </c>
      <c r="D45">
        <f t="shared" si="4"/>
        <v>-14.469999999999999</v>
      </c>
      <c r="E45">
        <f t="shared" si="2"/>
        <v>14.469999999999999</v>
      </c>
      <c r="F45" t="s">
        <v>382</v>
      </c>
    </row>
    <row r="46" spans="1:6">
      <c r="A46">
        <v>85</v>
      </c>
      <c r="B46">
        <f t="shared" si="0"/>
        <v>3.5416666666666665</v>
      </c>
      <c r="C46">
        <v>163.98500000000001</v>
      </c>
      <c r="D46">
        <f t="shared" si="4"/>
        <v>-16.014999999999986</v>
      </c>
      <c r="E46">
        <f t="shared" si="2"/>
        <v>16.014999999999986</v>
      </c>
      <c r="F46" t="s">
        <v>383</v>
      </c>
    </row>
    <row r="47" spans="1:6">
      <c r="A47">
        <v>87</v>
      </c>
      <c r="B47">
        <f t="shared" si="0"/>
        <v>3.625</v>
      </c>
      <c r="C47">
        <v>167.374</v>
      </c>
      <c r="D47">
        <f t="shared" si="4"/>
        <v>-12.626000000000005</v>
      </c>
      <c r="E47">
        <f t="shared" si="2"/>
        <v>12.626000000000005</v>
      </c>
      <c r="F47" t="s">
        <v>384</v>
      </c>
    </row>
    <row r="48" spans="1:6">
      <c r="A48">
        <v>89</v>
      </c>
      <c r="B48">
        <f t="shared" si="0"/>
        <v>3.708333333333333</v>
      </c>
      <c r="C48">
        <v>166.81700000000001</v>
      </c>
      <c r="D48">
        <f t="shared" si="4"/>
        <v>-13.182999999999993</v>
      </c>
      <c r="E48">
        <f t="shared" si="2"/>
        <v>13.182999999999993</v>
      </c>
      <c r="F48" t="s">
        <v>385</v>
      </c>
    </row>
    <row r="49" spans="1:6">
      <c r="A49">
        <v>91</v>
      </c>
      <c r="B49">
        <f t="shared" si="0"/>
        <v>3.7916666666666665</v>
      </c>
      <c r="C49">
        <v>169.04</v>
      </c>
      <c r="D49">
        <f t="shared" si="4"/>
        <v>-10.960000000000008</v>
      </c>
      <c r="E49">
        <f t="shared" si="2"/>
        <v>10.960000000000008</v>
      </c>
      <c r="F49" t="s">
        <v>386</v>
      </c>
    </row>
    <row r="50" spans="1:6">
      <c r="A50">
        <v>93</v>
      </c>
      <c r="B50">
        <f t="shared" si="0"/>
        <v>3.875</v>
      </c>
      <c r="C50">
        <v>167.922</v>
      </c>
      <c r="D50">
        <f t="shared" si="4"/>
        <v>-12.078000000000003</v>
      </c>
      <c r="E50">
        <f t="shared" si="2"/>
        <v>12.078000000000003</v>
      </c>
      <c r="F50" t="s">
        <v>387</v>
      </c>
    </row>
    <row r="51" spans="1:6">
      <c r="A51">
        <v>95</v>
      </c>
      <c r="B51">
        <f t="shared" si="0"/>
        <v>3.958333333333333</v>
      </c>
      <c r="C51">
        <v>166.381</v>
      </c>
      <c r="D51">
        <f t="shared" si="4"/>
        <v>-13.619</v>
      </c>
      <c r="E51">
        <f t="shared" si="2"/>
        <v>13.619</v>
      </c>
      <c r="F51" t="s">
        <v>388</v>
      </c>
    </row>
    <row r="52" spans="1:6">
      <c r="A52">
        <v>97</v>
      </c>
      <c r="B52">
        <f t="shared" si="0"/>
        <v>4.0416666666666661</v>
      </c>
      <c r="C52">
        <v>159.35499999999999</v>
      </c>
      <c r="D52">
        <f t="shared" si="4"/>
        <v>-20.64500000000001</v>
      </c>
      <c r="E52">
        <f t="shared" si="2"/>
        <v>20.64500000000001</v>
      </c>
      <c r="F52" t="s">
        <v>389</v>
      </c>
    </row>
    <row r="53" spans="1:6">
      <c r="A53">
        <v>99</v>
      </c>
      <c r="B53">
        <f t="shared" si="0"/>
        <v>4.125</v>
      </c>
      <c r="C53">
        <v>166.637</v>
      </c>
      <c r="D53">
        <f t="shared" si="4"/>
        <v>-13.363</v>
      </c>
      <c r="E53">
        <f t="shared" si="2"/>
        <v>13.363</v>
      </c>
      <c r="F53" t="s">
        <v>390</v>
      </c>
    </row>
    <row r="54" spans="1:6">
      <c r="A54">
        <v>101</v>
      </c>
      <c r="B54">
        <f t="shared" si="0"/>
        <v>4.208333333333333</v>
      </c>
      <c r="C54">
        <v>166.32400000000001</v>
      </c>
      <c r="D54">
        <f t="shared" si="4"/>
        <v>-13.675999999999988</v>
      </c>
      <c r="E54">
        <f t="shared" si="2"/>
        <v>13.675999999999988</v>
      </c>
      <c r="F54" t="s">
        <v>391</v>
      </c>
    </row>
    <row r="55" spans="1:6">
      <c r="A55">
        <v>103</v>
      </c>
      <c r="B55">
        <f t="shared" si="0"/>
        <v>4.2916666666666661</v>
      </c>
      <c r="C55">
        <v>164.113</v>
      </c>
      <c r="D55">
        <f t="shared" si="4"/>
        <v>-15.887</v>
      </c>
      <c r="E55">
        <f t="shared" si="2"/>
        <v>15.887</v>
      </c>
      <c r="F55" t="s">
        <v>392</v>
      </c>
    </row>
    <row r="56" spans="1:6">
      <c r="A56">
        <v>105</v>
      </c>
      <c r="B56">
        <f t="shared" si="0"/>
        <v>4.375</v>
      </c>
      <c r="C56">
        <v>169.899</v>
      </c>
      <c r="D56">
        <f t="shared" si="4"/>
        <v>-10.100999999999999</v>
      </c>
      <c r="E56">
        <f t="shared" si="2"/>
        <v>10.100999999999999</v>
      </c>
      <c r="F56" t="s">
        <v>393</v>
      </c>
    </row>
    <row r="57" spans="1:6">
      <c r="A57">
        <v>107</v>
      </c>
      <c r="B57">
        <f t="shared" si="0"/>
        <v>4.458333333333333</v>
      </c>
      <c r="C57">
        <v>172.85</v>
      </c>
      <c r="D57">
        <f t="shared" si="4"/>
        <v>-7.1500000000000057</v>
      </c>
      <c r="E57">
        <f t="shared" si="2"/>
        <v>7.1500000000000057</v>
      </c>
      <c r="F57" t="s">
        <v>394</v>
      </c>
    </row>
    <row r="58" spans="1:6">
      <c r="A58">
        <v>109</v>
      </c>
      <c r="B58">
        <f t="shared" si="0"/>
        <v>4.5416666666666661</v>
      </c>
      <c r="C58">
        <v>169.59200000000001</v>
      </c>
      <c r="D58">
        <f t="shared" si="4"/>
        <v>-10.407999999999987</v>
      </c>
      <c r="E58">
        <f t="shared" si="2"/>
        <v>10.407999999999987</v>
      </c>
      <c r="F58" t="s">
        <v>395</v>
      </c>
    </row>
    <row r="59" spans="1:6">
      <c r="A59">
        <v>111</v>
      </c>
      <c r="B59">
        <f t="shared" si="0"/>
        <v>4.625</v>
      </c>
      <c r="C59">
        <v>172.124</v>
      </c>
      <c r="D59">
        <f t="shared" si="4"/>
        <v>-7.8760000000000048</v>
      </c>
      <c r="E59">
        <f t="shared" si="2"/>
        <v>7.8760000000000048</v>
      </c>
      <c r="F59" t="s">
        <v>396</v>
      </c>
    </row>
    <row r="60" spans="1:6">
      <c r="A60">
        <v>113</v>
      </c>
      <c r="B60">
        <f t="shared" si="0"/>
        <v>4.708333333333333</v>
      </c>
      <c r="C60">
        <v>170.608</v>
      </c>
      <c r="D60">
        <f t="shared" si="4"/>
        <v>-9.3919999999999959</v>
      </c>
      <c r="E60">
        <f t="shared" si="2"/>
        <v>9.3919999999999959</v>
      </c>
      <c r="F60" t="s">
        <v>397</v>
      </c>
    </row>
    <row r="61" spans="1:6">
      <c r="A61">
        <v>115</v>
      </c>
      <c r="B61">
        <f t="shared" si="0"/>
        <v>4.7916666666666661</v>
      </c>
      <c r="C61">
        <v>168.94499999999999</v>
      </c>
      <c r="D61">
        <f t="shared" si="4"/>
        <v>-11.055000000000007</v>
      </c>
      <c r="E61">
        <f t="shared" si="2"/>
        <v>11.055000000000007</v>
      </c>
      <c r="F61" t="s">
        <v>398</v>
      </c>
    </row>
    <row r="62" spans="1:6">
      <c r="A62">
        <v>117</v>
      </c>
      <c r="B62">
        <f t="shared" si="0"/>
        <v>4.875</v>
      </c>
      <c r="C62">
        <v>168.49299999999999</v>
      </c>
      <c r="D62">
        <f t="shared" si="4"/>
        <v>-11.507000000000005</v>
      </c>
      <c r="E62">
        <f t="shared" si="2"/>
        <v>11.507000000000005</v>
      </c>
      <c r="F62" t="s">
        <v>399</v>
      </c>
    </row>
    <row r="63" spans="1:6">
      <c r="A63">
        <v>119</v>
      </c>
      <c r="B63">
        <f t="shared" si="0"/>
        <v>4.958333333333333</v>
      </c>
      <c r="C63">
        <v>168.31299999999999</v>
      </c>
      <c r="D63">
        <f t="shared" si="4"/>
        <v>-11.687000000000012</v>
      </c>
      <c r="E63">
        <f t="shared" si="2"/>
        <v>11.687000000000012</v>
      </c>
      <c r="F63" t="s">
        <v>400</v>
      </c>
    </row>
    <row r="64" spans="1:6">
      <c r="A64">
        <v>121</v>
      </c>
      <c r="B64">
        <f t="shared" si="0"/>
        <v>5.0416666666666661</v>
      </c>
      <c r="C64">
        <v>165.756</v>
      </c>
      <c r="D64">
        <f t="shared" si="4"/>
        <v>-14.244</v>
      </c>
      <c r="E64">
        <f t="shared" si="2"/>
        <v>14.244</v>
      </c>
      <c r="F64" t="s">
        <v>401</v>
      </c>
    </row>
    <row r="65" spans="1:7">
      <c r="A65">
        <v>123</v>
      </c>
      <c r="B65">
        <f t="shared" si="0"/>
        <v>5.125</v>
      </c>
      <c r="C65">
        <v>172.255</v>
      </c>
      <c r="D65">
        <f t="shared" si="4"/>
        <v>-7.7450000000000045</v>
      </c>
      <c r="E65">
        <f t="shared" si="2"/>
        <v>7.7450000000000045</v>
      </c>
      <c r="F65" t="s">
        <v>402</v>
      </c>
    </row>
    <row r="66" spans="1:7">
      <c r="A66">
        <v>125</v>
      </c>
      <c r="B66">
        <f t="shared" si="0"/>
        <v>5.208333333333333</v>
      </c>
      <c r="C66">
        <v>167.38900000000001</v>
      </c>
      <c r="D66">
        <f t="shared" si="4"/>
        <v>-12.61099999999999</v>
      </c>
      <c r="E66">
        <f t="shared" si="2"/>
        <v>12.61099999999999</v>
      </c>
      <c r="F66" t="s">
        <v>403</v>
      </c>
    </row>
    <row r="67" spans="1:7">
      <c r="A67">
        <v>127</v>
      </c>
      <c r="B67">
        <f t="shared" si="0"/>
        <v>5.2916666666666661</v>
      </c>
      <c r="C67">
        <v>170.41200000000001</v>
      </c>
      <c r="D67">
        <f>-180+C67</f>
        <v>-9.5879999999999939</v>
      </c>
      <c r="E67">
        <f t="shared" si="2"/>
        <v>9.5879999999999939</v>
      </c>
      <c r="F67" s="19" t="s">
        <v>404</v>
      </c>
      <c r="G67" t="s">
        <v>405</v>
      </c>
    </row>
    <row r="68" spans="1:7">
      <c r="A68">
        <v>129</v>
      </c>
      <c r="B68">
        <f t="shared" si="0"/>
        <v>5.375</v>
      </c>
      <c r="C68">
        <v>175.55500000000001</v>
      </c>
      <c r="D68">
        <f>-180+C68</f>
        <v>-4.4449999999999932</v>
      </c>
      <c r="E68">
        <f t="shared" si="2"/>
        <v>4.4449999999999932</v>
      </c>
      <c r="F68" s="19" t="s">
        <v>406</v>
      </c>
    </row>
    <row r="69" spans="1:7">
      <c r="A69">
        <v>131</v>
      </c>
      <c r="B69">
        <f t="shared" ref="B69:B103" si="5">A69*(1/24)</f>
        <v>5.458333333333333</v>
      </c>
      <c r="C69">
        <v>166.977</v>
      </c>
      <c r="D69">
        <f>180-C69</f>
        <v>13.022999999999996</v>
      </c>
      <c r="E69">
        <f t="shared" ref="E69:E103" si="6">ABS(D69)</f>
        <v>13.022999999999996</v>
      </c>
      <c r="F69" s="19" t="s">
        <v>407</v>
      </c>
    </row>
    <row r="70" spans="1:7">
      <c r="A70">
        <v>133</v>
      </c>
      <c r="B70">
        <f t="shared" si="5"/>
        <v>5.5416666666666661</v>
      </c>
      <c r="C70">
        <v>167.114</v>
      </c>
      <c r="D70">
        <f t="shared" ref="D70:D97" si="7">180-C70</f>
        <v>12.885999999999996</v>
      </c>
      <c r="E70">
        <f t="shared" si="6"/>
        <v>12.885999999999996</v>
      </c>
      <c r="F70" s="19" t="s">
        <v>408</v>
      </c>
    </row>
    <row r="71" spans="1:7">
      <c r="A71">
        <v>135</v>
      </c>
      <c r="B71">
        <f t="shared" si="5"/>
        <v>5.625</v>
      </c>
      <c r="C71">
        <v>165.43899999999999</v>
      </c>
      <c r="D71">
        <f t="shared" si="7"/>
        <v>14.561000000000007</v>
      </c>
      <c r="E71">
        <f t="shared" si="6"/>
        <v>14.561000000000007</v>
      </c>
      <c r="F71" s="19" t="s">
        <v>409</v>
      </c>
    </row>
    <row r="72" spans="1:7">
      <c r="A72">
        <v>137</v>
      </c>
      <c r="B72">
        <f t="shared" si="5"/>
        <v>5.708333333333333</v>
      </c>
      <c r="C72">
        <v>169.47499999999999</v>
      </c>
      <c r="D72">
        <f t="shared" si="7"/>
        <v>10.525000000000006</v>
      </c>
      <c r="E72">
        <f t="shared" si="6"/>
        <v>10.525000000000006</v>
      </c>
      <c r="F72" s="19" t="s">
        <v>410</v>
      </c>
    </row>
    <row r="73" spans="1:7">
      <c r="A73">
        <v>139</v>
      </c>
      <c r="B73">
        <f t="shared" si="5"/>
        <v>5.7916666666666661</v>
      </c>
      <c r="C73">
        <v>165.65799999999999</v>
      </c>
      <c r="D73">
        <f t="shared" si="7"/>
        <v>14.342000000000013</v>
      </c>
      <c r="E73">
        <f t="shared" si="6"/>
        <v>14.342000000000013</v>
      </c>
      <c r="F73" s="19" t="s">
        <v>411</v>
      </c>
    </row>
    <row r="74" spans="1:7">
      <c r="A74">
        <v>141</v>
      </c>
      <c r="B74">
        <f t="shared" si="5"/>
        <v>5.875</v>
      </c>
      <c r="C74">
        <v>168.70699999999999</v>
      </c>
      <c r="D74">
        <f t="shared" si="7"/>
        <v>11.293000000000006</v>
      </c>
      <c r="E74">
        <f t="shared" si="6"/>
        <v>11.293000000000006</v>
      </c>
      <c r="F74" s="19" t="s">
        <v>412</v>
      </c>
    </row>
    <row r="75" spans="1:7">
      <c r="A75">
        <v>143</v>
      </c>
      <c r="B75">
        <f t="shared" si="5"/>
        <v>5.958333333333333</v>
      </c>
      <c r="C75">
        <v>162.322</v>
      </c>
      <c r="D75">
        <f t="shared" si="7"/>
        <v>17.677999999999997</v>
      </c>
      <c r="E75">
        <f t="shared" si="6"/>
        <v>17.677999999999997</v>
      </c>
      <c r="F75" s="19" t="s">
        <v>413</v>
      </c>
    </row>
    <row r="76" spans="1:7">
      <c r="A76">
        <v>145</v>
      </c>
      <c r="B76">
        <f t="shared" si="5"/>
        <v>6.0416666666666661</v>
      </c>
      <c r="C76">
        <v>162.89699999999999</v>
      </c>
      <c r="D76">
        <f t="shared" si="7"/>
        <v>17.103000000000009</v>
      </c>
      <c r="E76">
        <f t="shared" si="6"/>
        <v>17.103000000000009</v>
      </c>
      <c r="F76" s="20" t="s">
        <v>414</v>
      </c>
    </row>
    <row r="77" spans="1:7">
      <c r="A77">
        <v>147</v>
      </c>
      <c r="B77">
        <f t="shared" si="5"/>
        <v>6.125</v>
      </c>
      <c r="C77">
        <v>164.83600000000001</v>
      </c>
      <c r="D77">
        <f t="shared" si="7"/>
        <v>15.163999999999987</v>
      </c>
      <c r="E77">
        <f t="shared" si="6"/>
        <v>15.163999999999987</v>
      </c>
      <c r="F77" s="19" t="s">
        <v>415</v>
      </c>
    </row>
    <row r="78" spans="1:7">
      <c r="A78">
        <v>149</v>
      </c>
      <c r="B78">
        <f t="shared" si="5"/>
        <v>6.208333333333333</v>
      </c>
      <c r="C78">
        <v>163.16900000000001</v>
      </c>
      <c r="D78">
        <f t="shared" si="7"/>
        <v>16.830999999999989</v>
      </c>
      <c r="E78">
        <f t="shared" si="6"/>
        <v>16.830999999999989</v>
      </c>
      <c r="F78" s="19" t="s">
        <v>416</v>
      </c>
    </row>
    <row r="79" spans="1:7">
      <c r="A79">
        <v>151</v>
      </c>
      <c r="B79">
        <f t="shared" si="5"/>
        <v>6.2916666666666661</v>
      </c>
      <c r="C79">
        <v>163.875</v>
      </c>
      <c r="D79">
        <f t="shared" si="7"/>
        <v>16.125</v>
      </c>
      <c r="E79">
        <f t="shared" si="6"/>
        <v>16.125</v>
      </c>
      <c r="F79" s="19" t="s">
        <v>417</v>
      </c>
    </row>
    <row r="80" spans="1:7">
      <c r="A80">
        <v>153</v>
      </c>
      <c r="B80">
        <f t="shared" si="5"/>
        <v>6.375</v>
      </c>
      <c r="C80">
        <v>166.29300000000001</v>
      </c>
      <c r="D80">
        <f t="shared" si="7"/>
        <v>13.706999999999994</v>
      </c>
      <c r="E80">
        <f t="shared" si="6"/>
        <v>13.706999999999994</v>
      </c>
      <c r="F80" s="19" t="s">
        <v>418</v>
      </c>
    </row>
    <row r="81" spans="1:6">
      <c r="A81">
        <v>155</v>
      </c>
      <c r="B81">
        <f t="shared" si="5"/>
        <v>6.458333333333333</v>
      </c>
      <c r="C81">
        <v>163.82599999999999</v>
      </c>
      <c r="D81">
        <f t="shared" si="7"/>
        <v>16.174000000000007</v>
      </c>
      <c r="E81">
        <f t="shared" si="6"/>
        <v>16.174000000000007</v>
      </c>
      <c r="F81" s="19" t="s">
        <v>419</v>
      </c>
    </row>
    <row r="82" spans="1:6">
      <c r="A82">
        <v>157</v>
      </c>
      <c r="B82">
        <f t="shared" si="5"/>
        <v>6.5416666666666661</v>
      </c>
      <c r="C82">
        <v>165.87</v>
      </c>
      <c r="D82">
        <f t="shared" si="7"/>
        <v>14.129999999999995</v>
      </c>
      <c r="E82">
        <f t="shared" si="6"/>
        <v>14.129999999999995</v>
      </c>
      <c r="F82" s="19" t="s">
        <v>420</v>
      </c>
    </row>
    <row r="83" spans="1:6">
      <c r="A83">
        <v>159</v>
      </c>
      <c r="B83">
        <f t="shared" si="5"/>
        <v>6.625</v>
      </c>
      <c r="C83">
        <v>170.79400000000001</v>
      </c>
      <c r="D83">
        <f t="shared" si="7"/>
        <v>9.2059999999999889</v>
      </c>
      <c r="E83">
        <f t="shared" si="6"/>
        <v>9.2059999999999889</v>
      </c>
      <c r="F83" s="19" t="s">
        <v>421</v>
      </c>
    </row>
    <row r="84" spans="1:6">
      <c r="A84">
        <v>161</v>
      </c>
      <c r="B84">
        <f t="shared" si="5"/>
        <v>6.708333333333333</v>
      </c>
      <c r="C84">
        <v>165.364</v>
      </c>
      <c r="D84">
        <f t="shared" si="7"/>
        <v>14.635999999999996</v>
      </c>
      <c r="E84">
        <f t="shared" si="6"/>
        <v>14.635999999999996</v>
      </c>
      <c r="F84" s="19" t="s">
        <v>422</v>
      </c>
    </row>
    <row r="85" spans="1:6">
      <c r="A85">
        <v>163</v>
      </c>
      <c r="B85">
        <f t="shared" si="5"/>
        <v>6.7916666666666661</v>
      </c>
      <c r="C85">
        <v>166.9</v>
      </c>
      <c r="D85">
        <f t="shared" si="7"/>
        <v>13.099999999999994</v>
      </c>
      <c r="E85">
        <f t="shared" si="6"/>
        <v>13.099999999999994</v>
      </c>
      <c r="F85" s="20" t="s">
        <v>423</v>
      </c>
    </row>
    <row r="86" spans="1:6">
      <c r="A86">
        <v>165</v>
      </c>
      <c r="B86">
        <f t="shared" si="5"/>
        <v>6.875</v>
      </c>
      <c r="C86">
        <v>169.44399999999999</v>
      </c>
      <c r="D86">
        <f t="shared" si="7"/>
        <v>10.556000000000012</v>
      </c>
      <c r="E86">
        <f t="shared" si="6"/>
        <v>10.556000000000012</v>
      </c>
      <c r="F86" s="19" t="s">
        <v>424</v>
      </c>
    </row>
    <row r="87" spans="1:6">
      <c r="A87">
        <v>167</v>
      </c>
      <c r="B87">
        <f t="shared" si="5"/>
        <v>6.958333333333333</v>
      </c>
      <c r="C87">
        <v>164.208</v>
      </c>
      <c r="D87">
        <f t="shared" si="7"/>
        <v>15.792000000000002</v>
      </c>
      <c r="E87">
        <f t="shared" si="6"/>
        <v>15.792000000000002</v>
      </c>
      <c r="F87" s="19" t="s">
        <v>425</v>
      </c>
    </row>
    <row r="88" spans="1:6">
      <c r="A88">
        <v>169</v>
      </c>
      <c r="B88">
        <f t="shared" si="5"/>
        <v>7.0416666666666661</v>
      </c>
      <c r="C88">
        <v>168.00899999999999</v>
      </c>
      <c r="D88">
        <f t="shared" si="7"/>
        <v>11.991000000000014</v>
      </c>
      <c r="E88">
        <f t="shared" si="6"/>
        <v>11.991000000000014</v>
      </c>
      <c r="F88" s="19" t="s">
        <v>426</v>
      </c>
    </row>
    <row r="89" spans="1:6">
      <c r="A89">
        <v>171</v>
      </c>
      <c r="B89">
        <f t="shared" si="5"/>
        <v>7.125</v>
      </c>
      <c r="C89">
        <v>167.36500000000001</v>
      </c>
      <c r="D89">
        <f t="shared" si="7"/>
        <v>12.634999999999991</v>
      </c>
      <c r="E89">
        <f t="shared" si="6"/>
        <v>12.634999999999991</v>
      </c>
      <c r="F89" s="19" t="s">
        <v>427</v>
      </c>
    </row>
    <row r="90" spans="1:6">
      <c r="A90">
        <v>173</v>
      </c>
      <c r="B90">
        <f t="shared" si="5"/>
        <v>7.208333333333333</v>
      </c>
      <c r="C90">
        <v>166.227</v>
      </c>
      <c r="D90">
        <f t="shared" si="7"/>
        <v>13.772999999999996</v>
      </c>
      <c r="E90">
        <f t="shared" si="6"/>
        <v>13.772999999999996</v>
      </c>
      <c r="F90" s="19" t="s">
        <v>428</v>
      </c>
    </row>
    <row r="91" spans="1:6">
      <c r="A91">
        <v>175</v>
      </c>
      <c r="B91">
        <f t="shared" si="5"/>
        <v>7.2916666666666661</v>
      </c>
      <c r="C91">
        <v>170.672</v>
      </c>
      <c r="D91">
        <f t="shared" si="7"/>
        <v>9.328000000000003</v>
      </c>
      <c r="E91">
        <f t="shared" si="6"/>
        <v>9.328000000000003</v>
      </c>
      <c r="F91" s="19" t="s">
        <v>429</v>
      </c>
    </row>
    <row r="92" spans="1:6">
      <c r="A92">
        <v>177</v>
      </c>
      <c r="B92">
        <f t="shared" si="5"/>
        <v>7.375</v>
      </c>
      <c r="C92">
        <v>170.06299999999999</v>
      </c>
      <c r="D92">
        <f t="shared" si="7"/>
        <v>9.9370000000000118</v>
      </c>
      <c r="E92">
        <f t="shared" si="6"/>
        <v>9.9370000000000118</v>
      </c>
      <c r="F92" s="19" t="s">
        <v>430</v>
      </c>
    </row>
    <row r="93" spans="1:6">
      <c r="A93">
        <v>179</v>
      </c>
      <c r="B93">
        <f t="shared" si="5"/>
        <v>7.458333333333333</v>
      </c>
      <c r="C93">
        <v>171.40700000000001</v>
      </c>
      <c r="D93">
        <f t="shared" si="7"/>
        <v>8.5929999999999893</v>
      </c>
      <c r="E93">
        <f t="shared" si="6"/>
        <v>8.5929999999999893</v>
      </c>
      <c r="F93" s="19" t="s">
        <v>431</v>
      </c>
    </row>
    <row r="94" spans="1:6">
      <c r="A94">
        <v>181</v>
      </c>
      <c r="B94">
        <f t="shared" si="5"/>
        <v>7.5416666666666661</v>
      </c>
      <c r="C94">
        <v>171.25399999999999</v>
      </c>
      <c r="D94">
        <f t="shared" si="7"/>
        <v>8.7460000000000093</v>
      </c>
      <c r="E94">
        <f t="shared" si="6"/>
        <v>8.7460000000000093</v>
      </c>
      <c r="F94" s="19" t="s">
        <v>432</v>
      </c>
    </row>
    <row r="95" spans="1:6">
      <c r="A95">
        <v>183</v>
      </c>
      <c r="B95">
        <f t="shared" si="5"/>
        <v>7.625</v>
      </c>
      <c r="C95">
        <v>174.09700000000001</v>
      </c>
      <c r="D95">
        <f t="shared" si="7"/>
        <v>5.9029999999999916</v>
      </c>
      <c r="E95">
        <f t="shared" si="6"/>
        <v>5.9029999999999916</v>
      </c>
      <c r="F95" s="19" t="s">
        <v>433</v>
      </c>
    </row>
    <row r="96" spans="1:6">
      <c r="A96">
        <v>185</v>
      </c>
      <c r="B96">
        <f t="shared" si="5"/>
        <v>7.708333333333333</v>
      </c>
      <c r="C96">
        <v>174.02</v>
      </c>
      <c r="D96">
        <f t="shared" si="7"/>
        <v>5.9799999999999898</v>
      </c>
      <c r="E96">
        <f t="shared" si="6"/>
        <v>5.9799999999999898</v>
      </c>
      <c r="F96" s="19" t="s">
        <v>434</v>
      </c>
    </row>
    <row r="97" spans="1:8">
      <c r="A97">
        <v>187</v>
      </c>
      <c r="B97">
        <f t="shared" si="5"/>
        <v>7.7916666666666661</v>
      </c>
      <c r="C97">
        <v>169.48500000000001</v>
      </c>
      <c r="D97">
        <f t="shared" si="7"/>
        <v>10.514999999999986</v>
      </c>
      <c r="E97">
        <f t="shared" si="6"/>
        <v>10.514999999999986</v>
      </c>
      <c r="F97" s="19" t="s">
        <v>435</v>
      </c>
    </row>
    <row r="98" spans="1:8">
      <c r="A98">
        <v>189</v>
      </c>
      <c r="B98">
        <f t="shared" si="5"/>
        <v>7.875</v>
      </c>
      <c r="C98">
        <v>171.21199999999999</v>
      </c>
      <c r="D98">
        <f>-180+C98</f>
        <v>-8.7880000000000109</v>
      </c>
      <c r="E98">
        <f t="shared" si="6"/>
        <v>8.7880000000000109</v>
      </c>
      <c r="F98" s="19" t="s">
        <v>436</v>
      </c>
    </row>
    <row r="99" spans="1:8">
      <c r="A99">
        <v>191</v>
      </c>
      <c r="B99">
        <f t="shared" si="5"/>
        <v>7.958333333333333</v>
      </c>
      <c r="C99">
        <v>171.333</v>
      </c>
      <c r="D99">
        <f t="shared" ref="D99:D103" si="8">-180+C99</f>
        <v>-8.6670000000000016</v>
      </c>
      <c r="E99">
        <f t="shared" si="6"/>
        <v>8.6670000000000016</v>
      </c>
      <c r="F99" s="19" t="s">
        <v>437</v>
      </c>
    </row>
    <row r="100" spans="1:8">
      <c r="A100">
        <v>193</v>
      </c>
      <c r="B100">
        <f t="shared" si="5"/>
        <v>8.0416666666666661</v>
      </c>
      <c r="C100">
        <v>159.654</v>
      </c>
      <c r="D100">
        <f t="shared" si="8"/>
        <v>-20.346000000000004</v>
      </c>
      <c r="E100">
        <f t="shared" si="6"/>
        <v>20.346000000000004</v>
      </c>
      <c r="F100" s="19" t="s">
        <v>438</v>
      </c>
    </row>
    <row r="101" spans="1:8">
      <c r="A101">
        <v>195</v>
      </c>
      <c r="B101">
        <f t="shared" si="5"/>
        <v>8.125</v>
      </c>
      <c r="C101">
        <v>156.37100000000001</v>
      </c>
      <c r="D101">
        <f t="shared" si="8"/>
        <v>-23.628999999999991</v>
      </c>
      <c r="E101">
        <f t="shared" si="6"/>
        <v>23.628999999999991</v>
      </c>
      <c r="F101" s="19" t="s">
        <v>439</v>
      </c>
    </row>
    <row r="102" spans="1:8">
      <c r="A102">
        <v>197</v>
      </c>
      <c r="B102">
        <f t="shared" si="5"/>
        <v>8.2083333333333321</v>
      </c>
      <c r="C102">
        <v>155.38300000000001</v>
      </c>
      <c r="D102">
        <f t="shared" si="8"/>
        <v>-24.61699999999999</v>
      </c>
      <c r="E102">
        <f t="shared" si="6"/>
        <v>24.61699999999999</v>
      </c>
      <c r="F102" s="19" t="s">
        <v>440</v>
      </c>
    </row>
    <row r="103" spans="1:8">
      <c r="A103">
        <v>199</v>
      </c>
      <c r="B103">
        <f t="shared" si="5"/>
        <v>8.2916666666666661</v>
      </c>
      <c r="C103">
        <v>154.58099999999999</v>
      </c>
      <c r="D103">
        <f t="shared" si="8"/>
        <v>-25.419000000000011</v>
      </c>
      <c r="E103">
        <f t="shared" si="6"/>
        <v>25.419000000000011</v>
      </c>
      <c r="F103" s="19" t="s">
        <v>441</v>
      </c>
    </row>
    <row r="109" spans="1:8">
      <c r="A109" t="s">
        <v>442</v>
      </c>
    </row>
    <row r="110" spans="1:8">
      <c r="A110" s="1" t="s">
        <v>123</v>
      </c>
      <c r="B110" s="1" t="s">
        <v>124</v>
      </c>
      <c r="C110" s="1" t="s">
        <v>125</v>
      </c>
      <c r="D110" s="1" t="s">
        <v>174</v>
      </c>
      <c r="E110" s="1" t="s">
        <v>127</v>
      </c>
      <c r="G110" t="s">
        <v>131</v>
      </c>
      <c r="H110" t="s">
        <v>443</v>
      </c>
    </row>
    <row r="111" spans="1:8">
      <c r="A111">
        <v>5</v>
      </c>
      <c r="B111">
        <f>A111*(1/24)</f>
        <v>0.20833333333333331</v>
      </c>
      <c r="C111">
        <v>167.011</v>
      </c>
      <c r="D111">
        <f t="shared" ref="D111:D120" si="9">180-C111</f>
        <v>12.989000000000004</v>
      </c>
      <c r="E111">
        <f>ABS(D111)</f>
        <v>12.989000000000004</v>
      </c>
      <c r="G111" t="s">
        <v>444</v>
      </c>
    </row>
    <row r="112" spans="1:8">
      <c r="A112">
        <v>7</v>
      </c>
      <c r="B112">
        <f t="shared" ref="B112:B160" si="10">A112*(1/24)</f>
        <v>0.29166666666666663</v>
      </c>
      <c r="C112">
        <v>153.435</v>
      </c>
      <c r="D112">
        <f t="shared" si="9"/>
        <v>26.564999999999998</v>
      </c>
      <c r="E112">
        <f t="shared" ref="E112:E160" si="11">ABS(D112)</f>
        <v>26.564999999999998</v>
      </c>
      <c r="G112" s="9" t="s">
        <v>445</v>
      </c>
    </row>
    <row r="113" spans="1:5">
      <c r="A113">
        <v>9</v>
      </c>
      <c r="B113">
        <f t="shared" si="10"/>
        <v>0.375</v>
      </c>
      <c r="C113">
        <v>165.489</v>
      </c>
      <c r="D113">
        <f t="shared" si="9"/>
        <v>14.510999999999996</v>
      </c>
      <c r="E113">
        <f t="shared" si="11"/>
        <v>14.510999999999996</v>
      </c>
    </row>
    <row r="114" spans="1:5">
      <c r="A114">
        <v>11</v>
      </c>
      <c r="B114">
        <f t="shared" si="10"/>
        <v>0.45833333333333331</v>
      </c>
      <c r="C114">
        <v>156.61000000000001</v>
      </c>
      <c r="D114">
        <f t="shared" si="9"/>
        <v>23.389999999999986</v>
      </c>
      <c r="E114">
        <f t="shared" si="11"/>
        <v>23.389999999999986</v>
      </c>
    </row>
    <row r="115" spans="1:5">
      <c r="A115">
        <v>13</v>
      </c>
      <c r="B115">
        <f t="shared" si="10"/>
        <v>0.54166666666666663</v>
      </c>
      <c r="C115">
        <v>152.316</v>
      </c>
      <c r="D115">
        <f t="shared" si="9"/>
        <v>27.683999999999997</v>
      </c>
      <c r="E115" s="10">
        <f t="shared" si="11"/>
        <v>27.683999999999997</v>
      </c>
    </row>
    <row r="116" spans="1:5">
      <c r="A116">
        <v>15</v>
      </c>
      <c r="B116">
        <f t="shared" si="10"/>
        <v>0.625</v>
      </c>
      <c r="C116">
        <v>165.05199999999999</v>
      </c>
      <c r="D116">
        <f t="shared" si="9"/>
        <v>14.948000000000008</v>
      </c>
      <c r="E116">
        <f t="shared" si="11"/>
        <v>14.948000000000008</v>
      </c>
    </row>
    <row r="117" spans="1:5">
      <c r="A117">
        <v>17</v>
      </c>
      <c r="B117">
        <f t="shared" si="10"/>
        <v>0.70833333333333326</v>
      </c>
      <c r="C117">
        <v>169.44399999999999</v>
      </c>
      <c r="D117">
        <f t="shared" si="9"/>
        <v>10.556000000000012</v>
      </c>
      <c r="E117">
        <f t="shared" si="11"/>
        <v>10.556000000000012</v>
      </c>
    </row>
    <row r="118" spans="1:5">
      <c r="A118">
        <v>19</v>
      </c>
      <c r="B118">
        <f t="shared" si="10"/>
        <v>0.79166666666666663</v>
      </c>
      <c r="C118">
        <v>164.89699999999999</v>
      </c>
      <c r="D118">
        <f t="shared" si="9"/>
        <v>15.103000000000009</v>
      </c>
      <c r="E118">
        <f t="shared" si="11"/>
        <v>15.103000000000009</v>
      </c>
    </row>
    <row r="119" spans="1:5">
      <c r="A119">
        <v>21</v>
      </c>
      <c r="B119">
        <f t="shared" si="10"/>
        <v>0.875</v>
      </c>
      <c r="C119">
        <v>169.09</v>
      </c>
      <c r="D119">
        <f t="shared" si="9"/>
        <v>10.909999999999997</v>
      </c>
      <c r="E119">
        <f t="shared" si="11"/>
        <v>10.909999999999997</v>
      </c>
    </row>
    <row r="120" spans="1:5">
      <c r="A120">
        <v>23</v>
      </c>
      <c r="B120">
        <f t="shared" si="10"/>
        <v>0.95833333333333326</v>
      </c>
      <c r="C120">
        <v>165.48</v>
      </c>
      <c r="D120">
        <f t="shared" si="9"/>
        <v>14.52000000000001</v>
      </c>
      <c r="E120">
        <f t="shared" si="11"/>
        <v>14.52000000000001</v>
      </c>
    </row>
    <row r="121" spans="1:5">
      <c r="A121">
        <v>25</v>
      </c>
      <c r="B121">
        <f t="shared" si="10"/>
        <v>1.0416666666666665</v>
      </c>
      <c r="C121">
        <v>177.03399999999999</v>
      </c>
      <c r="D121">
        <f t="shared" ref="D121:D137" si="12">-180+C121</f>
        <v>-2.9660000000000082</v>
      </c>
      <c r="E121">
        <f t="shared" si="11"/>
        <v>2.9660000000000082</v>
      </c>
    </row>
    <row r="122" spans="1:5">
      <c r="A122">
        <v>27</v>
      </c>
      <c r="B122">
        <f t="shared" si="10"/>
        <v>1.125</v>
      </c>
      <c r="C122">
        <v>164.69900000000001</v>
      </c>
      <c r="D122">
        <f t="shared" si="12"/>
        <v>-15.300999999999988</v>
      </c>
      <c r="E122">
        <f t="shared" si="11"/>
        <v>15.300999999999988</v>
      </c>
    </row>
    <row r="123" spans="1:5">
      <c r="A123">
        <v>29</v>
      </c>
      <c r="B123">
        <f t="shared" si="10"/>
        <v>1.2083333333333333</v>
      </c>
      <c r="C123">
        <v>160.852</v>
      </c>
      <c r="D123">
        <f t="shared" si="12"/>
        <v>-19.147999999999996</v>
      </c>
      <c r="E123">
        <f t="shared" si="11"/>
        <v>19.147999999999996</v>
      </c>
    </row>
    <row r="124" spans="1:5">
      <c r="A124">
        <v>31</v>
      </c>
      <c r="B124">
        <f t="shared" si="10"/>
        <v>1.2916666666666665</v>
      </c>
      <c r="C124">
        <v>164.68700000000001</v>
      </c>
      <c r="D124">
        <f t="shared" si="12"/>
        <v>-15.312999999999988</v>
      </c>
      <c r="E124">
        <f t="shared" si="11"/>
        <v>15.312999999999988</v>
      </c>
    </row>
    <row r="125" spans="1:5">
      <c r="A125">
        <v>33</v>
      </c>
      <c r="B125">
        <f t="shared" si="10"/>
        <v>1.375</v>
      </c>
      <c r="C125">
        <v>168.11099999999999</v>
      </c>
      <c r="D125">
        <f t="shared" si="12"/>
        <v>-11.88900000000001</v>
      </c>
      <c r="E125">
        <f t="shared" si="11"/>
        <v>11.88900000000001</v>
      </c>
    </row>
    <row r="126" spans="1:5">
      <c r="A126">
        <v>35</v>
      </c>
      <c r="B126">
        <f t="shared" si="10"/>
        <v>1.4583333333333333</v>
      </c>
      <c r="C126">
        <v>168.42500000000001</v>
      </c>
      <c r="D126">
        <f t="shared" si="12"/>
        <v>-11.574999999999989</v>
      </c>
      <c r="E126">
        <f t="shared" si="11"/>
        <v>11.574999999999989</v>
      </c>
    </row>
    <row r="127" spans="1:5">
      <c r="A127">
        <v>37</v>
      </c>
      <c r="B127">
        <f t="shared" si="10"/>
        <v>1.5416666666666665</v>
      </c>
      <c r="C127">
        <v>164.673</v>
      </c>
      <c r="D127">
        <f t="shared" si="12"/>
        <v>-15.326999999999998</v>
      </c>
      <c r="E127">
        <f t="shared" si="11"/>
        <v>15.326999999999998</v>
      </c>
    </row>
    <row r="128" spans="1:5">
      <c r="A128">
        <v>39</v>
      </c>
      <c r="B128">
        <f t="shared" si="10"/>
        <v>1.625</v>
      </c>
      <c r="C128">
        <v>167.18299999999999</v>
      </c>
      <c r="D128">
        <f t="shared" si="12"/>
        <v>-12.817000000000007</v>
      </c>
      <c r="E128">
        <f t="shared" si="11"/>
        <v>12.817000000000007</v>
      </c>
    </row>
    <row r="129" spans="1:5">
      <c r="A129">
        <v>41</v>
      </c>
      <c r="B129">
        <f t="shared" si="10"/>
        <v>1.7083333333333333</v>
      </c>
      <c r="C129">
        <v>157.761</v>
      </c>
      <c r="D129">
        <f t="shared" si="12"/>
        <v>-22.239000000000004</v>
      </c>
      <c r="E129">
        <f t="shared" si="11"/>
        <v>22.239000000000004</v>
      </c>
    </row>
    <row r="130" spans="1:5">
      <c r="A130">
        <v>43</v>
      </c>
      <c r="B130">
        <f t="shared" si="10"/>
        <v>1.7916666666666665</v>
      </c>
      <c r="C130">
        <v>161.131</v>
      </c>
      <c r="D130">
        <f t="shared" si="12"/>
        <v>-18.869</v>
      </c>
      <c r="E130">
        <f t="shared" si="11"/>
        <v>18.869</v>
      </c>
    </row>
    <row r="131" spans="1:5">
      <c r="A131">
        <v>45</v>
      </c>
      <c r="B131">
        <f t="shared" si="10"/>
        <v>1.875</v>
      </c>
      <c r="C131">
        <v>160.22200000000001</v>
      </c>
      <c r="D131">
        <f t="shared" si="12"/>
        <v>-19.777999999999992</v>
      </c>
      <c r="E131">
        <f t="shared" si="11"/>
        <v>19.777999999999992</v>
      </c>
    </row>
    <row r="132" spans="1:5">
      <c r="A132">
        <v>49</v>
      </c>
      <c r="B132">
        <f t="shared" si="10"/>
        <v>2.0416666666666665</v>
      </c>
      <c r="C132">
        <v>162.78800000000001</v>
      </c>
      <c r="D132">
        <f t="shared" si="12"/>
        <v>-17.211999999999989</v>
      </c>
      <c r="E132">
        <f t="shared" si="11"/>
        <v>17.211999999999989</v>
      </c>
    </row>
    <row r="133" spans="1:5">
      <c r="A133">
        <v>51</v>
      </c>
      <c r="B133">
        <f t="shared" si="10"/>
        <v>2.125</v>
      </c>
      <c r="C133">
        <v>172.94</v>
      </c>
      <c r="D133">
        <f t="shared" si="12"/>
        <v>-7.0600000000000023</v>
      </c>
      <c r="E133">
        <f t="shared" si="11"/>
        <v>7.0600000000000023</v>
      </c>
    </row>
    <row r="134" spans="1:5">
      <c r="A134">
        <v>53</v>
      </c>
      <c r="B134">
        <f t="shared" si="10"/>
        <v>2.208333333333333</v>
      </c>
      <c r="C134">
        <v>172.13900000000001</v>
      </c>
      <c r="D134">
        <f t="shared" si="12"/>
        <v>-7.86099999999999</v>
      </c>
      <c r="E134">
        <f t="shared" si="11"/>
        <v>7.86099999999999</v>
      </c>
    </row>
    <row r="135" spans="1:5">
      <c r="A135">
        <v>55</v>
      </c>
      <c r="B135">
        <f t="shared" si="10"/>
        <v>2.2916666666666665</v>
      </c>
      <c r="C135">
        <v>173.77099999999999</v>
      </c>
      <c r="D135">
        <f t="shared" si="12"/>
        <v>-6.2290000000000134</v>
      </c>
      <c r="E135">
        <f t="shared" si="11"/>
        <v>6.2290000000000134</v>
      </c>
    </row>
    <row r="136" spans="1:5">
      <c r="A136">
        <v>57</v>
      </c>
      <c r="B136">
        <f t="shared" si="10"/>
        <v>2.375</v>
      </c>
      <c r="C136">
        <v>174.79400000000001</v>
      </c>
      <c r="D136">
        <f t="shared" si="12"/>
        <v>-5.2059999999999889</v>
      </c>
      <c r="E136">
        <f t="shared" si="11"/>
        <v>5.2059999999999889</v>
      </c>
    </row>
    <row r="137" spans="1:5">
      <c r="A137">
        <v>59</v>
      </c>
      <c r="B137">
        <f t="shared" si="10"/>
        <v>2.458333333333333</v>
      </c>
      <c r="C137">
        <v>174.458</v>
      </c>
      <c r="D137">
        <f t="shared" si="12"/>
        <v>-5.5420000000000016</v>
      </c>
      <c r="E137">
        <f t="shared" si="11"/>
        <v>5.5420000000000016</v>
      </c>
    </row>
    <row r="138" spans="1:5">
      <c r="A138">
        <v>61</v>
      </c>
      <c r="B138">
        <f t="shared" si="10"/>
        <v>2.5416666666666665</v>
      </c>
      <c r="C138">
        <v>175.637</v>
      </c>
      <c r="D138">
        <f t="shared" ref="D138:D152" si="13">180-C138</f>
        <v>4.3629999999999995</v>
      </c>
      <c r="E138">
        <f t="shared" si="11"/>
        <v>4.3629999999999995</v>
      </c>
    </row>
    <row r="139" spans="1:5">
      <c r="A139">
        <v>65</v>
      </c>
      <c r="B139">
        <f t="shared" si="10"/>
        <v>2.708333333333333</v>
      </c>
      <c r="C139">
        <v>168.39099999999999</v>
      </c>
      <c r="D139">
        <f t="shared" si="13"/>
        <v>11.609000000000009</v>
      </c>
      <c r="E139">
        <f t="shared" si="11"/>
        <v>11.609000000000009</v>
      </c>
    </row>
    <row r="140" spans="1:5">
      <c r="A140">
        <v>67</v>
      </c>
      <c r="B140">
        <f t="shared" si="10"/>
        <v>2.7916666666666665</v>
      </c>
      <c r="C140">
        <v>170.91499999999999</v>
      </c>
      <c r="D140">
        <f t="shared" si="13"/>
        <v>9.085000000000008</v>
      </c>
      <c r="E140">
        <f t="shared" si="11"/>
        <v>9.085000000000008</v>
      </c>
    </row>
    <row r="141" spans="1:5">
      <c r="A141">
        <v>69</v>
      </c>
      <c r="B141">
        <f t="shared" si="10"/>
        <v>2.875</v>
      </c>
      <c r="C141">
        <v>165.71899999999999</v>
      </c>
      <c r="D141">
        <f t="shared" si="13"/>
        <v>14.281000000000006</v>
      </c>
      <c r="E141">
        <f t="shared" si="11"/>
        <v>14.281000000000006</v>
      </c>
    </row>
    <row r="142" spans="1:5">
      <c r="A142">
        <v>71</v>
      </c>
      <c r="B142">
        <f t="shared" si="10"/>
        <v>2.958333333333333</v>
      </c>
      <c r="C142">
        <v>163.57300000000001</v>
      </c>
      <c r="D142">
        <f t="shared" si="13"/>
        <v>16.426999999999992</v>
      </c>
      <c r="E142">
        <f t="shared" si="11"/>
        <v>16.426999999999992</v>
      </c>
    </row>
    <row r="143" spans="1:5">
      <c r="A143">
        <v>73</v>
      </c>
      <c r="B143">
        <f t="shared" si="10"/>
        <v>3.0416666666666665</v>
      </c>
      <c r="C143">
        <v>157.09800000000001</v>
      </c>
      <c r="D143">
        <f t="shared" si="13"/>
        <v>22.901999999999987</v>
      </c>
      <c r="E143">
        <f t="shared" si="11"/>
        <v>22.901999999999987</v>
      </c>
    </row>
    <row r="144" spans="1:5">
      <c r="A144">
        <v>75</v>
      </c>
      <c r="B144">
        <f t="shared" si="10"/>
        <v>3.125</v>
      </c>
      <c r="C144">
        <v>166.226</v>
      </c>
      <c r="D144">
        <f t="shared" si="13"/>
        <v>13.774000000000001</v>
      </c>
      <c r="E144">
        <f t="shared" si="11"/>
        <v>13.774000000000001</v>
      </c>
    </row>
    <row r="145" spans="1:5">
      <c r="A145">
        <v>77</v>
      </c>
      <c r="B145">
        <f t="shared" si="10"/>
        <v>3.208333333333333</v>
      </c>
      <c r="C145">
        <v>172.96</v>
      </c>
      <c r="D145">
        <f t="shared" si="13"/>
        <v>7.039999999999992</v>
      </c>
      <c r="E145">
        <f t="shared" si="11"/>
        <v>7.039999999999992</v>
      </c>
    </row>
    <row r="146" spans="1:5">
      <c r="A146">
        <v>79</v>
      </c>
      <c r="B146">
        <f t="shared" si="10"/>
        <v>3.2916666666666665</v>
      </c>
      <c r="C146">
        <v>165.4</v>
      </c>
      <c r="D146">
        <f t="shared" si="13"/>
        <v>14.599999999999994</v>
      </c>
      <c r="E146">
        <f t="shared" si="11"/>
        <v>14.599999999999994</v>
      </c>
    </row>
    <row r="147" spans="1:5">
      <c r="A147">
        <v>81</v>
      </c>
      <c r="B147">
        <f t="shared" si="10"/>
        <v>3.375</v>
      </c>
      <c r="C147">
        <v>164.672</v>
      </c>
      <c r="D147">
        <f t="shared" si="13"/>
        <v>15.328000000000003</v>
      </c>
      <c r="E147">
        <f t="shared" si="11"/>
        <v>15.328000000000003</v>
      </c>
    </row>
    <row r="148" spans="1:5">
      <c r="A148">
        <v>83</v>
      </c>
      <c r="B148">
        <f t="shared" si="10"/>
        <v>3.458333333333333</v>
      </c>
      <c r="C148">
        <v>166.49</v>
      </c>
      <c r="D148">
        <f t="shared" si="13"/>
        <v>13.509999999999991</v>
      </c>
      <c r="E148">
        <f t="shared" si="11"/>
        <v>13.509999999999991</v>
      </c>
    </row>
    <row r="149" spans="1:5">
      <c r="A149">
        <v>85</v>
      </c>
      <c r="B149">
        <f t="shared" si="10"/>
        <v>3.5416666666666665</v>
      </c>
      <c r="C149">
        <v>157.34299999999999</v>
      </c>
      <c r="D149">
        <f t="shared" si="13"/>
        <v>22.657000000000011</v>
      </c>
      <c r="E149">
        <f t="shared" si="11"/>
        <v>22.657000000000011</v>
      </c>
    </row>
    <row r="150" spans="1:5">
      <c r="A150">
        <v>87</v>
      </c>
      <c r="B150">
        <f t="shared" si="10"/>
        <v>3.625</v>
      </c>
      <c r="C150">
        <v>172.61699999999999</v>
      </c>
      <c r="D150">
        <f t="shared" si="13"/>
        <v>7.3830000000000098</v>
      </c>
      <c r="E150">
        <f t="shared" si="11"/>
        <v>7.3830000000000098</v>
      </c>
    </row>
    <row r="151" spans="1:5">
      <c r="A151">
        <v>89</v>
      </c>
      <c r="B151">
        <f t="shared" si="10"/>
        <v>3.708333333333333</v>
      </c>
      <c r="C151">
        <v>162.619</v>
      </c>
      <c r="D151">
        <f t="shared" si="13"/>
        <v>17.381</v>
      </c>
      <c r="E151">
        <f t="shared" si="11"/>
        <v>17.381</v>
      </c>
    </row>
    <row r="152" spans="1:5">
      <c r="A152">
        <v>91</v>
      </c>
      <c r="B152">
        <f t="shared" si="10"/>
        <v>3.7916666666666665</v>
      </c>
      <c r="C152">
        <v>164.745</v>
      </c>
      <c r="D152">
        <f t="shared" si="13"/>
        <v>15.254999999999995</v>
      </c>
      <c r="E152">
        <f t="shared" si="11"/>
        <v>15.254999999999995</v>
      </c>
    </row>
    <row r="153" spans="1:5">
      <c r="A153">
        <v>93</v>
      </c>
      <c r="B153">
        <f t="shared" si="10"/>
        <v>3.875</v>
      </c>
      <c r="C153">
        <v>163.101</v>
      </c>
      <c r="D153">
        <f>-180+C153</f>
        <v>-16.899000000000001</v>
      </c>
      <c r="E153">
        <f t="shared" si="11"/>
        <v>16.899000000000001</v>
      </c>
    </row>
    <row r="154" spans="1:5">
      <c r="A154">
        <v>95</v>
      </c>
      <c r="B154">
        <f t="shared" si="10"/>
        <v>3.958333333333333</v>
      </c>
      <c r="C154">
        <v>170.727</v>
      </c>
      <c r="D154">
        <f t="shared" ref="D154:D160" si="14">-180+C154</f>
        <v>-9.2729999999999961</v>
      </c>
      <c r="E154">
        <f t="shared" si="11"/>
        <v>9.2729999999999961</v>
      </c>
    </row>
    <row r="155" spans="1:5">
      <c r="A155">
        <v>97</v>
      </c>
      <c r="B155">
        <f t="shared" si="10"/>
        <v>4.0416666666666661</v>
      </c>
      <c r="C155">
        <v>170.13399999999999</v>
      </c>
      <c r="D155">
        <f t="shared" si="14"/>
        <v>-9.8660000000000139</v>
      </c>
      <c r="E155">
        <f t="shared" si="11"/>
        <v>9.8660000000000139</v>
      </c>
    </row>
    <row r="156" spans="1:5">
      <c r="A156">
        <v>99</v>
      </c>
      <c r="B156">
        <f t="shared" si="10"/>
        <v>4.125</v>
      </c>
      <c r="C156">
        <v>168.714</v>
      </c>
      <c r="D156">
        <f t="shared" si="14"/>
        <v>-11.286000000000001</v>
      </c>
      <c r="E156">
        <f t="shared" si="11"/>
        <v>11.286000000000001</v>
      </c>
    </row>
    <row r="157" spans="1:5">
      <c r="A157">
        <v>101</v>
      </c>
      <c r="B157">
        <f t="shared" si="10"/>
        <v>4.208333333333333</v>
      </c>
      <c r="C157">
        <v>162.096</v>
      </c>
      <c r="D157">
        <f t="shared" si="14"/>
        <v>-17.903999999999996</v>
      </c>
      <c r="E157">
        <f t="shared" si="11"/>
        <v>17.903999999999996</v>
      </c>
    </row>
    <row r="158" spans="1:5">
      <c r="A158">
        <v>103</v>
      </c>
      <c r="B158">
        <f t="shared" si="10"/>
        <v>4.2916666666666661</v>
      </c>
      <c r="C158">
        <v>168.21899999999999</v>
      </c>
      <c r="D158">
        <f t="shared" si="14"/>
        <v>-11.781000000000006</v>
      </c>
      <c r="E158">
        <f t="shared" si="11"/>
        <v>11.781000000000006</v>
      </c>
    </row>
    <row r="159" spans="1:5">
      <c r="A159">
        <v>105</v>
      </c>
      <c r="B159">
        <f t="shared" si="10"/>
        <v>4.375</v>
      </c>
      <c r="C159">
        <v>167.435</v>
      </c>
      <c r="D159">
        <f t="shared" si="14"/>
        <v>-12.564999999999998</v>
      </c>
      <c r="E159">
        <f t="shared" si="11"/>
        <v>12.564999999999998</v>
      </c>
    </row>
    <row r="160" spans="1:5">
      <c r="A160">
        <v>107</v>
      </c>
      <c r="B160">
        <f t="shared" si="10"/>
        <v>4.458333333333333</v>
      </c>
      <c r="C160">
        <v>165.58</v>
      </c>
      <c r="D160">
        <f t="shared" si="14"/>
        <v>-14.419999999999987</v>
      </c>
      <c r="E160">
        <f t="shared" si="11"/>
        <v>14.419999999999987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H131"/>
  <sheetViews>
    <sheetView workbookViewId="0">
      <selection activeCell="D66" sqref="D66:D95"/>
    </sheetView>
  </sheetViews>
  <sheetFormatPr defaultRowHeight="15"/>
  <cols>
    <col min="1" max="1" width="14" customWidth="1"/>
    <col min="2" max="2" width="14.140625" customWidth="1"/>
    <col min="3" max="3" width="18" customWidth="1"/>
    <col min="4" max="4" width="16.85546875" customWidth="1"/>
    <col min="5" max="5" width="15.85546875" customWidth="1"/>
  </cols>
  <sheetData>
    <row r="1" spans="1:8">
      <c r="A1" s="1" t="s">
        <v>510</v>
      </c>
      <c r="C1" s="18" t="s">
        <v>76</v>
      </c>
      <c r="D1" s="18"/>
      <c r="E1" s="18"/>
    </row>
    <row r="2" spans="1:8">
      <c r="A2" t="s">
        <v>306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 s="17">
        <f>A4*(1/25)</f>
        <v>0.04</v>
      </c>
      <c r="C4" s="17">
        <v>158.904</v>
      </c>
      <c r="D4" s="17">
        <f>-180+C4</f>
        <v>-21.096000000000004</v>
      </c>
      <c r="E4" s="17">
        <f>ABS(D4)</f>
        <v>21.096000000000004</v>
      </c>
      <c r="F4">
        <v>7.8</v>
      </c>
      <c r="G4" s="9" t="s">
        <v>511</v>
      </c>
    </row>
    <row r="5" spans="1:8">
      <c r="A5" s="17">
        <v>3</v>
      </c>
      <c r="B5" s="17">
        <f t="shared" ref="B5:B35" si="0">A5*(1/25)</f>
        <v>0.12</v>
      </c>
      <c r="C5" s="17">
        <v>166.749</v>
      </c>
      <c r="D5" s="17">
        <f t="shared" ref="D5:D8" si="1">-180+C5</f>
        <v>-13.251000000000005</v>
      </c>
      <c r="E5" s="17">
        <f t="shared" ref="E5:E35" si="2">ABS(D5)</f>
        <v>13.251000000000005</v>
      </c>
    </row>
    <row r="6" spans="1:8">
      <c r="A6" s="17">
        <v>5</v>
      </c>
      <c r="B6" s="17">
        <f t="shared" si="0"/>
        <v>0.2</v>
      </c>
      <c r="C6" s="17">
        <v>172.09299999999999</v>
      </c>
      <c r="D6" s="17">
        <f t="shared" si="1"/>
        <v>-7.9070000000000107</v>
      </c>
      <c r="E6" s="17">
        <f t="shared" si="2"/>
        <v>7.9070000000000107</v>
      </c>
    </row>
    <row r="7" spans="1:8">
      <c r="A7" s="17">
        <v>7</v>
      </c>
      <c r="B7" s="17">
        <f t="shared" si="0"/>
        <v>0.28000000000000003</v>
      </c>
      <c r="C7" s="17">
        <v>168.40100000000001</v>
      </c>
      <c r="D7" s="17">
        <f t="shared" si="1"/>
        <v>-11.59899999999999</v>
      </c>
      <c r="E7" s="17">
        <f t="shared" si="2"/>
        <v>11.59899999999999</v>
      </c>
      <c r="G7" t="s">
        <v>131</v>
      </c>
      <c r="H7" t="s">
        <v>512</v>
      </c>
    </row>
    <row r="8" spans="1:8">
      <c r="A8" s="17">
        <v>9</v>
      </c>
      <c r="B8" s="17">
        <f t="shared" si="0"/>
        <v>0.36</v>
      </c>
      <c r="C8" s="17">
        <v>173.46100000000001</v>
      </c>
      <c r="D8" s="17">
        <f t="shared" si="1"/>
        <v>-6.5389999999999873</v>
      </c>
      <c r="E8" s="17">
        <f t="shared" si="2"/>
        <v>6.5389999999999873</v>
      </c>
      <c r="G8" t="s">
        <v>513</v>
      </c>
    </row>
    <row r="9" spans="1:8">
      <c r="A9" s="17">
        <v>11</v>
      </c>
      <c r="B9" s="17">
        <f t="shared" si="0"/>
        <v>0.44</v>
      </c>
      <c r="C9" s="17">
        <v>172.405</v>
      </c>
      <c r="D9" s="17">
        <f>180-C9</f>
        <v>7.5949999999999989</v>
      </c>
      <c r="E9" s="17">
        <f t="shared" si="2"/>
        <v>7.5949999999999989</v>
      </c>
      <c r="G9" s="9" t="s">
        <v>514</v>
      </c>
    </row>
    <row r="10" spans="1:8">
      <c r="A10" s="17">
        <v>13</v>
      </c>
      <c r="B10" s="17">
        <f t="shared" si="0"/>
        <v>0.52</v>
      </c>
      <c r="C10" s="17">
        <v>173.20699999999999</v>
      </c>
      <c r="D10" s="17">
        <f t="shared" ref="D10:D12" si="3">180-C10</f>
        <v>6.7930000000000064</v>
      </c>
      <c r="E10" s="17">
        <f t="shared" si="2"/>
        <v>6.7930000000000064</v>
      </c>
    </row>
    <row r="11" spans="1:8">
      <c r="A11" s="17">
        <v>15</v>
      </c>
      <c r="B11" s="17">
        <f t="shared" si="0"/>
        <v>0.6</v>
      </c>
      <c r="C11" s="17">
        <v>173.66</v>
      </c>
      <c r="D11" s="17">
        <f t="shared" si="3"/>
        <v>6.3400000000000034</v>
      </c>
      <c r="E11" s="17">
        <f t="shared" si="2"/>
        <v>6.3400000000000034</v>
      </c>
    </row>
    <row r="12" spans="1:8">
      <c r="A12" s="17">
        <v>17</v>
      </c>
      <c r="B12" s="17">
        <f t="shared" si="0"/>
        <v>0.68</v>
      </c>
      <c r="C12" s="17">
        <v>165.48699999999999</v>
      </c>
      <c r="D12" s="17">
        <f t="shared" si="3"/>
        <v>14.513000000000005</v>
      </c>
      <c r="E12" s="17">
        <f t="shared" si="2"/>
        <v>14.513000000000005</v>
      </c>
    </row>
    <row r="13" spans="1:8">
      <c r="A13" s="17">
        <v>19</v>
      </c>
      <c r="B13" s="17">
        <f t="shared" si="0"/>
        <v>0.76</v>
      </c>
      <c r="C13" s="17">
        <v>171.30500000000001</v>
      </c>
      <c r="D13" s="17">
        <f t="shared" ref="D13:D23" si="4">-180+C13</f>
        <v>-8.6949999999999932</v>
      </c>
      <c r="E13" s="17">
        <f t="shared" si="2"/>
        <v>8.6949999999999932</v>
      </c>
    </row>
    <row r="14" spans="1:8">
      <c r="A14" s="17">
        <v>21</v>
      </c>
      <c r="B14" s="17">
        <f t="shared" si="0"/>
        <v>0.84</v>
      </c>
      <c r="C14">
        <v>154.89500000000001</v>
      </c>
      <c r="D14" s="17">
        <f t="shared" si="4"/>
        <v>-25.10499999999999</v>
      </c>
      <c r="E14" s="17">
        <f t="shared" si="2"/>
        <v>25.10499999999999</v>
      </c>
    </row>
    <row r="15" spans="1:8">
      <c r="A15" s="17">
        <v>23</v>
      </c>
      <c r="B15" s="17">
        <f t="shared" si="0"/>
        <v>0.92</v>
      </c>
      <c r="C15" s="17">
        <v>147.393</v>
      </c>
      <c r="D15" s="17">
        <f t="shared" si="4"/>
        <v>-32.606999999999999</v>
      </c>
      <c r="E15" s="10">
        <f t="shared" si="2"/>
        <v>32.606999999999999</v>
      </c>
    </row>
    <row r="16" spans="1:8">
      <c r="A16" s="17">
        <v>25</v>
      </c>
      <c r="B16" s="17">
        <f t="shared" si="0"/>
        <v>1</v>
      </c>
      <c r="C16" s="17">
        <v>159.22800000000001</v>
      </c>
      <c r="D16" s="17">
        <f t="shared" si="4"/>
        <v>-20.771999999999991</v>
      </c>
      <c r="E16" s="17">
        <f t="shared" si="2"/>
        <v>20.771999999999991</v>
      </c>
    </row>
    <row r="17" spans="1:5">
      <c r="A17" s="17">
        <v>27</v>
      </c>
      <c r="B17" s="17">
        <f t="shared" si="0"/>
        <v>1.08</v>
      </c>
      <c r="C17">
        <v>148.67699999999999</v>
      </c>
      <c r="D17" s="17">
        <f t="shared" si="4"/>
        <v>-31.323000000000008</v>
      </c>
      <c r="E17" s="17">
        <f t="shared" si="2"/>
        <v>31.323000000000008</v>
      </c>
    </row>
    <row r="18" spans="1:5">
      <c r="A18" s="17">
        <v>29</v>
      </c>
      <c r="B18" s="17">
        <f t="shared" si="0"/>
        <v>1.1599999999999999</v>
      </c>
      <c r="C18" s="17">
        <v>149.036</v>
      </c>
      <c r="D18" s="17">
        <f t="shared" si="4"/>
        <v>-30.963999999999999</v>
      </c>
      <c r="E18" s="17">
        <f t="shared" si="2"/>
        <v>30.963999999999999</v>
      </c>
    </row>
    <row r="19" spans="1:5">
      <c r="A19" s="17">
        <v>31</v>
      </c>
      <c r="B19" s="17">
        <f t="shared" si="0"/>
        <v>1.24</v>
      </c>
      <c r="C19" s="17">
        <v>154.26900000000001</v>
      </c>
      <c r="D19" s="17">
        <f t="shared" si="4"/>
        <v>-25.730999999999995</v>
      </c>
      <c r="E19" s="17">
        <f t="shared" si="2"/>
        <v>25.730999999999995</v>
      </c>
    </row>
    <row r="20" spans="1:5">
      <c r="A20" s="17">
        <v>33</v>
      </c>
      <c r="B20" s="17">
        <f t="shared" si="0"/>
        <v>1.32</v>
      </c>
      <c r="C20" s="17">
        <v>155.34100000000001</v>
      </c>
      <c r="D20" s="17">
        <f t="shared" si="4"/>
        <v>-24.658999999999992</v>
      </c>
      <c r="E20" s="17">
        <f t="shared" si="2"/>
        <v>24.658999999999992</v>
      </c>
    </row>
    <row r="21" spans="1:5">
      <c r="A21" s="17">
        <v>35</v>
      </c>
      <c r="B21" s="17">
        <f t="shared" si="0"/>
        <v>1.4000000000000001</v>
      </c>
      <c r="C21" s="17">
        <v>153.07</v>
      </c>
      <c r="D21" s="17">
        <f t="shared" si="4"/>
        <v>-26.930000000000007</v>
      </c>
      <c r="E21" s="17">
        <f t="shared" si="2"/>
        <v>26.930000000000007</v>
      </c>
    </row>
    <row r="22" spans="1:5">
      <c r="A22" s="17">
        <v>37</v>
      </c>
      <c r="B22" s="17">
        <f t="shared" si="0"/>
        <v>1.48</v>
      </c>
      <c r="C22" s="17">
        <v>154.22900000000001</v>
      </c>
      <c r="D22" s="17">
        <f t="shared" si="4"/>
        <v>-25.770999999999987</v>
      </c>
      <c r="E22" s="17">
        <f t="shared" si="2"/>
        <v>25.770999999999987</v>
      </c>
    </row>
    <row r="23" spans="1:5">
      <c r="A23" s="17">
        <v>39</v>
      </c>
      <c r="B23" s="17">
        <f t="shared" si="0"/>
        <v>1.56</v>
      </c>
      <c r="C23" s="17">
        <v>169.732</v>
      </c>
      <c r="D23" s="17">
        <f t="shared" si="4"/>
        <v>-10.268000000000001</v>
      </c>
      <c r="E23" s="17">
        <f t="shared" si="2"/>
        <v>10.268000000000001</v>
      </c>
    </row>
    <row r="24" spans="1:5">
      <c r="A24" s="17">
        <v>41</v>
      </c>
      <c r="B24" s="17">
        <f t="shared" si="0"/>
        <v>1.6400000000000001</v>
      </c>
      <c r="C24" s="17">
        <v>161.54300000000001</v>
      </c>
      <c r="D24" s="17">
        <f t="shared" ref="D24:D28" si="5">180-C24</f>
        <v>18.456999999999994</v>
      </c>
      <c r="E24" s="17">
        <f t="shared" si="2"/>
        <v>18.456999999999994</v>
      </c>
    </row>
    <row r="25" spans="1:5">
      <c r="A25" s="17">
        <v>43</v>
      </c>
      <c r="B25" s="17">
        <f t="shared" si="0"/>
        <v>1.72</v>
      </c>
      <c r="C25" s="17">
        <v>157.08500000000001</v>
      </c>
      <c r="D25" s="17">
        <f t="shared" si="5"/>
        <v>22.914999999999992</v>
      </c>
      <c r="E25" s="17">
        <f t="shared" si="2"/>
        <v>22.914999999999992</v>
      </c>
    </row>
    <row r="26" spans="1:5">
      <c r="A26" s="17">
        <v>45</v>
      </c>
      <c r="B26" s="17">
        <f t="shared" si="0"/>
        <v>1.8</v>
      </c>
      <c r="C26" s="17">
        <v>155.33099999999999</v>
      </c>
      <c r="D26" s="17">
        <f t="shared" si="5"/>
        <v>24.669000000000011</v>
      </c>
      <c r="E26" s="17">
        <f t="shared" si="2"/>
        <v>24.669000000000011</v>
      </c>
    </row>
    <row r="27" spans="1:5">
      <c r="A27" s="17">
        <v>47</v>
      </c>
      <c r="B27" s="17">
        <f t="shared" si="0"/>
        <v>1.8800000000000001</v>
      </c>
      <c r="C27" s="17">
        <v>159.93899999999999</v>
      </c>
      <c r="D27" s="17">
        <f t="shared" si="5"/>
        <v>20.061000000000007</v>
      </c>
      <c r="E27" s="17">
        <f t="shared" si="2"/>
        <v>20.061000000000007</v>
      </c>
    </row>
    <row r="28" spans="1:5">
      <c r="A28" s="17">
        <v>49</v>
      </c>
      <c r="B28" s="17">
        <f t="shared" si="0"/>
        <v>1.96</v>
      </c>
      <c r="C28" s="17">
        <v>170.53800000000001</v>
      </c>
      <c r="D28" s="17">
        <f t="shared" si="5"/>
        <v>9.4619999999999891</v>
      </c>
      <c r="E28" s="17">
        <f t="shared" si="2"/>
        <v>9.4619999999999891</v>
      </c>
    </row>
    <row r="29" spans="1:5">
      <c r="A29" s="17">
        <v>51</v>
      </c>
      <c r="B29" s="17">
        <f t="shared" si="0"/>
        <v>2.04</v>
      </c>
      <c r="C29" s="17">
        <v>179.24600000000001</v>
      </c>
      <c r="D29" s="17">
        <f t="shared" ref="D29:D35" si="6">-180+C29</f>
        <v>-0.75399999999999068</v>
      </c>
      <c r="E29" s="17">
        <f t="shared" si="2"/>
        <v>0.75399999999999068</v>
      </c>
    </row>
    <row r="30" spans="1:5">
      <c r="A30" s="17">
        <v>53</v>
      </c>
      <c r="B30" s="17">
        <f t="shared" si="0"/>
        <v>2.12</v>
      </c>
      <c r="C30" s="17">
        <v>175.39099999999999</v>
      </c>
      <c r="D30" s="17">
        <f t="shared" si="6"/>
        <v>-4.6090000000000089</v>
      </c>
      <c r="E30" s="17">
        <f t="shared" si="2"/>
        <v>4.6090000000000089</v>
      </c>
    </row>
    <row r="31" spans="1:5">
      <c r="A31" s="17">
        <v>55</v>
      </c>
      <c r="B31" s="17">
        <f t="shared" si="0"/>
        <v>2.2000000000000002</v>
      </c>
      <c r="C31" s="17">
        <v>174.10900000000001</v>
      </c>
      <c r="D31" s="17">
        <f t="shared" si="6"/>
        <v>-5.8909999999999911</v>
      </c>
      <c r="E31" s="17">
        <f t="shared" si="2"/>
        <v>5.8909999999999911</v>
      </c>
    </row>
    <row r="32" spans="1:5">
      <c r="A32" s="17">
        <v>57</v>
      </c>
      <c r="B32" s="17">
        <f t="shared" si="0"/>
        <v>2.2800000000000002</v>
      </c>
      <c r="C32" s="17">
        <v>168.83600000000001</v>
      </c>
      <c r="D32" s="17">
        <f t="shared" si="6"/>
        <v>-11.163999999999987</v>
      </c>
      <c r="E32" s="17">
        <f t="shared" si="2"/>
        <v>11.163999999999987</v>
      </c>
    </row>
    <row r="33" spans="1:8">
      <c r="A33" s="17">
        <v>59</v>
      </c>
      <c r="B33" s="17">
        <f t="shared" si="0"/>
        <v>2.36</v>
      </c>
      <c r="C33" s="17">
        <v>171.54499999999999</v>
      </c>
      <c r="D33" s="17">
        <f t="shared" si="6"/>
        <v>-8.4550000000000125</v>
      </c>
      <c r="E33" s="17">
        <f t="shared" si="2"/>
        <v>8.4550000000000125</v>
      </c>
    </row>
    <row r="34" spans="1:8">
      <c r="A34" s="17">
        <v>61</v>
      </c>
      <c r="B34" s="17">
        <f t="shared" si="0"/>
        <v>2.44</v>
      </c>
      <c r="C34">
        <v>172.27799999999999</v>
      </c>
      <c r="D34" s="17">
        <f t="shared" si="6"/>
        <v>-7.7220000000000084</v>
      </c>
      <c r="E34" s="17">
        <f t="shared" si="2"/>
        <v>7.7220000000000084</v>
      </c>
    </row>
    <row r="35" spans="1:8">
      <c r="A35" s="17">
        <v>63</v>
      </c>
      <c r="B35" s="17">
        <f t="shared" si="0"/>
        <v>2.52</v>
      </c>
      <c r="C35">
        <v>171.88399999999999</v>
      </c>
      <c r="D35" s="17">
        <f t="shared" si="6"/>
        <v>-8.1160000000000139</v>
      </c>
      <c r="E35" s="17">
        <f t="shared" si="2"/>
        <v>8.1160000000000139</v>
      </c>
    </row>
    <row r="38" spans="1:8">
      <c r="A38" t="s">
        <v>309</v>
      </c>
    </row>
    <row r="39" spans="1:8">
      <c r="A39" s="1" t="s">
        <v>123</v>
      </c>
      <c r="B39" s="1" t="s">
        <v>124</v>
      </c>
      <c r="C39" s="1" t="s">
        <v>125</v>
      </c>
      <c r="D39" s="1" t="s">
        <v>174</v>
      </c>
      <c r="E39" s="1" t="s">
        <v>127</v>
      </c>
      <c r="G39" t="s">
        <v>131</v>
      </c>
      <c r="H39" t="s">
        <v>512</v>
      </c>
    </row>
    <row r="40" spans="1:8">
      <c r="A40" s="17">
        <v>1</v>
      </c>
      <c r="B40" s="17">
        <f t="shared" ref="B40:B95" si="7">A40*(1/25)</f>
        <v>0.04</v>
      </c>
      <c r="C40" s="17">
        <v>170.02199999999999</v>
      </c>
      <c r="D40" s="17">
        <f>180-C40</f>
        <v>9.9780000000000086</v>
      </c>
      <c r="E40" s="17">
        <f>ABS(D40)</f>
        <v>9.9780000000000086</v>
      </c>
      <c r="G40" t="s">
        <v>515</v>
      </c>
    </row>
    <row r="41" spans="1:8">
      <c r="A41" s="17">
        <v>3</v>
      </c>
      <c r="B41" s="17">
        <f t="shared" si="7"/>
        <v>0.12</v>
      </c>
      <c r="C41" s="17">
        <v>168.69</v>
      </c>
      <c r="D41" s="17">
        <f t="shared" ref="D41:D47" si="8">180-C41</f>
        <v>11.310000000000002</v>
      </c>
      <c r="E41" s="17">
        <f t="shared" ref="E41:E95" si="9">ABS(D41)</f>
        <v>11.310000000000002</v>
      </c>
      <c r="G41" s="9" t="s">
        <v>514</v>
      </c>
    </row>
    <row r="42" spans="1:8">
      <c r="A42" s="17">
        <v>5</v>
      </c>
      <c r="B42" s="17">
        <f t="shared" si="7"/>
        <v>0.2</v>
      </c>
      <c r="C42" s="17">
        <v>169.267</v>
      </c>
      <c r="D42" s="17">
        <f t="shared" si="8"/>
        <v>10.733000000000004</v>
      </c>
      <c r="E42" s="17">
        <f t="shared" si="9"/>
        <v>10.733000000000004</v>
      </c>
    </row>
    <row r="43" spans="1:8">
      <c r="A43" s="17">
        <v>7</v>
      </c>
      <c r="B43" s="17">
        <f t="shared" si="7"/>
        <v>0.28000000000000003</v>
      </c>
      <c r="C43" s="17">
        <v>170.482</v>
      </c>
      <c r="D43" s="17">
        <f t="shared" si="8"/>
        <v>9.5180000000000007</v>
      </c>
      <c r="E43" s="17">
        <f t="shared" si="9"/>
        <v>9.5180000000000007</v>
      </c>
    </row>
    <row r="44" spans="1:8">
      <c r="A44" s="17">
        <v>9</v>
      </c>
      <c r="B44" s="17">
        <f t="shared" si="7"/>
        <v>0.36</v>
      </c>
      <c r="C44" s="17">
        <v>168.11099999999999</v>
      </c>
      <c r="D44" s="17">
        <f t="shared" si="8"/>
        <v>11.88900000000001</v>
      </c>
      <c r="E44" s="17">
        <f t="shared" si="9"/>
        <v>11.88900000000001</v>
      </c>
    </row>
    <row r="45" spans="1:8">
      <c r="A45" s="17">
        <v>11</v>
      </c>
      <c r="B45" s="17">
        <f t="shared" si="7"/>
        <v>0.44</v>
      </c>
      <c r="C45" s="17">
        <v>171.38399999999999</v>
      </c>
      <c r="D45" s="17">
        <f t="shared" si="8"/>
        <v>8.6160000000000139</v>
      </c>
      <c r="E45" s="17">
        <f t="shared" si="9"/>
        <v>8.6160000000000139</v>
      </c>
    </row>
    <row r="46" spans="1:8">
      <c r="A46" s="17">
        <v>13</v>
      </c>
      <c r="B46" s="17">
        <f t="shared" si="7"/>
        <v>0.52</v>
      </c>
      <c r="C46" s="17">
        <v>171.63399999999999</v>
      </c>
      <c r="D46" s="17">
        <f t="shared" si="8"/>
        <v>8.3660000000000139</v>
      </c>
      <c r="E46" s="17">
        <f t="shared" si="9"/>
        <v>8.3660000000000139</v>
      </c>
    </row>
    <row r="47" spans="1:8">
      <c r="A47" s="17">
        <v>15</v>
      </c>
      <c r="B47" s="17">
        <f t="shared" si="7"/>
        <v>0.6</v>
      </c>
      <c r="C47" s="17">
        <v>172.85499999999999</v>
      </c>
      <c r="D47" s="17">
        <f t="shared" si="8"/>
        <v>7.1450000000000102</v>
      </c>
      <c r="E47" s="17">
        <f t="shared" si="9"/>
        <v>7.1450000000000102</v>
      </c>
    </row>
    <row r="48" spans="1:8">
      <c r="A48" s="17">
        <v>17</v>
      </c>
      <c r="B48" s="17">
        <f t="shared" si="7"/>
        <v>0.68</v>
      </c>
      <c r="C48" s="17">
        <v>177.001</v>
      </c>
      <c r="D48" s="17">
        <f>-180+C48</f>
        <v>-2.9989999999999952</v>
      </c>
      <c r="E48" s="17">
        <f t="shared" si="9"/>
        <v>2.9989999999999952</v>
      </c>
    </row>
    <row r="49" spans="1:5">
      <c r="A49" s="17">
        <v>19</v>
      </c>
      <c r="B49" s="17">
        <f t="shared" si="7"/>
        <v>0.76</v>
      </c>
      <c r="C49" s="17">
        <v>170.83799999999999</v>
      </c>
      <c r="D49" s="17">
        <f t="shared" ref="D49:D65" si="10">-180+C49</f>
        <v>-9.1620000000000061</v>
      </c>
      <c r="E49" s="17">
        <f t="shared" si="9"/>
        <v>9.1620000000000061</v>
      </c>
    </row>
    <row r="50" spans="1:5">
      <c r="A50" s="17">
        <v>21</v>
      </c>
      <c r="B50" s="17">
        <f t="shared" si="7"/>
        <v>0.84</v>
      </c>
      <c r="C50" s="17">
        <v>175.52</v>
      </c>
      <c r="D50" s="17">
        <f t="shared" si="10"/>
        <v>-4.4799999999999898</v>
      </c>
      <c r="E50" s="17">
        <f t="shared" si="9"/>
        <v>4.4799999999999898</v>
      </c>
    </row>
    <row r="51" spans="1:5">
      <c r="A51" s="17">
        <v>23</v>
      </c>
      <c r="B51" s="17">
        <f t="shared" si="7"/>
        <v>0.92</v>
      </c>
      <c r="C51" s="17">
        <v>170.63300000000001</v>
      </c>
      <c r="D51" s="17">
        <f t="shared" si="10"/>
        <v>-9.3669999999999902</v>
      </c>
      <c r="E51" s="17">
        <f t="shared" si="9"/>
        <v>9.3669999999999902</v>
      </c>
    </row>
    <row r="52" spans="1:5">
      <c r="A52" s="17">
        <v>25</v>
      </c>
      <c r="B52" s="17">
        <f t="shared" si="7"/>
        <v>1</v>
      </c>
      <c r="C52" s="17">
        <v>169.56700000000001</v>
      </c>
      <c r="D52" s="17">
        <f t="shared" si="10"/>
        <v>-10.432999999999993</v>
      </c>
      <c r="E52" s="17">
        <f t="shared" si="9"/>
        <v>10.432999999999993</v>
      </c>
    </row>
    <row r="53" spans="1:5">
      <c r="A53" s="17">
        <v>27</v>
      </c>
      <c r="B53" s="17">
        <f t="shared" si="7"/>
        <v>1.08</v>
      </c>
      <c r="C53" s="17">
        <v>167.471</v>
      </c>
      <c r="D53" s="17">
        <f t="shared" si="10"/>
        <v>-12.528999999999996</v>
      </c>
      <c r="E53" s="17">
        <f t="shared" si="9"/>
        <v>12.528999999999996</v>
      </c>
    </row>
    <row r="54" spans="1:5">
      <c r="A54" s="17">
        <v>29</v>
      </c>
      <c r="B54" s="17">
        <f t="shared" si="7"/>
        <v>1.1599999999999999</v>
      </c>
      <c r="C54" s="17">
        <v>151.49600000000001</v>
      </c>
      <c r="D54" s="17">
        <f t="shared" si="10"/>
        <v>-28.503999999999991</v>
      </c>
      <c r="E54" s="17">
        <f t="shared" si="9"/>
        <v>28.503999999999991</v>
      </c>
    </row>
    <row r="55" spans="1:5">
      <c r="A55" s="17">
        <v>31</v>
      </c>
      <c r="B55" s="17">
        <f t="shared" si="7"/>
        <v>1.24</v>
      </c>
      <c r="C55" s="17">
        <v>161.80099999999999</v>
      </c>
      <c r="D55" s="17">
        <f t="shared" si="10"/>
        <v>-18.199000000000012</v>
      </c>
      <c r="E55" s="17">
        <f t="shared" si="9"/>
        <v>18.199000000000012</v>
      </c>
    </row>
    <row r="56" spans="1:5">
      <c r="A56" s="17">
        <v>33</v>
      </c>
      <c r="B56" s="17">
        <f t="shared" si="7"/>
        <v>1.32</v>
      </c>
      <c r="C56" s="17">
        <v>160.80799999999999</v>
      </c>
      <c r="D56" s="17">
        <f t="shared" si="10"/>
        <v>-19.192000000000007</v>
      </c>
      <c r="E56" s="17">
        <f t="shared" si="9"/>
        <v>19.192000000000007</v>
      </c>
    </row>
    <row r="57" spans="1:5">
      <c r="A57" s="17">
        <v>35</v>
      </c>
      <c r="B57" s="17">
        <f t="shared" si="7"/>
        <v>1.4000000000000001</v>
      </c>
      <c r="C57" s="17">
        <v>159.05099999999999</v>
      </c>
      <c r="D57" s="17">
        <f t="shared" si="10"/>
        <v>-20.949000000000012</v>
      </c>
      <c r="E57" s="17">
        <f t="shared" si="9"/>
        <v>20.949000000000012</v>
      </c>
    </row>
    <row r="58" spans="1:5">
      <c r="A58" s="17">
        <v>37</v>
      </c>
      <c r="B58" s="17">
        <f t="shared" si="7"/>
        <v>1.48</v>
      </c>
      <c r="C58">
        <v>164.26400000000001</v>
      </c>
      <c r="D58" s="17">
        <f t="shared" si="10"/>
        <v>-15.73599999999999</v>
      </c>
      <c r="E58" s="17">
        <f t="shared" si="9"/>
        <v>15.73599999999999</v>
      </c>
    </row>
    <row r="59" spans="1:5">
      <c r="A59" s="17">
        <v>39</v>
      </c>
      <c r="B59" s="17">
        <f t="shared" si="7"/>
        <v>1.56</v>
      </c>
      <c r="C59" s="17">
        <v>153.07</v>
      </c>
      <c r="D59" s="17">
        <f t="shared" si="10"/>
        <v>-26.930000000000007</v>
      </c>
      <c r="E59" s="17">
        <f t="shared" si="9"/>
        <v>26.930000000000007</v>
      </c>
    </row>
    <row r="60" spans="1:5">
      <c r="A60" s="17">
        <v>41</v>
      </c>
      <c r="B60" s="17">
        <f t="shared" si="7"/>
        <v>1.6400000000000001</v>
      </c>
      <c r="C60" s="17">
        <v>160.40899999999999</v>
      </c>
      <c r="D60" s="17">
        <f t="shared" si="10"/>
        <v>-19.591000000000008</v>
      </c>
      <c r="E60" s="17">
        <f t="shared" si="9"/>
        <v>19.591000000000008</v>
      </c>
    </row>
    <row r="61" spans="1:5">
      <c r="A61" s="17">
        <v>43</v>
      </c>
      <c r="B61" s="17">
        <f t="shared" si="7"/>
        <v>1.72</v>
      </c>
      <c r="C61" s="17">
        <v>162.14099999999999</v>
      </c>
      <c r="D61" s="17">
        <f t="shared" si="10"/>
        <v>-17.859000000000009</v>
      </c>
      <c r="E61" s="17">
        <f t="shared" si="9"/>
        <v>17.859000000000009</v>
      </c>
    </row>
    <row r="62" spans="1:5">
      <c r="A62" s="17">
        <v>45</v>
      </c>
      <c r="B62" s="17">
        <f t="shared" si="7"/>
        <v>1.8</v>
      </c>
      <c r="C62" s="17">
        <v>167.804</v>
      </c>
      <c r="D62" s="17">
        <f t="shared" si="10"/>
        <v>-12.195999999999998</v>
      </c>
      <c r="E62" s="17">
        <f t="shared" si="9"/>
        <v>12.195999999999998</v>
      </c>
    </row>
    <row r="63" spans="1:5">
      <c r="A63" s="17">
        <v>47</v>
      </c>
      <c r="B63" s="17">
        <f t="shared" si="7"/>
        <v>1.8800000000000001</v>
      </c>
      <c r="C63" s="17">
        <v>163.79400000000001</v>
      </c>
      <c r="D63" s="17">
        <f t="shared" si="10"/>
        <v>-16.205999999999989</v>
      </c>
      <c r="E63" s="17">
        <f t="shared" si="9"/>
        <v>16.205999999999989</v>
      </c>
    </row>
    <row r="64" spans="1:5">
      <c r="A64" s="17">
        <v>49</v>
      </c>
      <c r="B64" s="17">
        <f t="shared" si="7"/>
        <v>1.96</v>
      </c>
      <c r="C64" s="17">
        <v>173.42500000000001</v>
      </c>
      <c r="D64" s="17">
        <f t="shared" si="10"/>
        <v>-6.5749999999999886</v>
      </c>
      <c r="E64" s="17">
        <f t="shared" si="9"/>
        <v>6.5749999999999886</v>
      </c>
    </row>
    <row r="65" spans="1:5">
      <c r="A65" s="17">
        <v>51</v>
      </c>
      <c r="B65" s="17">
        <f t="shared" si="7"/>
        <v>2.04</v>
      </c>
      <c r="C65" s="17">
        <v>175.76400000000001</v>
      </c>
      <c r="D65" s="17">
        <f t="shared" si="10"/>
        <v>-4.23599999999999</v>
      </c>
      <c r="E65" s="17">
        <f t="shared" si="9"/>
        <v>4.23599999999999</v>
      </c>
    </row>
    <row r="66" spans="1:5">
      <c r="A66" s="17">
        <v>53</v>
      </c>
      <c r="B66" s="17">
        <f t="shared" si="7"/>
        <v>2.12</v>
      </c>
      <c r="C66" s="17">
        <v>177.09299999999999</v>
      </c>
      <c r="D66" s="17">
        <f t="shared" ref="D66:D77" si="11">180-C66</f>
        <v>2.9070000000000107</v>
      </c>
      <c r="E66" s="17">
        <f t="shared" si="9"/>
        <v>2.9070000000000107</v>
      </c>
    </row>
    <row r="67" spans="1:5">
      <c r="A67" s="17">
        <v>55</v>
      </c>
      <c r="B67" s="17">
        <f t="shared" si="7"/>
        <v>2.2000000000000002</v>
      </c>
      <c r="C67" s="17">
        <v>167.905</v>
      </c>
      <c r="D67" s="17">
        <f t="shared" si="11"/>
        <v>12.094999999999999</v>
      </c>
      <c r="E67" s="17">
        <f t="shared" si="9"/>
        <v>12.094999999999999</v>
      </c>
    </row>
    <row r="68" spans="1:5">
      <c r="A68" s="17">
        <v>57</v>
      </c>
      <c r="B68" s="17">
        <f t="shared" si="7"/>
        <v>2.2800000000000002</v>
      </c>
      <c r="C68" s="17">
        <v>165.48599999999999</v>
      </c>
      <c r="D68" s="17">
        <f t="shared" si="11"/>
        <v>14.51400000000001</v>
      </c>
      <c r="E68" s="17">
        <f t="shared" si="9"/>
        <v>14.51400000000001</v>
      </c>
    </row>
    <row r="69" spans="1:5">
      <c r="A69" s="17">
        <v>59</v>
      </c>
      <c r="B69" s="17">
        <f t="shared" si="7"/>
        <v>2.36</v>
      </c>
      <c r="C69" s="17">
        <v>170.02500000000001</v>
      </c>
      <c r="D69" s="17">
        <f t="shared" si="11"/>
        <v>9.9749999999999943</v>
      </c>
      <c r="E69" s="17">
        <f t="shared" si="9"/>
        <v>9.9749999999999943</v>
      </c>
    </row>
    <row r="70" spans="1:5">
      <c r="A70" s="17">
        <v>61</v>
      </c>
      <c r="B70" s="17">
        <f t="shared" si="7"/>
        <v>2.44</v>
      </c>
      <c r="C70" s="17">
        <v>167.333</v>
      </c>
      <c r="D70" s="17">
        <f t="shared" si="11"/>
        <v>12.667000000000002</v>
      </c>
      <c r="E70" s="17">
        <f t="shared" si="9"/>
        <v>12.667000000000002</v>
      </c>
    </row>
    <row r="71" spans="1:5">
      <c r="A71" s="17">
        <v>63</v>
      </c>
      <c r="B71" s="17">
        <f t="shared" si="7"/>
        <v>2.52</v>
      </c>
      <c r="C71" s="17">
        <v>160.553</v>
      </c>
      <c r="D71" s="17">
        <f t="shared" si="11"/>
        <v>19.447000000000003</v>
      </c>
      <c r="E71" s="17">
        <f t="shared" si="9"/>
        <v>19.447000000000003</v>
      </c>
    </row>
    <row r="72" spans="1:5">
      <c r="A72" s="17">
        <v>65</v>
      </c>
      <c r="B72" s="17">
        <f t="shared" si="7"/>
        <v>2.6</v>
      </c>
      <c r="C72" s="17">
        <v>150.613</v>
      </c>
      <c r="D72" s="17">
        <f t="shared" si="11"/>
        <v>29.387</v>
      </c>
      <c r="E72" s="17">
        <f t="shared" si="9"/>
        <v>29.387</v>
      </c>
    </row>
    <row r="73" spans="1:5">
      <c r="A73" s="17">
        <v>67</v>
      </c>
      <c r="B73" s="17">
        <f t="shared" si="7"/>
        <v>2.68</v>
      </c>
      <c r="C73" s="17">
        <v>158.839</v>
      </c>
      <c r="D73" s="17">
        <f t="shared" si="11"/>
        <v>21.161000000000001</v>
      </c>
      <c r="E73" s="17">
        <f t="shared" si="9"/>
        <v>21.161000000000001</v>
      </c>
    </row>
    <row r="74" spans="1:5">
      <c r="A74" s="17">
        <v>69</v>
      </c>
      <c r="B74" s="17">
        <f t="shared" si="7"/>
        <v>2.7600000000000002</v>
      </c>
      <c r="C74" s="17">
        <v>160.76900000000001</v>
      </c>
      <c r="D74" s="17">
        <f t="shared" si="11"/>
        <v>19.230999999999995</v>
      </c>
      <c r="E74" s="17">
        <f t="shared" si="9"/>
        <v>19.230999999999995</v>
      </c>
    </row>
    <row r="75" spans="1:5">
      <c r="A75" s="17">
        <v>71</v>
      </c>
      <c r="B75" s="17">
        <f t="shared" si="7"/>
        <v>2.84</v>
      </c>
      <c r="C75" s="17">
        <v>154.125</v>
      </c>
      <c r="D75" s="17">
        <f t="shared" si="11"/>
        <v>25.875</v>
      </c>
      <c r="E75" s="17">
        <f t="shared" si="9"/>
        <v>25.875</v>
      </c>
    </row>
    <row r="76" spans="1:5">
      <c r="A76" s="17">
        <v>73</v>
      </c>
      <c r="B76" s="17">
        <f t="shared" si="7"/>
        <v>2.92</v>
      </c>
      <c r="C76" s="17">
        <v>166.05699999999999</v>
      </c>
      <c r="D76" s="17">
        <f t="shared" si="11"/>
        <v>13.943000000000012</v>
      </c>
      <c r="E76" s="17">
        <f t="shared" si="9"/>
        <v>13.943000000000012</v>
      </c>
    </row>
    <row r="77" spans="1:5">
      <c r="A77" s="17">
        <v>75</v>
      </c>
      <c r="B77" s="17">
        <f t="shared" si="7"/>
        <v>3</v>
      </c>
      <c r="C77" s="17">
        <v>169.732</v>
      </c>
      <c r="D77" s="17">
        <f t="shared" si="11"/>
        <v>10.268000000000001</v>
      </c>
      <c r="E77" s="17">
        <f t="shared" si="9"/>
        <v>10.268000000000001</v>
      </c>
    </row>
    <row r="78" spans="1:5">
      <c r="A78" s="17">
        <v>77</v>
      </c>
      <c r="B78" s="17">
        <f t="shared" si="7"/>
        <v>3.08</v>
      </c>
      <c r="C78" s="17">
        <v>174.28899999999999</v>
      </c>
      <c r="D78" s="17">
        <f t="shared" ref="D78:D95" si="12">-180+C78</f>
        <v>-5.7110000000000127</v>
      </c>
      <c r="E78" s="17">
        <f t="shared" si="9"/>
        <v>5.7110000000000127</v>
      </c>
    </row>
    <row r="79" spans="1:5">
      <c r="A79" s="17">
        <v>79</v>
      </c>
      <c r="B79" s="17">
        <f t="shared" si="7"/>
        <v>3.16</v>
      </c>
      <c r="C79" s="17">
        <v>172.94399999999999</v>
      </c>
      <c r="D79" s="17">
        <f t="shared" si="12"/>
        <v>-7.0560000000000116</v>
      </c>
      <c r="E79" s="17">
        <f t="shared" si="9"/>
        <v>7.0560000000000116</v>
      </c>
    </row>
    <row r="80" spans="1:5">
      <c r="A80" s="17">
        <v>81</v>
      </c>
      <c r="B80" s="17">
        <f t="shared" si="7"/>
        <v>3.24</v>
      </c>
      <c r="C80" s="17">
        <v>164.483</v>
      </c>
      <c r="D80" s="17">
        <f t="shared" si="12"/>
        <v>-15.516999999999996</v>
      </c>
      <c r="E80" s="17">
        <f t="shared" si="9"/>
        <v>15.516999999999996</v>
      </c>
    </row>
    <row r="81" spans="1:5">
      <c r="A81" s="17">
        <v>83</v>
      </c>
      <c r="B81" s="17">
        <f t="shared" si="7"/>
        <v>3.3200000000000003</v>
      </c>
      <c r="C81" s="17">
        <v>154.88800000000001</v>
      </c>
      <c r="D81" s="17">
        <f t="shared" si="12"/>
        <v>-25.111999999999995</v>
      </c>
      <c r="E81" s="17">
        <f t="shared" si="9"/>
        <v>25.111999999999995</v>
      </c>
    </row>
    <row r="82" spans="1:5">
      <c r="A82" s="17">
        <v>85</v>
      </c>
      <c r="B82" s="17">
        <f t="shared" si="7"/>
        <v>3.4</v>
      </c>
      <c r="C82" s="17">
        <v>161.33500000000001</v>
      </c>
      <c r="D82" s="17">
        <f t="shared" si="12"/>
        <v>-18.664999999999992</v>
      </c>
      <c r="E82" s="17">
        <f t="shared" si="9"/>
        <v>18.664999999999992</v>
      </c>
    </row>
    <row r="83" spans="1:5">
      <c r="A83" s="17">
        <v>87</v>
      </c>
      <c r="B83" s="17">
        <f t="shared" si="7"/>
        <v>3.48</v>
      </c>
      <c r="C83" s="17">
        <v>156.571</v>
      </c>
      <c r="D83" s="17">
        <f t="shared" si="12"/>
        <v>-23.429000000000002</v>
      </c>
      <c r="E83" s="17">
        <f t="shared" si="9"/>
        <v>23.429000000000002</v>
      </c>
    </row>
    <row r="84" spans="1:5">
      <c r="A84" s="17">
        <v>89</v>
      </c>
      <c r="B84" s="17">
        <f t="shared" si="7"/>
        <v>3.56</v>
      </c>
      <c r="C84">
        <v>154.75899999999999</v>
      </c>
      <c r="D84" s="17">
        <f t="shared" si="12"/>
        <v>-25.241000000000014</v>
      </c>
      <c r="E84" s="17">
        <f t="shared" si="9"/>
        <v>25.241000000000014</v>
      </c>
    </row>
    <row r="85" spans="1:5">
      <c r="A85" s="17">
        <v>91</v>
      </c>
      <c r="B85" s="17">
        <f t="shared" si="7"/>
        <v>3.64</v>
      </c>
      <c r="C85" s="17">
        <v>150.953</v>
      </c>
      <c r="D85" s="17">
        <f t="shared" si="12"/>
        <v>-29.046999999999997</v>
      </c>
      <c r="E85" s="17">
        <f t="shared" si="9"/>
        <v>29.046999999999997</v>
      </c>
    </row>
    <row r="86" spans="1:5">
      <c r="A86" s="17">
        <v>93</v>
      </c>
      <c r="B86" s="17">
        <f t="shared" si="7"/>
        <v>3.72</v>
      </c>
      <c r="C86" s="17">
        <v>148.91399999999999</v>
      </c>
      <c r="D86" s="17">
        <f t="shared" si="12"/>
        <v>-31.086000000000013</v>
      </c>
      <c r="E86" s="17">
        <f t="shared" si="9"/>
        <v>31.086000000000013</v>
      </c>
    </row>
    <row r="87" spans="1:5">
      <c r="A87" s="17">
        <v>95</v>
      </c>
      <c r="B87" s="17">
        <f t="shared" si="7"/>
        <v>3.8000000000000003</v>
      </c>
      <c r="C87">
        <v>147.339</v>
      </c>
      <c r="D87" s="17">
        <f t="shared" si="12"/>
        <v>-32.661000000000001</v>
      </c>
      <c r="E87" s="10">
        <f t="shared" si="9"/>
        <v>32.661000000000001</v>
      </c>
    </row>
    <row r="88" spans="1:5">
      <c r="A88" s="17">
        <v>97</v>
      </c>
      <c r="B88" s="17">
        <f t="shared" si="7"/>
        <v>3.88</v>
      </c>
      <c r="C88" s="17">
        <v>158.334</v>
      </c>
      <c r="D88" s="17">
        <f t="shared" si="12"/>
        <v>-21.665999999999997</v>
      </c>
      <c r="E88" s="17">
        <f t="shared" si="9"/>
        <v>21.665999999999997</v>
      </c>
    </row>
    <row r="89" spans="1:5">
      <c r="A89" s="17">
        <v>99</v>
      </c>
      <c r="B89" s="17">
        <f t="shared" si="7"/>
        <v>3.96</v>
      </c>
      <c r="C89" s="17">
        <v>153.435</v>
      </c>
      <c r="D89" s="17">
        <f t="shared" si="12"/>
        <v>-26.564999999999998</v>
      </c>
      <c r="E89" s="17">
        <f t="shared" si="9"/>
        <v>26.564999999999998</v>
      </c>
    </row>
    <row r="90" spans="1:5">
      <c r="A90" s="17">
        <v>101</v>
      </c>
      <c r="B90" s="17">
        <f t="shared" si="7"/>
        <v>4.04</v>
      </c>
      <c r="C90" s="17">
        <v>161.63499999999999</v>
      </c>
      <c r="D90" s="17">
        <f t="shared" si="12"/>
        <v>-18.365000000000009</v>
      </c>
      <c r="E90" s="17">
        <f t="shared" si="9"/>
        <v>18.365000000000009</v>
      </c>
    </row>
    <row r="91" spans="1:5">
      <c r="A91" s="17">
        <v>103</v>
      </c>
      <c r="B91" s="17">
        <f t="shared" si="7"/>
        <v>4.12</v>
      </c>
      <c r="C91" s="17">
        <v>158.11199999999999</v>
      </c>
      <c r="D91" s="17">
        <f t="shared" si="12"/>
        <v>-21.888000000000005</v>
      </c>
      <c r="E91" s="17">
        <f t="shared" si="9"/>
        <v>21.888000000000005</v>
      </c>
    </row>
    <row r="92" spans="1:5">
      <c r="A92" s="17">
        <v>105</v>
      </c>
      <c r="B92" s="17">
        <f t="shared" si="7"/>
        <v>4.2</v>
      </c>
      <c r="C92" s="17">
        <v>168.02600000000001</v>
      </c>
      <c r="D92" s="17">
        <f t="shared" si="12"/>
        <v>-11.97399999999999</v>
      </c>
      <c r="E92" s="17">
        <f t="shared" si="9"/>
        <v>11.97399999999999</v>
      </c>
    </row>
    <row r="93" spans="1:5">
      <c r="A93" s="17">
        <v>107</v>
      </c>
      <c r="B93" s="17">
        <f t="shared" si="7"/>
        <v>4.28</v>
      </c>
      <c r="C93" s="17">
        <v>162.21799999999999</v>
      </c>
      <c r="D93" s="17">
        <f t="shared" si="12"/>
        <v>-17.782000000000011</v>
      </c>
      <c r="E93" s="17">
        <f t="shared" si="9"/>
        <v>17.782000000000011</v>
      </c>
    </row>
    <row r="94" spans="1:5">
      <c r="A94" s="17">
        <v>109</v>
      </c>
      <c r="B94" s="17">
        <f t="shared" si="7"/>
        <v>4.3600000000000003</v>
      </c>
      <c r="C94" s="17">
        <v>161.565</v>
      </c>
      <c r="D94" s="17">
        <f t="shared" si="12"/>
        <v>-18.435000000000002</v>
      </c>
      <c r="E94" s="17">
        <f t="shared" si="9"/>
        <v>18.435000000000002</v>
      </c>
    </row>
    <row r="95" spans="1:5">
      <c r="A95" s="17">
        <v>111</v>
      </c>
      <c r="B95" s="17">
        <f t="shared" si="7"/>
        <v>4.4400000000000004</v>
      </c>
      <c r="C95" s="17">
        <v>171.37200000000001</v>
      </c>
      <c r="D95" s="17">
        <f t="shared" si="12"/>
        <v>-8.6279999999999859</v>
      </c>
      <c r="E95" s="17">
        <f t="shared" si="9"/>
        <v>8.6279999999999859</v>
      </c>
    </row>
    <row r="99" spans="1:7">
      <c r="A99" s="1"/>
      <c r="B99" s="1"/>
      <c r="C99" s="1"/>
      <c r="D99" s="1"/>
      <c r="E99" s="1"/>
    </row>
    <row r="100" spans="1:7">
      <c r="A100" s="17"/>
      <c r="B100" s="17"/>
      <c r="C100" s="17"/>
      <c r="D100" s="17"/>
      <c r="E100" s="17"/>
    </row>
    <row r="101" spans="1:7">
      <c r="A101" s="17"/>
      <c r="B101" s="17"/>
      <c r="C101" s="17"/>
      <c r="D101" s="17"/>
      <c r="E101" s="17"/>
      <c r="G101" s="9"/>
    </row>
    <row r="102" spans="1:7">
      <c r="A102" s="17"/>
      <c r="B102" s="17"/>
      <c r="C102" s="17"/>
      <c r="D102" s="17"/>
      <c r="E102" s="17"/>
    </row>
    <row r="103" spans="1:7">
      <c r="A103" s="17"/>
      <c r="B103" s="17"/>
      <c r="C103" s="17"/>
      <c r="D103" s="17"/>
      <c r="E103" s="17"/>
    </row>
    <row r="104" spans="1:7">
      <c r="A104" s="17"/>
      <c r="B104" s="17"/>
      <c r="C104" s="17"/>
      <c r="D104" s="17"/>
      <c r="E104" s="17"/>
    </row>
    <row r="105" spans="1:7">
      <c r="A105" s="17"/>
      <c r="B105" s="17"/>
      <c r="C105" s="17"/>
      <c r="D105" s="17"/>
      <c r="E105" s="17"/>
    </row>
    <row r="106" spans="1:7">
      <c r="A106" s="17"/>
      <c r="B106" s="17"/>
      <c r="C106" s="17"/>
      <c r="D106" s="17"/>
      <c r="E106" s="17"/>
    </row>
    <row r="107" spans="1:7">
      <c r="A107" s="17"/>
      <c r="B107" s="17"/>
      <c r="C107" s="17"/>
      <c r="D107" s="17"/>
      <c r="E107" s="17"/>
    </row>
    <row r="108" spans="1:7">
      <c r="A108" s="17"/>
      <c r="B108" s="17"/>
      <c r="C108" s="17"/>
      <c r="D108" s="17"/>
      <c r="E108" s="17"/>
    </row>
    <row r="109" spans="1:7">
      <c r="A109" s="17"/>
      <c r="B109" s="17"/>
      <c r="C109" s="17"/>
      <c r="D109" s="17"/>
      <c r="E109" s="17"/>
    </row>
    <row r="110" spans="1:7">
      <c r="A110" s="17"/>
      <c r="B110" s="17"/>
      <c r="C110" s="17"/>
      <c r="D110" s="17"/>
      <c r="E110" s="17"/>
    </row>
    <row r="111" spans="1:7">
      <c r="A111" s="17"/>
      <c r="B111" s="17"/>
      <c r="C111" s="17"/>
      <c r="D111" s="17"/>
      <c r="E111" s="17"/>
    </row>
    <row r="112" spans="1:7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  <row r="114" spans="1:5">
      <c r="A114" s="17"/>
      <c r="B114" s="17"/>
      <c r="C114" s="17"/>
      <c r="D114" s="17"/>
      <c r="E114" s="17"/>
    </row>
    <row r="115" spans="1:5">
      <c r="A115" s="17"/>
      <c r="B115" s="17"/>
      <c r="C115" s="17"/>
      <c r="D115" s="17"/>
      <c r="E115" s="17"/>
    </row>
    <row r="116" spans="1:5">
      <c r="A116" s="17"/>
      <c r="B116" s="17"/>
      <c r="C116" s="17"/>
      <c r="D116" s="17"/>
      <c r="E116" s="17"/>
    </row>
    <row r="117" spans="1:5">
      <c r="A117" s="17"/>
      <c r="B117" s="17"/>
      <c r="C117" s="17"/>
      <c r="D117" s="17"/>
      <c r="E117" s="17"/>
    </row>
    <row r="118" spans="1:5">
      <c r="A118" s="17"/>
      <c r="B118" s="17"/>
      <c r="C118" s="17"/>
      <c r="D118" s="17"/>
      <c r="E118" s="17"/>
    </row>
    <row r="119" spans="1:5">
      <c r="A119" s="17"/>
      <c r="B119" s="17"/>
      <c r="C119" s="17"/>
      <c r="D119" s="17"/>
      <c r="E119" s="17"/>
    </row>
    <row r="120" spans="1:5">
      <c r="A120" s="17"/>
      <c r="B120" s="17"/>
      <c r="C120" s="17"/>
      <c r="D120" s="17"/>
      <c r="E120" s="17"/>
    </row>
    <row r="121" spans="1:5">
      <c r="A121" s="17"/>
      <c r="B121" s="17"/>
      <c r="C121" s="17"/>
      <c r="D121" s="17"/>
      <c r="E121" s="17"/>
    </row>
    <row r="122" spans="1:5">
      <c r="A122" s="17"/>
      <c r="B122" s="17"/>
      <c r="C122" s="17"/>
      <c r="D122" s="17"/>
      <c r="E122" s="17"/>
    </row>
    <row r="123" spans="1:5">
      <c r="A123" s="17"/>
      <c r="B123" s="17"/>
      <c r="C123" s="17"/>
      <c r="D123" s="17"/>
      <c r="E123" s="17"/>
    </row>
    <row r="124" spans="1:5">
      <c r="A124" s="17"/>
      <c r="B124" s="17"/>
      <c r="C124" s="17"/>
      <c r="D124" s="17"/>
      <c r="E124" s="17"/>
    </row>
    <row r="125" spans="1:5">
      <c r="A125" s="17"/>
      <c r="B125" s="17"/>
      <c r="C125" s="17"/>
      <c r="D125" s="17"/>
      <c r="E125" s="17"/>
    </row>
    <row r="126" spans="1:5">
      <c r="A126" s="17"/>
      <c r="B126" s="17"/>
      <c r="C126" s="17"/>
      <c r="D126" s="17"/>
      <c r="E126" s="17"/>
    </row>
    <row r="127" spans="1:5">
      <c r="A127" s="17"/>
      <c r="B127" s="17"/>
      <c r="C127" s="17"/>
      <c r="D127" s="17"/>
      <c r="E127" s="17"/>
    </row>
    <row r="128" spans="1:5">
      <c r="A128" s="17"/>
      <c r="B128" s="17"/>
      <c r="C128" s="17"/>
      <c r="D128" s="17"/>
      <c r="E128" s="17"/>
    </row>
    <row r="129" spans="1:5">
      <c r="A129" s="17"/>
      <c r="B129" s="17"/>
      <c r="C129" s="17"/>
      <c r="D129" s="17"/>
      <c r="E129" s="17"/>
    </row>
    <row r="130" spans="1:5">
      <c r="A130" s="17"/>
      <c r="B130" s="17"/>
      <c r="C130" s="17"/>
      <c r="D130" s="17"/>
      <c r="E130" s="17"/>
    </row>
    <row r="131" spans="1:5">
      <c r="A131" s="17"/>
      <c r="B131" s="17"/>
      <c r="C131" s="17"/>
      <c r="D131" s="17"/>
      <c r="E131" s="17"/>
    </row>
  </sheetData>
  <hyperlinks>
    <hyperlink ref="G4" r:id="rId1"/>
    <hyperlink ref="G9" r:id="rId2"/>
    <hyperlink ref="G41" r:id="rId3"/>
  </hyperlinks>
  <pageMargins left="0.7" right="0.7" top="0.75" bottom="0.75" header="0.3" footer="0.3"/>
  <pageSetup orientation="portrait" horizontalDpi="4294967293" verticalDpi="0" r:id="rId4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8"/>
  <dimension ref="A1:H52"/>
  <sheetViews>
    <sheetView workbookViewId="0">
      <selection activeCell="D48" sqref="D48:D52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8">
      <c r="A1" s="1" t="s">
        <v>32</v>
      </c>
      <c r="C1" s="18" t="s">
        <v>33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168.49199999999999</v>
      </c>
      <c r="D4">
        <f>-180+C4</f>
        <v>-11.50800000000001</v>
      </c>
      <c r="E4">
        <f>ABS(D4)</f>
        <v>11.50800000000001</v>
      </c>
      <c r="F4">
        <v>0.31</v>
      </c>
      <c r="G4" s="9" t="s">
        <v>234</v>
      </c>
      <c r="H4" s="9"/>
    </row>
    <row r="5" spans="1:8">
      <c r="A5">
        <v>3</v>
      </c>
      <c r="B5">
        <f t="shared" ref="B5:B34" si="0">A5*(1/30)</f>
        <v>0.1</v>
      </c>
      <c r="C5">
        <v>161.792</v>
      </c>
      <c r="D5" s="8">
        <f>180-C5</f>
        <v>18.207999999999998</v>
      </c>
      <c r="E5">
        <f t="shared" ref="E5:E34" si="1">ABS(D5)</f>
        <v>18.207999999999998</v>
      </c>
    </row>
    <row r="6" spans="1:8">
      <c r="A6">
        <v>5</v>
      </c>
      <c r="B6">
        <f t="shared" si="0"/>
        <v>0.16666666666666666</v>
      </c>
      <c r="C6">
        <v>173.00899999999999</v>
      </c>
      <c r="D6">
        <f>-180+C6</f>
        <v>-6.9910000000000139</v>
      </c>
      <c r="E6">
        <f t="shared" si="1"/>
        <v>6.9910000000000139</v>
      </c>
    </row>
    <row r="7" spans="1:8">
      <c r="A7">
        <v>7</v>
      </c>
      <c r="B7">
        <f t="shared" si="0"/>
        <v>0.23333333333333334</v>
      </c>
      <c r="C7">
        <v>163.52799999999999</v>
      </c>
      <c r="D7">
        <f t="shared" ref="D7:D8" si="2">-180+C7</f>
        <v>-16.472000000000008</v>
      </c>
      <c r="E7">
        <f t="shared" si="1"/>
        <v>16.472000000000008</v>
      </c>
      <c r="G7" t="s">
        <v>131</v>
      </c>
      <c r="H7" t="s">
        <v>235</v>
      </c>
    </row>
    <row r="8" spans="1:8">
      <c r="A8">
        <v>9</v>
      </c>
      <c r="B8">
        <f t="shared" si="0"/>
        <v>0.3</v>
      </c>
      <c r="C8">
        <v>160.21799999999999</v>
      </c>
      <c r="D8" s="8">
        <f t="shared" si="2"/>
        <v>-19.782000000000011</v>
      </c>
      <c r="E8">
        <f t="shared" si="1"/>
        <v>19.782000000000011</v>
      </c>
      <c r="G8" t="s">
        <v>236</v>
      </c>
    </row>
    <row r="9" spans="1:8">
      <c r="A9">
        <v>11</v>
      </c>
      <c r="B9">
        <f t="shared" si="0"/>
        <v>0.36666666666666664</v>
      </c>
      <c r="C9">
        <v>154.37700000000001</v>
      </c>
      <c r="D9">
        <f>180-C9</f>
        <v>25.62299999999999</v>
      </c>
      <c r="E9">
        <f t="shared" si="1"/>
        <v>25.62299999999999</v>
      </c>
      <c r="G9" s="9" t="s">
        <v>237</v>
      </c>
    </row>
    <row r="10" spans="1:8">
      <c r="A10">
        <v>13</v>
      </c>
      <c r="B10">
        <f t="shared" si="0"/>
        <v>0.43333333333333335</v>
      </c>
      <c r="C10">
        <v>153.50700000000001</v>
      </c>
      <c r="D10" s="8">
        <f t="shared" ref="D10:D11" si="3">180-C10</f>
        <v>26.492999999999995</v>
      </c>
      <c r="E10">
        <f t="shared" si="1"/>
        <v>26.492999999999995</v>
      </c>
    </row>
    <row r="11" spans="1:8">
      <c r="A11">
        <v>15</v>
      </c>
      <c r="B11">
        <f t="shared" si="0"/>
        <v>0.5</v>
      </c>
      <c r="C11">
        <v>168.60300000000001</v>
      </c>
      <c r="D11">
        <f t="shared" si="3"/>
        <v>11.396999999999991</v>
      </c>
      <c r="E11">
        <f t="shared" si="1"/>
        <v>11.396999999999991</v>
      </c>
    </row>
    <row r="12" spans="1:8">
      <c r="A12">
        <v>17</v>
      </c>
      <c r="B12">
        <f t="shared" si="0"/>
        <v>0.56666666666666665</v>
      </c>
      <c r="C12">
        <v>158.59100000000001</v>
      </c>
      <c r="D12">
        <f>-180+C12</f>
        <v>-21.408999999999992</v>
      </c>
      <c r="E12">
        <f t="shared" si="1"/>
        <v>21.408999999999992</v>
      </c>
    </row>
    <row r="13" spans="1:8">
      <c r="A13">
        <v>19</v>
      </c>
      <c r="B13">
        <f t="shared" si="0"/>
        <v>0.6333333333333333</v>
      </c>
      <c r="C13">
        <v>154.679</v>
      </c>
      <c r="D13" s="8">
        <f>-180+C13</f>
        <v>-25.320999999999998</v>
      </c>
      <c r="E13">
        <f t="shared" si="1"/>
        <v>25.320999999999998</v>
      </c>
    </row>
    <row r="14" spans="1:8">
      <c r="A14">
        <v>21</v>
      </c>
      <c r="B14">
        <f t="shared" si="0"/>
        <v>0.7</v>
      </c>
      <c r="C14">
        <v>160.96100000000001</v>
      </c>
      <c r="D14" s="8">
        <f>180-C14</f>
        <v>19.038999999999987</v>
      </c>
      <c r="E14">
        <f t="shared" si="1"/>
        <v>19.038999999999987</v>
      </c>
    </row>
    <row r="15" spans="1:8">
      <c r="A15">
        <v>23</v>
      </c>
      <c r="B15">
        <f t="shared" si="0"/>
        <v>0.76666666666666661</v>
      </c>
      <c r="C15">
        <v>161.77199999999999</v>
      </c>
      <c r="D15">
        <f>180-C15</f>
        <v>18.228000000000009</v>
      </c>
      <c r="E15">
        <f t="shared" si="1"/>
        <v>18.228000000000009</v>
      </c>
    </row>
    <row r="16" spans="1:8">
      <c r="A16">
        <v>25</v>
      </c>
      <c r="B16">
        <f t="shared" si="0"/>
        <v>0.83333333333333337</v>
      </c>
      <c r="C16">
        <v>168.72</v>
      </c>
      <c r="D16">
        <f>-180+C16</f>
        <v>-11.280000000000001</v>
      </c>
      <c r="E16">
        <f t="shared" si="1"/>
        <v>11.280000000000001</v>
      </c>
    </row>
    <row r="17" spans="1:5">
      <c r="A17">
        <v>27</v>
      </c>
      <c r="B17">
        <f t="shared" si="0"/>
        <v>0.9</v>
      </c>
      <c r="C17">
        <v>151.286</v>
      </c>
      <c r="D17" s="8">
        <f t="shared" ref="D17:D21" si="4">-180+C17</f>
        <v>-28.713999999999999</v>
      </c>
      <c r="E17" s="10">
        <f t="shared" si="1"/>
        <v>28.713999999999999</v>
      </c>
    </row>
    <row r="18" spans="1:5">
      <c r="A18">
        <v>29</v>
      </c>
      <c r="B18">
        <f t="shared" si="0"/>
        <v>0.96666666666666667</v>
      </c>
      <c r="C18">
        <v>159.30199999999999</v>
      </c>
      <c r="D18">
        <f t="shared" si="4"/>
        <v>-20.698000000000008</v>
      </c>
      <c r="E18">
        <f t="shared" si="1"/>
        <v>20.698000000000008</v>
      </c>
    </row>
    <row r="19" spans="1:5">
      <c r="A19">
        <v>31</v>
      </c>
      <c r="B19">
        <f t="shared" si="0"/>
        <v>1.0333333333333332</v>
      </c>
      <c r="C19">
        <v>171.43299999999999</v>
      </c>
      <c r="D19">
        <f t="shared" si="4"/>
        <v>-8.5670000000000073</v>
      </c>
      <c r="E19">
        <f t="shared" si="1"/>
        <v>8.5670000000000073</v>
      </c>
    </row>
    <row r="20" spans="1:5">
      <c r="A20">
        <v>33</v>
      </c>
      <c r="B20">
        <f t="shared" si="0"/>
        <v>1.1000000000000001</v>
      </c>
      <c r="C20">
        <v>171.43299999999999</v>
      </c>
      <c r="D20">
        <f t="shared" si="4"/>
        <v>-8.5670000000000073</v>
      </c>
      <c r="E20">
        <f t="shared" si="1"/>
        <v>8.5670000000000073</v>
      </c>
    </row>
    <row r="21" spans="1:5">
      <c r="A21">
        <v>35</v>
      </c>
      <c r="B21">
        <f t="shared" si="0"/>
        <v>1.1666666666666667</v>
      </c>
      <c r="C21">
        <v>167.24199999999999</v>
      </c>
      <c r="D21">
        <f t="shared" si="4"/>
        <v>-12.75800000000001</v>
      </c>
      <c r="E21">
        <f t="shared" si="1"/>
        <v>12.75800000000001</v>
      </c>
    </row>
    <row r="22" spans="1:5">
      <c r="A22">
        <v>37</v>
      </c>
      <c r="B22">
        <f t="shared" si="0"/>
        <v>1.2333333333333334</v>
      </c>
      <c r="C22">
        <v>171.67400000000001</v>
      </c>
      <c r="D22">
        <f>180-C22</f>
        <v>8.3259999999999934</v>
      </c>
      <c r="E22">
        <f t="shared" si="1"/>
        <v>8.3259999999999934</v>
      </c>
    </row>
    <row r="23" spans="1:5">
      <c r="A23">
        <v>39</v>
      </c>
      <c r="B23">
        <f t="shared" si="0"/>
        <v>1.3</v>
      </c>
      <c r="C23">
        <v>166.80500000000001</v>
      </c>
      <c r="D23">
        <f t="shared" ref="D23:D24" si="5">180-C23</f>
        <v>13.194999999999993</v>
      </c>
      <c r="E23">
        <f t="shared" si="1"/>
        <v>13.194999999999993</v>
      </c>
    </row>
    <row r="24" spans="1:5">
      <c r="A24">
        <v>41</v>
      </c>
      <c r="B24">
        <f t="shared" si="0"/>
        <v>1.3666666666666667</v>
      </c>
      <c r="C24">
        <v>155.815</v>
      </c>
      <c r="D24" s="8">
        <f t="shared" si="5"/>
        <v>24.185000000000002</v>
      </c>
      <c r="E24">
        <f t="shared" si="1"/>
        <v>24.185000000000002</v>
      </c>
    </row>
    <row r="25" spans="1:5">
      <c r="A25">
        <v>43</v>
      </c>
      <c r="B25">
        <f t="shared" si="0"/>
        <v>1.4333333333333333</v>
      </c>
      <c r="C25">
        <v>162.52000000000001</v>
      </c>
      <c r="D25" s="8">
        <f>-180+C25</f>
        <v>-17.47999999999999</v>
      </c>
      <c r="E25">
        <f t="shared" si="1"/>
        <v>17.47999999999999</v>
      </c>
    </row>
    <row r="26" spans="1:5">
      <c r="A26">
        <v>45</v>
      </c>
      <c r="B26">
        <f t="shared" si="0"/>
        <v>1.5</v>
      </c>
      <c r="C26">
        <v>165.999</v>
      </c>
      <c r="D26">
        <f>-180+C26</f>
        <v>-14.001000000000005</v>
      </c>
      <c r="E26">
        <f t="shared" si="1"/>
        <v>14.001000000000005</v>
      </c>
    </row>
    <row r="27" spans="1:5">
      <c r="A27">
        <v>47</v>
      </c>
      <c r="B27">
        <f t="shared" si="0"/>
        <v>1.5666666666666667</v>
      </c>
      <c r="C27">
        <v>156.51499999999999</v>
      </c>
      <c r="D27" s="8">
        <f>180-C27</f>
        <v>23.485000000000014</v>
      </c>
      <c r="E27">
        <f t="shared" si="1"/>
        <v>23.485000000000014</v>
      </c>
    </row>
    <row r="28" spans="1:5">
      <c r="A28">
        <v>49</v>
      </c>
      <c r="B28">
        <f t="shared" si="0"/>
        <v>1.6333333333333333</v>
      </c>
      <c r="C28">
        <v>173.12100000000001</v>
      </c>
      <c r="D28">
        <f t="shared" ref="D28:D29" si="6">180-C28</f>
        <v>6.8789999999999907</v>
      </c>
      <c r="E28">
        <f t="shared" si="1"/>
        <v>6.8789999999999907</v>
      </c>
    </row>
    <row r="29" spans="1:5">
      <c r="A29">
        <v>51</v>
      </c>
      <c r="B29">
        <f t="shared" si="0"/>
        <v>1.7</v>
      </c>
      <c r="C29">
        <v>157.63800000000001</v>
      </c>
      <c r="D29">
        <f t="shared" si="6"/>
        <v>22.361999999999995</v>
      </c>
      <c r="E29">
        <f t="shared" si="1"/>
        <v>22.361999999999995</v>
      </c>
    </row>
    <row r="30" spans="1:5">
      <c r="A30">
        <v>53</v>
      </c>
      <c r="B30">
        <f t="shared" si="0"/>
        <v>1.7666666666666666</v>
      </c>
      <c r="C30">
        <v>155.982</v>
      </c>
      <c r="D30" s="8">
        <f>-180+C30</f>
        <v>-24.018000000000001</v>
      </c>
      <c r="E30">
        <f t="shared" si="1"/>
        <v>24.018000000000001</v>
      </c>
    </row>
    <row r="31" spans="1:5">
      <c r="A31">
        <v>55</v>
      </c>
      <c r="B31">
        <f t="shared" si="0"/>
        <v>1.8333333333333333</v>
      </c>
      <c r="C31">
        <v>166.60599999999999</v>
      </c>
      <c r="D31">
        <f t="shared" ref="D31:D34" si="7">-180+C31</f>
        <v>-13.394000000000005</v>
      </c>
      <c r="E31">
        <f t="shared" si="1"/>
        <v>13.394000000000005</v>
      </c>
    </row>
    <row r="32" spans="1:5">
      <c r="A32">
        <v>57</v>
      </c>
      <c r="B32">
        <f t="shared" si="0"/>
        <v>1.9</v>
      </c>
      <c r="C32">
        <v>164.54900000000001</v>
      </c>
      <c r="D32">
        <f t="shared" si="7"/>
        <v>-15.450999999999993</v>
      </c>
      <c r="E32">
        <f t="shared" si="1"/>
        <v>15.450999999999993</v>
      </c>
    </row>
    <row r="33" spans="1:8">
      <c r="A33">
        <v>59</v>
      </c>
      <c r="B33">
        <f t="shared" si="0"/>
        <v>1.9666666666666666</v>
      </c>
      <c r="C33">
        <v>158.405</v>
      </c>
      <c r="D33">
        <f t="shared" si="7"/>
        <v>-21.594999999999999</v>
      </c>
      <c r="E33">
        <f t="shared" si="1"/>
        <v>21.594999999999999</v>
      </c>
    </row>
    <row r="34" spans="1:8">
      <c r="A34">
        <v>61</v>
      </c>
      <c r="B34">
        <f t="shared" si="0"/>
        <v>2.0333333333333332</v>
      </c>
      <c r="C34">
        <v>173.36699999999999</v>
      </c>
      <c r="D34">
        <f t="shared" si="7"/>
        <v>-6.6330000000000098</v>
      </c>
      <c r="E34">
        <f t="shared" si="1"/>
        <v>6.6330000000000098</v>
      </c>
      <c r="G34" s="9"/>
    </row>
    <row r="36" spans="1:8">
      <c r="A36" t="s">
        <v>135</v>
      </c>
    </row>
    <row r="37" spans="1:8">
      <c r="A37" s="1" t="s">
        <v>123</v>
      </c>
      <c r="B37" s="1" t="s">
        <v>124</v>
      </c>
      <c r="C37" s="1" t="s">
        <v>125</v>
      </c>
      <c r="D37" s="1" t="s">
        <v>174</v>
      </c>
      <c r="E37" s="1" t="s">
        <v>127</v>
      </c>
    </row>
    <row r="38" spans="1:8">
      <c r="A38">
        <v>3</v>
      </c>
      <c r="B38">
        <f>A38*(1/30)</f>
        <v>0.1</v>
      </c>
      <c r="C38">
        <v>153.84800000000001</v>
      </c>
      <c r="D38">
        <f>-180+C38</f>
        <v>-26.151999999999987</v>
      </c>
      <c r="E38">
        <f>ABS(D38)</f>
        <v>26.151999999999987</v>
      </c>
      <c r="G38" t="s">
        <v>131</v>
      </c>
      <c r="H38" t="s">
        <v>238</v>
      </c>
    </row>
    <row r="39" spans="1:8">
      <c r="A39">
        <v>5</v>
      </c>
      <c r="B39">
        <f t="shared" ref="B39:B52" si="8">A39*(1/30)</f>
        <v>0.16666666666666666</v>
      </c>
      <c r="C39">
        <v>147.51900000000001</v>
      </c>
      <c r="D39">
        <f t="shared" ref="D39:D42" si="9">-180+C39</f>
        <v>-32.480999999999995</v>
      </c>
      <c r="E39">
        <f t="shared" ref="E39:E52" si="10">ABS(D39)</f>
        <v>32.480999999999995</v>
      </c>
      <c r="G39" t="s">
        <v>239</v>
      </c>
    </row>
    <row r="40" spans="1:8">
      <c r="A40">
        <v>7</v>
      </c>
      <c r="B40">
        <f t="shared" si="8"/>
        <v>0.23333333333333334</v>
      </c>
      <c r="C40">
        <v>149.34700000000001</v>
      </c>
      <c r="D40">
        <f t="shared" si="9"/>
        <v>-30.652999999999992</v>
      </c>
      <c r="E40">
        <f t="shared" si="10"/>
        <v>30.652999999999992</v>
      </c>
      <c r="G40" s="9" t="s">
        <v>240</v>
      </c>
    </row>
    <row r="41" spans="1:8">
      <c r="A41">
        <v>9</v>
      </c>
      <c r="B41">
        <f t="shared" si="8"/>
        <v>0.3</v>
      </c>
      <c r="C41">
        <v>166.03200000000001</v>
      </c>
      <c r="D41">
        <f t="shared" si="9"/>
        <v>-13.967999999999989</v>
      </c>
      <c r="E41">
        <f t="shared" si="10"/>
        <v>13.967999999999989</v>
      </c>
    </row>
    <row r="42" spans="1:8">
      <c r="A42">
        <v>11</v>
      </c>
      <c r="B42">
        <f t="shared" si="8"/>
        <v>0.36666666666666664</v>
      </c>
      <c r="C42">
        <v>158.69</v>
      </c>
      <c r="D42">
        <f t="shared" si="9"/>
        <v>-21.310000000000002</v>
      </c>
      <c r="E42">
        <f t="shared" si="10"/>
        <v>21.310000000000002</v>
      </c>
    </row>
    <row r="43" spans="1:8">
      <c r="A43">
        <v>13</v>
      </c>
      <c r="B43">
        <f t="shared" si="8"/>
        <v>0.43333333333333335</v>
      </c>
      <c r="C43">
        <v>169.32</v>
      </c>
      <c r="D43">
        <f>180-C43</f>
        <v>10.680000000000007</v>
      </c>
      <c r="E43">
        <f t="shared" si="10"/>
        <v>10.680000000000007</v>
      </c>
    </row>
    <row r="44" spans="1:8">
      <c r="A44">
        <v>15</v>
      </c>
      <c r="B44">
        <f t="shared" si="8"/>
        <v>0.5</v>
      </c>
      <c r="C44">
        <v>149.006</v>
      </c>
      <c r="D44">
        <f t="shared" ref="D44:D47" si="11">180-C44</f>
        <v>30.994</v>
      </c>
      <c r="E44">
        <f t="shared" si="10"/>
        <v>30.994</v>
      </c>
    </row>
    <row r="45" spans="1:8">
      <c r="A45">
        <v>17</v>
      </c>
      <c r="B45">
        <f t="shared" si="8"/>
        <v>0.56666666666666665</v>
      </c>
      <c r="C45">
        <v>157.15199999999999</v>
      </c>
      <c r="D45">
        <f t="shared" si="11"/>
        <v>22.848000000000013</v>
      </c>
      <c r="E45">
        <f t="shared" si="10"/>
        <v>22.848000000000013</v>
      </c>
    </row>
    <row r="46" spans="1:8">
      <c r="A46">
        <v>19</v>
      </c>
      <c r="B46">
        <f t="shared" si="8"/>
        <v>0.6333333333333333</v>
      </c>
      <c r="C46">
        <v>141.352</v>
      </c>
      <c r="D46">
        <f t="shared" si="11"/>
        <v>38.647999999999996</v>
      </c>
      <c r="E46">
        <f t="shared" si="10"/>
        <v>38.647999999999996</v>
      </c>
    </row>
    <row r="47" spans="1:8">
      <c r="A47">
        <v>21</v>
      </c>
      <c r="B47">
        <f t="shared" si="8"/>
        <v>0.7</v>
      </c>
      <c r="C47">
        <v>141.19399999999999</v>
      </c>
      <c r="D47">
        <f t="shared" si="11"/>
        <v>38.806000000000012</v>
      </c>
      <c r="E47" s="10">
        <f t="shared" si="10"/>
        <v>38.806000000000012</v>
      </c>
    </row>
    <row r="48" spans="1:8">
      <c r="A48">
        <v>23</v>
      </c>
      <c r="B48">
        <f t="shared" si="8"/>
        <v>0.76666666666666661</v>
      </c>
      <c r="C48">
        <v>154.37700000000001</v>
      </c>
      <c r="D48">
        <f>-180+C48</f>
        <v>-25.62299999999999</v>
      </c>
      <c r="E48">
        <f t="shared" si="10"/>
        <v>25.62299999999999</v>
      </c>
    </row>
    <row r="49" spans="1:5">
      <c r="A49">
        <v>25</v>
      </c>
      <c r="B49">
        <f t="shared" si="8"/>
        <v>0.83333333333333337</v>
      </c>
      <c r="C49">
        <v>170.018</v>
      </c>
      <c r="D49">
        <f>-180+C49</f>
        <v>-9.9819999999999993</v>
      </c>
      <c r="E49">
        <f t="shared" si="10"/>
        <v>9.9819999999999993</v>
      </c>
    </row>
    <row r="50" spans="1:5">
      <c r="A50">
        <v>27</v>
      </c>
      <c r="B50">
        <f t="shared" si="8"/>
        <v>0.9</v>
      </c>
      <c r="C50">
        <v>157.76499999999999</v>
      </c>
      <c r="D50">
        <f>180-C50</f>
        <v>22.235000000000014</v>
      </c>
      <c r="E50">
        <f t="shared" si="10"/>
        <v>22.235000000000014</v>
      </c>
    </row>
    <row r="51" spans="1:5">
      <c r="A51">
        <v>29</v>
      </c>
      <c r="B51">
        <f t="shared" si="8"/>
        <v>0.96666666666666667</v>
      </c>
      <c r="C51">
        <v>156.09399999999999</v>
      </c>
      <c r="D51">
        <f t="shared" ref="D51:D52" si="12">180-C51</f>
        <v>23.906000000000006</v>
      </c>
      <c r="E51">
        <f t="shared" si="10"/>
        <v>23.906000000000006</v>
      </c>
    </row>
    <row r="52" spans="1:5">
      <c r="A52">
        <v>31</v>
      </c>
      <c r="B52">
        <f t="shared" si="8"/>
        <v>1.0333333333333332</v>
      </c>
      <c r="C52">
        <v>162.268</v>
      </c>
      <c r="D52">
        <f t="shared" si="12"/>
        <v>17.731999999999999</v>
      </c>
      <c r="E52">
        <f t="shared" si="10"/>
        <v>17.731999999999999</v>
      </c>
    </row>
  </sheetData>
  <hyperlinks>
    <hyperlink ref="G4" r:id="rId1"/>
    <hyperlink ref="G9" r:id="rId2"/>
    <hyperlink ref="G40" r:id="rId3"/>
  </hyperlinks>
  <pageMargins left="0.7" right="0.7" top="0.75" bottom="0.75" header="0.3" footer="0.3"/>
  <drawing r:id="rId4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9"/>
  <dimension ref="A1:H130"/>
  <sheetViews>
    <sheetView workbookViewId="0">
      <selection activeCell="D125" sqref="D125:D130"/>
    </sheetView>
  </sheetViews>
  <sheetFormatPr defaultRowHeight="15"/>
  <cols>
    <col min="1" max="1" width="12" customWidth="1"/>
    <col min="2" max="2" width="14.85546875" customWidth="1"/>
    <col min="3" max="3" width="15.28515625" customWidth="1"/>
    <col min="4" max="4" width="10.5703125" customWidth="1"/>
    <col min="5" max="5" width="16.140625" customWidth="1"/>
    <col min="6" max="6" width="28.42578125" customWidth="1"/>
  </cols>
  <sheetData>
    <row r="1" spans="1:8">
      <c r="A1" s="1" t="s">
        <v>95</v>
      </c>
      <c r="C1" s="18" t="s">
        <v>96</v>
      </c>
    </row>
    <row r="2" spans="1:8">
      <c r="A2" t="s">
        <v>607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A4*(1/24)</f>
        <v>4.1666666666666664E-2</v>
      </c>
      <c r="C4">
        <v>172.23500000000001</v>
      </c>
      <c r="D4">
        <f>-180+C4</f>
        <v>-7.7649999999999864</v>
      </c>
      <c r="E4" s="17">
        <f>ABS(D4)</f>
        <v>7.7649999999999864</v>
      </c>
      <c r="F4">
        <v>3.0000000000000001E-3</v>
      </c>
      <c r="G4" s="9" t="s">
        <v>608</v>
      </c>
    </row>
    <row r="5" spans="1:8">
      <c r="A5">
        <v>3</v>
      </c>
      <c r="B5">
        <f t="shared" ref="B5:B68" si="0">A5*(1/24)</f>
        <v>0.125</v>
      </c>
      <c r="C5">
        <v>162.512</v>
      </c>
      <c r="D5">
        <f t="shared" ref="D5:D16" si="1">-180+C5</f>
        <v>-17.488</v>
      </c>
      <c r="E5" s="17">
        <f t="shared" ref="E5:E68" si="2">ABS(D5)</f>
        <v>17.488</v>
      </c>
    </row>
    <row r="6" spans="1:8">
      <c r="A6">
        <v>5</v>
      </c>
      <c r="B6">
        <f t="shared" si="0"/>
        <v>0.20833333333333331</v>
      </c>
      <c r="C6">
        <v>155.65899999999999</v>
      </c>
      <c r="D6">
        <f t="shared" si="1"/>
        <v>-24.341000000000008</v>
      </c>
      <c r="E6" s="17">
        <f t="shared" si="2"/>
        <v>24.341000000000008</v>
      </c>
    </row>
    <row r="7" spans="1:8">
      <c r="A7">
        <v>7</v>
      </c>
      <c r="B7">
        <f t="shared" si="0"/>
        <v>0.29166666666666663</v>
      </c>
      <c r="C7">
        <v>154.72200000000001</v>
      </c>
      <c r="D7">
        <f t="shared" si="1"/>
        <v>-25.277999999999992</v>
      </c>
      <c r="E7" s="17">
        <f t="shared" si="2"/>
        <v>25.277999999999992</v>
      </c>
      <c r="G7" t="s">
        <v>131</v>
      </c>
      <c r="H7" t="s">
        <v>607</v>
      </c>
    </row>
    <row r="8" spans="1:8">
      <c r="A8">
        <v>9</v>
      </c>
      <c r="B8">
        <f t="shared" si="0"/>
        <v>0.375</v>
      </c>
      <c r="C8">
        <v>160.66499999999999</v>
      </c>
      <c r="D8">
        <f t="shared" si="1"/>
        <v>-19.335000000000008</v>
      </c>
      <c r="E8" s="17">
        <f t="shared" si="2"/>
        <v>19.335000000000008</v>
      </c>
      <c r="G8" t="s">
        <v>609</v>
      </c>
    </row>
    <row r="9" spans="1:8">
      <c r="A9">
        <v>11</v>
      </c>
      <c r="B9">
        <f t="shared" si="0"/>
        <v>0.45833333333333331</v>
      </c>
      <c r="C9">
        <v>151.38999999999999</v>
      </c>
      <c r="D9">
        <f t="shared" si="1"/>
        <v>-28.610000000000014</v>
      </c>
      <c r="E9" s="10">
        <f t="shared" si="2"/>
        <v>28.610000000000014</v>
      </c>
      <c r="G9" s="9" t="s">
        <v>610</v>
      </c>
    </row>
    <row r="10" spans="1:8">
      <c r="A10">
        <v>13</v>
      </c>
      <c r="B10">
        <f t="shared" si="0"/>
        <v>0.54166666666666663</v>
      </c>
      <c r="C10">
        <v>158.69399999999999</v>
      </c>
      <c r="D10">
        <f t="shared" si="1"/>
        <v>-21.306000000000012</v>
      </c>
      <c r="E10" s="17">
        <f t="shared" si="2"/>
        <v>21.306000000000012</v>
      </c>
    </row>
    <row r="11" spans="1:8">
      <c r="A11">
        <v>15</v>
      </c>
      <c r="B11">
        <f t="shared" si="0"/>
        <v>0.625</v>
      </c>
      <c r="C11">
        <v>171.87</v>
      </c>
      <c r="D11">
        <f t="shared" si="1"/>
        <v>-8.1299999999999955</v>
      </c>
      <c r="E11" s="17">
        <f t="shared" si="2"/>
        <v>8.1299999999999955</v>
      </c>
    </row>
    <row r="12" spans="1:8">
      <c r="A12">
        <v>17</v>
      </c>
      <c r="B12">
        <f t="shared" si="0"/>
        <v>0.70833333333333326</v>
      </c>
      <c r="C12">
        <v>174.28899999999999</v>
      </c>
      <c r="D12">
        <f t="shared" si="1"/>
        <v>-5.7110000000000127</v>
      </c>
      <c r="E12" s="17">
        <f t="shared" si="2"/>
        <v>5.7110000000000127</v>
      </c>
    </row>
    <row r="13" spans="1:8">
      <c r="A13">
        <v>19</v>
      </c>
      <c r="B13">
        <f t="shared" si="0"/>
        <v>0.79166666666666663</v>
      </c>
      <c r="C13">
        <v>173.346</v>
      </c>
      <c r="D13">
        <f t="shared" si="1"/>
        <v>-6.6539999999999964</v>
      </c>
      <c r="E13" s="17">
        <f t="shared" si="2"/>
        <v>6.6539999999999964</v>
      </c>
    </row>
    <row r="14" spans="1:8">
      <c r="A14">
        <v>21</v>
      </c>
      <c r="B14">
        <f t="shared" si="0"/>
        <v>0.875</v>
      </c>
      <c r="C14">
        <v>170.02199999999999</v>
      </c>
      <c r="D14">
        <f t="shared" si="1"/>
        <v>-9.9780000000000086</v>
      </c>
      <c r="E14" s="17">
        <f t="shared" si="2"/>
        <v>9.9780000000000086</v>
      </c>
    </row>
    <row r="15" spans="1:8">
      <c r="A15">
        <v>23</v>
      </c>
      <c r="B15">
        <f t="shared" si="0"/>
        <v>0.95833333333333326</v>
      </c>
      <c r="C15">
        <v>172.23500000000001</v>
      </c>
      <c r="D15">
        <f t="shared" si="1"/>
        <v>-7.7649999999999864</v>
      </c>
      <c r="E15" s="17">
        <f t="shared" si="2"/>
        <v>7.7649999999999864</v>
      </c>
    </row>
    <row r="16" spans="1:8">
      <c r="A16">
        <v>25</v>
      </c>
      <c r="B16">
        <f t="shared" si="0"/>
        <v>1.0416666666666665</v>
      </c>
      <c r="C16">
        <v>174.14400000000001</v>
      </c>
      <c r="D16">
        <f t="shared" si="1"/>
        <v>-5.8559999999999945</v>
      </c>
      <c r="E16" s="17">
        <f t="shared" si="2"/>
        <v>5.8559999999999945</v>
      </c>
    </row>
    <row r="17" spans="1:5">
      <c r="A17">
        <v>27</v>
      </c>
      <c r="B17">
        <f t="shared" si="0"/>
        <v>1.125</v>
      </c>
      <c r="C17">
        <v>171.983</v>
      </c>
      <c r="D17">
        <f>180-C17</f>
        <v>8.0169999999999959</v>
      </c>
      <c r="E17" s="17">
        <f t="shared" si="2"/>
        <v>8.0169999999999959</v>
      </c>
    </row>
    <row r="18" spans="1:5">
      <c r="A18">
        <v>29</v>
      </c>
      <c r="B18">
        <f t="shared" si="0"/>
        <v>1.2083333333333333</v>
      </c>
      <c r="C18">
        <v>173.66</v>
      </c>
      <c r="D18">
        <f t="shared" ref="D18:D28" si="3">180-C18</f>
        <v>6.3400000000000034</v>
      </c>
      <c r="E18" s="17">
        <f t="shared" si="2"/>
        <v>6.3400000000000034</v>
      </c>
    </row>
    <row r="19" spans="1:5">
      <c r="A19">
        <v>31</v>
      </c>
      <c r="B19">
        <f t="shared" si="0"/>
        <v>1.2916666666666665</v>
      </c>
      <c r="C19">
        <v>173.88399999999999</v>
      </c>
      <c r="D19">
        <f t="shared" si="3"/>
        <v>6.1160000000000139</v>
      </c>
      <c r="E19" s="17">
        <f t="shared" si="2"/>
        <v>6.1160000000000139</v>
      </c>
    </row>
    <row r="20" spans="1:5">
      <c r="A20">
        <v>33</v>
      </c>
      <c r="B20">
        <f t="shared" si="0"/>
        <v>1.375</v>
      </c>
      <c r="C20">
        <v>159.07499999999999</v>
      </c>
      <c r="D20">
        <f t="shared" si="3"/>
        <v>20.925000000000011</v>
      </c>
      <c r="E20" s="17">
        <f t="shared" si="2"/>
        <v>20.925000000000011</v>
      </c>
    </row>
    <row r="21" spans="1:5">
      <c r="A21">
        <v>35</v>
      </c>
      <c r="B21">
        <f t="shared" si="0"/>
        <v>1.4583333333333333</v>
      </c>
      <c r="C21">
        <v>161.565</v>
      </c>
      <c r="D21">
        <f t="shared" si="3"/>
        <v>18.435000000000002</v>
      </c>
      <c r="E21" s="17">
        <f t="shared" si="2"/>
        <v>18.435000000000002</v>
      </c>
    </row>
    <row r="22" spans="1:5">
      <c r="A22">
        <v>37</v>
      </c>
      <c r="B22">
        <f t="shared" si="0"/>
        <v>1.5416666666666665</v>
      </c>
      <c r="C22">
        <v>166.13900000000001</v>
      </c>
      <c r="D22">
        <f t="shared" si="3"/>
        <v>13.86099999999999</v>
      </c>
      <c r="E22" s="17">
        <f t="shared" si="2"/>
        <v>13.86099999999999</v>
      </c>
    </row>
    <row r="23" spans="1:5">
      <c r="A23">
        <v>39</v>
      </c>
      <c r="B23">
        <f t="shared" si="0"/>
        <v>1.625</v>
      </c>
      <c r="C23">
        <v>171.87</v>
      </c>
      <c r="D23">
        <f t="shared" si="3"/>
        <v>8.1299999999999955</v>
      </c>
      <c r="E23" s="17">
        <f t="shared" si="2"/>
        <v>8.1299999999999955</v>
      </c>
    </row>
    <row r="24" spans="1:5">
      <c r="A24">
        <v>41</v>
      </c>
      <c r="B24">
        <f t="shared" si="0"/>
        <v>1.7083333333333333</v>
      </c>
      <c r="C24">
        <v>165.14099999999999</v>
      </c>
      <c r="D24">
        <f t="shared" si="3"/>
        <v>14.859000000000009</v>
      </c>
      <c r="E24" s="17">
        <f t="shared" si="2"/>
        <v>14.859000000000009</v>
      </c>
    </row>
    <row r="25" spans="1:5">
      <c r="A25">
        <v>43</v>
      </c>
      <c r="B25">
        <f t="shared" si="0"/>
        <v>1.7916666666666665</v>
      </c>
      <c r="C25">
        <v>167.471</v>
      </c>
      <c r="D25">
        <f t="shared" si="3"/>
        <v>12.528999999999996</v>
      </c>
      <c r="E25" s="17">
        <f t="shared" si="2"/>
        <v>12.528999999999996</v>
      </c>
    </row>
    <row r="26" spans="1:5">
      <c r="A26">
        <v>45</v>
      </c>
      <c r="B26">
        <f t="shared" si="0"/>
        <v>1.875</v>
      </c>
      <c r="C26">
        <v>169.29900000000001</v>
      </c>
      <c r="D26">
        <f t="shared" si="3"/>
        <v>10.700999999999993</v>
      </c>
      <c r="E26" s="17">
        <f t="shared" si="2"/>
        <v>10.700999999999993</v>
      </c>
    </row>
    <row r="27" spans="1:5">
      <c r="A27">
        <v>47</v>
      </c>
      <c r="B27">
        <f t="shared" si="0"/>
        <v>1.9583333333333333</v>
      </c>
      <c r="C27">
        <v>176.82</v>
      </c>
      <c r="D27">
        <f t="shared" si="3"/>
        <v>3.1800000000000068</v>
      </c>
      <c r="E27" s="17">
        <f t="shared" si="2"/>
        <v>3.1800000000000068</v>
      </c>
    </row>
    <row r="28" spans="1:5">
      <c r="A28">
        <v>49</v>
      </c>
      <c r="B28">
        <f t="shared" si="0"/>
        <v>2.0416666666666665</v>
      </c>
      <c r="C28">
        <v>173.29</v>
      </c>
      <c r="D28">
        <f t="shared" si="3"/>
        <v>6.710000000000008</v>
      </c>
      <c r="E28" s="17">
        <f t="shared" si="2"/>
        <v>6.710000000000008</v>
      </c>
    </row>
    <row r="29" spans="1:5">
      <c r="A29">
        <v>51</v>
      </c>
      <c r="B29">
        <f t="shared" si="0"/>
        <v>2.125</v>
      </c>
      <c r="C29">
        <v>174.28899999999999</v>
      </c>
      <c r="D29">
        <f t="shared" ref="D29:D43" si="4">-180+C29</f>
        <v>-5.7110000000000127</v>
      </c>
      <c r="E29" s="17">
        <f t="shared" si="2"/>
        <v>5.7110000000000127</v>
      </c>
    </row>
    <row r="30" spans="1:5">
      <c r="A30">
        <v>53</v>
      </c>
      <c r="B30">
        <f t="shared" si="0"/>
        <v>2.208333333333333</v>
      </c>
      <c r="C30">
        <v>175.601</v>
      </c>
      <c r="D30">
        <f t="shared" si="4"/>
        <v>-4.3990000000000009</v>
      </c>
      <c r="E30" s="17">
        <f t="shared" si="2"/>
        <v>4.3990000000000009</v>
      </c>
    </row>
    <row r="31" spans="1:5">
      <c r="A31">
        <v>55</v>
      </c>
      <c r="B31">
        <f t="shared" si="0"/>
        <v>2.2916666666666665</v>
      </c>
      <c r="C31">
        <v>167.905</v>
      </c>
      <c r="D31">
        <f t="shared" si="4"/>
        <v>-12.094999999999999</v>
      </c>
      <c r="E31" s="17">
        <f t="shared" si="2"/>
        <v>12.094999999999999</v>
      </c>
    </row>
    <row r="32" spans="1:5">
      <c r="A32">
        <v>57</v>
      </c>
      <c r="B32">
        <f t="shared" si="0"/>
        <v>2.375</v>
      </c>
      <c r="C32">
        <v>158.03899999999999</v>
      </c>
      <c r="D32">
        <f t="shared" si="4"/>
        <v>-21.961000000000013</v>
      </c>
      <c r="E32" s="17">
        <f t="shared" si="2"/>
        <v>21.961000000000013</v>
      </c>
    </row>
    <row r="33" spans="1:5">
      <c r="A33">
        <v>59</v>
      </c>
      <c r="B33">
        <f t="shared" si="0"/>
        <v>2.458333333333333</v>
      </c>
      <c r="C33">
        <v>151.607</v>
      </c>
      <c r="D33">
        <f t="shared" si="4"/>
        <v>-28.393000000000001</v>
      </c>
      <c r="E33" s="17">
        <f t="shared" si="2"/>
        <v>28.393000000000001</v>
      </c>
    </row>
    <row r="34" spans="1:5">
      <c r="A34">
        <v>61</v>
      </c>
      <c r="B34">
        <f t="shared" si="0"/>
        <v>2.5416666666666665</v>
      </c>
      <c r="C34">
        <v>160.68799999999999</v>
      </c>
      <c r="D34">
        <f t="shared" si="4"/>
        <v>-19.312000000000012</v>
      </c>
      <c r="E34" s="17">
        <f t="shared" si="2"/>
        <v>19.312000000000012</v>
      </c>
    </row>
    <row r="35" spans="1:5">
      <c r="A35">
        <v>63</v>
      </c>
      <c r="B35">
        <f t="shared" si="0"/>
        <v>2.625</v>
      </c>
      <c r="C35">
        <v>163.94</v>
      </c>
      <c r="D35">
        <f t="shared" si="4"/>
        <v>-16.060000000000002</v>
      </c>
      <c r="E35" s="17">
        <f t="shared" si="2"/>
        <v>16.060000000000002</v>
      </c>
    </row>
    <row r="36" spans="1:5">
      <c r="A36">
        <v>65</v>
      </c>
      <c r="B36">
        <f t="shared" si="0"/>
        <v>2.708333333333333</v>
      </c>
      <c r="C36">
        <v>159.77500000000001</v>
      </c>
      <c r="D36">
        <f t="shared" si="4"/>
        <v>-20.224999999999994</v>
      </c>
      <c r="E36" s="17">
        <f t="shared" si="2"/>
        <v>20.224999999999994</v>
      </c>
    </row>
    <row r="37" spans="1:5">
      <c r="A37">
        <v>67</v>
      </c>
      <c r="B37">
        <f t="shared" si="0"/>
        <v>2.7916666666666665</v>
      </c>
      <c r="C37">
        <v>173.089</v>
      </c>
      <c r="D37">
        <f t="shared" si="4"/>
        <v>-6.9110000000000014</v>
      </c>
      <c r="E37" s="17">
        <f t="shared" si="2"/>
        <v>6.9110000000000014</v>
      </c>
    </row>
    <row r="38" spans="1:5">
      <c r="A38">
        <v>69</v>
      </c>
      <c r="B38">
        <f t="shared" si="0"/>
        <v>2.875</v>
      </c>
      <c r="C38">
        <v>170.53800000000001</v>
      </c>
      <c r="D38">
        <f t="shared" si="4"/>
        <v>-9.4619999999999891</v>
      </c>
      <c r="E38" s="17">
        <f t="shared" si="2"/>
        <v>9.4619999999999891</v>
      </c>
    </row>
    <row r="39" spans="1:5">
      <c r="A39">
        <v>71</v>
      </c>
      <c r="B39">
        <f t="shared" si="0"/>
        <v>2.958333333333333</v>
      </c>
      <c r="C39">
        <v>169.50899999999999</v>
      </c>
      <c r="D39">
        <f t="shared" si="4"/>
        <v>-10.491000000000014</v>
      </c>
      <c r="E39" s="17">
        <f t="shared" si="2"/>
        <v>10.491000000000014</v>
      </c>
    </row>
    <row r="40" spans="1:5">
      <c r="A40">
        <v>73</v>
      </c>
      <c r="B40">
        <f t="shared" si="0"/>
        <v>3.0416666666666665</v>
      </c>
      <c r="C40">
        <v>171.02699999999999</v>
      </c>
      <c r="D40">
        <f t="shared" si="4"/>
        <v>-8.9730000000000132</v>
      </c>
      <c r="E40" s="17">
        <f t="shared" si="2"/>
        <v>8.9730000000000132</v>
      </c>
    </row>
    <row r="41" spans="1:5">
      <c r="A41">
        <v>75</v>
      </c>
      <c r="B41">
        <f t="shared" si="0"/>
        <v>3.125</v>
      </c>
      <c r="C41">
        <v>179.42699999999999</v>
      </c>
      <c r="D41">
        <f t="shared" si="4"/>
        <v>-0.5730000000000075</v>
      </c>
      <c r="E41" s="17">
        <f t="shared" si="2"/>
        <v>0.5730000000000075</v>
      </c>
    </row>
    <row r="42" spans="1:5">
      <c r="A42">
        <v>77</v>
      </c>
      <c r="B42">
        <f t="shared" si="0"/>
        <v>3.208333333333333</v>
      </c>
      <c r="C42">
        <v>169.23699999999999</v>
      </c>
      <c r="D42">
        <f t="shared" si="4"/>
        <v>-10.763000000000005</v>
      </c>
      <c r="E42" s="17">
        <f t="shared" si="2"/>
        <v>10.763000000000005</v>
      </c>
    </row>
    <row r="43" spans="1:5">
      <c r="A43">
        <v>79</v>
      </c>
      <c r="B43">
        <f t="shared" si="0"/>
        <v>3.2916666666666665</v>
      </c>
      <c r="C43">
        <v>176.46799999999999</v>
      </c>
      <c r="D43">
        <f t="shared" si="4"/>
        <v>-3.5320000000000107</v>
      </c>
      <c r="E43" s="17">
        <f t="shared" si="2"/>
        <v>3.5320000000000107</v>
      </c>
    </row>
    <row r="44" spans="1:5">
      <c r="A44">
        <v>81</v>
      </c>
      <c r="B44">
        <f t="shared" si="0"/>
        <v>3.375</v>
      </c>
      <c r="C44">
        <v>168.89099999999999</v>
      </c>
      <c r="D44">
        <f t="shared" ref="D44:D54" si="5">180-C44</f>
        <v>11.109000000000009</v>
      </c>
      <c r="E44" s="17">
        <f t="shared" si="2"/>
        <v>11.109000000000009</v>
      </c>
    </row>
    <row r="45" spans="1:5">
      <c r="A45">
        <v>83</v>
      </c>
      <c r="B45">
        <f t="shared" si="0"/>
        <v>3.458333333333333</v>
      </c>
      <c r="C45">
        <v>172.108</v>
      </c>
      <c r="D45">
        <f t="shared" si="5"/>
        <v>7.8919999999999959</v>
      </c>
      <c r="E45" s="17">
        <f t="shared" si="2"/>
        <v>7.8919999999999959</v>
      </c>
    </row>
    <row r="46" spans="1:5">
      <c r="A46">
        <v>85</v>
      </c>
      <c r="B46">
        <f t="shared" si="0"/>
        <v>3.5416666666666665</v>
      </c>
      <c r="C46">
        <v>168.476</v>
      </c>
      <c r="D46">
        <f t="shared" si="5"/>
        <v>11.524000000000001</v>
      </c>
      <c r="E46" s="17">
        <f t="shared" si="2"/>
        <v>11.524000000000001</v>
      </c>
    </row>
    <row r="47" spans="1:5">
      <c r="A47">
        <v>87</v>
      </c>
      <c r="B47">
        <f t="shared" si="0"/>
        <v>3.625</v>
      </c>
      <c r="C47">
        <v>161.565</v>
      </c>
      <c r="D47">
        <f t="shared" si="5"/>
        <v>18.435000000000002</v>
      </c>
      <c r="E47" s="17">
        <f t="shared" si="2"/>
        <v>18.435000000000002</v>
      </c>
    </row>
    <row r="48" spans="1:5">
      <c r="A48">
        <v>89</v>
      </c>
      <c r="B48">
        <f t="shared" si="0"/>
        <v>3.708333333333333</v>
      </c>
      <c r="C48">
        <v>165.774</v>
      </c>
      <c r="D48">
        <f t="shared" si="5"/>
        <v>14.225999999999999</v>
      </c>
      <c r="E48" s="17">
        <f t="shared" si="2"/>
        <v>14.225999999999999</v>
      </c>
    </row>
    <row r="49" spans="1:5">
      <c r="A49">
        <v>91</v>
      </c>
      <c r="B49">
        <f t="shared" si="0"/>
        <v>3.7916666666666665</v>
      </c>
      <c r="C49">
        <v>167.34700000000001</v>
      </c>
      <c r="D49">
        <f t="shared" si="5"/>
        <v>12.652999999999992</v>
      </c>
      <c r="E49" s="17">
        <f t="shared" si="2"/>
        <v>12.652999999999992</v>
      </c>
    </row>
    <row r="50" spans="1:5">
      <c r="A50">
        <v>93</v>
      </c>
      <c r="B50">
        <f t="shared" si="0"/>
        <v>3.875</v>
      </c>
      <c r="C50">
        <v>167.61199999999999</v>
      </c>
      <c r="D50">
        <f t="shared" si="5"/>
        <v>12.388000000000005</v>
      </c>
      <c r="E50" s="17">
        <f t="shared" si="2"/>
        <v>12.388000000000005</v>
      </c>
    </row>
    <row r="51" spans="1:5">
      <c r="A51">
        <v>95</v>
      </c>
      <c r="B51">
        <f t="shared" si="0"/>
        <v>3.958333333333333</v>
      </c>
      <c r="C51">
        <v>165.29599999999999</v>
      </c>
      <c r="D51">
        <f t="shared" si="5"/>
        <v>14.704000000000008</v>
      </c>
      <c r="E51" s="17">
        <f t="shared" si="2"/>
        <v>14.704000000000008</v>
      </c>
    </row>
    <row r="52" spans="1:5">
      <c r="A52">
        <v>97</v>
      </c>
      <c r="B52">
        <f t="shared" si="0"/>
        <v>4.0416666666666661</v>
      </c>
      <c r="C52">
        <v>169.61099999999999</v>
      </c>
      <c r="D52">
        <f t="shared" si="5"/>
        <v>10.38900000000001</v>
      </c>
      <c r="E52" s="17">
        <f t="shared" si="2"/>
        <v>10.38900000000001</v>
      </c>
    </row>
    <row r="53" spans="1:5">
      <c r="A53">
        <v>99</v>
      </c>
      <c r="B53">
        <f t="shared" si="0"/>
        <v>4.125</v>
      </c>
      <c r="C53">
        <v>170.53800000000001</v>
      </c>
      <c r="D53">
        <f t="shared" si="5"/>
        <v>9.4619999999999891</v>
      </c>
      <c r="E53" s="17">
        <f t="shared" si="2"/>
        <v>9.4619999999999891</v>
      </c>
    </row>
    <row r="54" spans="1:5">
      <c r="A54">
        <v>101</v>
      </c>
      <c r="B54">
        <f t="shared" si="0"/>
        <v>4.208333333333333</v>
      </c>
      <c r="C54">
        <v>176.42400000000001</v>
      </c>
      <c r="D54">
        <f t="shared" si="5"/>
        <v>3.5759999999999934</v>
      </c>
      <c r="E54" s="17">
        <f t="shared" si="2"/>
        <v>3.5759999999999934</v>
      </c>
    </row>
    <row r="55" spans="1:5">
      <c r="A55">
        <v>103</v>
      </c>
      <c r="B55">
        <f t="shared" si="0"/>
        <v>4.2916666666666661</v>
      </c>
      <c r="C55">
        <v>176.42400000000001</v>
      </c>
      <c r="D55">
        <f t="shared" ref="D55:D67" si="6">-180+C55</f>
        <v>-3.5759999999999934</v>
      </c>
      <c r="E55" s="17">
        <f t="shared" si="2"/>
        <v>3.5759999999999934</v>
      </c>
    </row>
    <row r="56" spans="1:5">
      <c r="A56">
        <v>105</v>
      </c>
      <c r="B56">
        <f t="shared" si="0"/>
        <v>4.375</v>
      </c>
      <c r="C56">
        <v>171.15799999999999</v>
      </c>
      <c r="D56">
        <f t="shared" si="6"/>
        <v>-8.842000000000013</v>
      </c>
      <c r="E56" s="17">
        <f t="shared" si="2"/>
        <v>8.842000000000013</v>
      </c>
    </row>
    <row r="57" spans="1:5">
      <c r="A57">
        <v>107</v>
      </c>
      <c r="B57">
        <f t="shared" si="0"/>
        <v>4.458333333333333</v>
      </c>
      <c r="C57">
        <v>165.964</v>
      </c>
      <c r="D57">
        <f t="shared" si="6"/>
        <v>-14.036000000000001</v>
      </c>
      <c r="E57" s="17">
        <f t="shared" si="2"/>
        <v>14.036000000000001</v>
      </c>
    </row>
    <row r="58" spans="1:5">
      <c r="A58">
        <v>109</v>
      </c>
      <c r="B58">
        <f t="shared" si="0"/>
        <v>4.5416666666666661</v>
      </c>
      <c r="C58">
        <v>160.56</v>
      </c>
      <c r="D58">
        <f t="shared" si="6"/>
        <v>-19.439999999999998</v>
      </c>
      <c r="E58" s="17">
        <f t="shared" si="2"/>
        <v>19.439999999999998</v>
      </c>
    </row>
    <row r="59" spans="1:5">
      <c r="A59">
        <v>111</v>
      </c>
      <c r="B59">
        <f t="shared" si="0"/>
        <v>4.625</v>
      </c>
      <c r="C59">
        <v>160.76900000000001</v>
      </c>
      <c r="D59">
        <f t="shared" si="6"/>
        <v>-19.230999999999995</v>
      </c>
      <c r="E59" s="17">
        <f t="shared" si="2"/>
        <v>19.230999999999995</v>
      </c>
    </row>
    <row r="60" spans="1:5">
      <c r="A60">
        <v>113</v>
      </c>
      <c r="B60">
        <f t="shared" si="0"/>
        <v>4.708333333333333</v>
      </c>
      <c r="C60">
        <v>159.21199999999999</v>
      </c>
      <c r="D60">
        <f t="shared" si="6"/>
        <v>-20.788000000000011</v>
      </c>
      <c r="E60" s="17">
        <f t="shared" si="2"/>
        <v>20.788000000000011</v>
      </c>
    </row>
    <row r="61" spans="1:5">
      <c r="A61">
        <v>115</v>
      </c>
      <c r="B61">
        <f t="shared" si="0"/>
        <v>4.7916666666666661</v>
      </c>
      <c r="C61">
        <v>159.84800000000001</v>
      </c>
      <c r="D61">
        <f t="shared" si="6"/>
        <v>-20.151999999999987</v>
      </c>
      <c r="E61" s="17">
        <f t="shared" si="2"/>
        <v>20.151999999999987</v>
      </c>
    </row>
    <row r="62" spans="1:5">
      <c r="A62">
        <v>117</v>
      </c>
      <c r="B62">
        <f t="shared" si="0"/>
        <v>4.875</v>
      </c>
      <c r="C62">
        <v>163.74</v>
      </c>
      <c r="D62">
        <f t="shared" si="6"/>
        <v>-16.259999999999991</v>
      </c>
      <c r="E62" s="17">
        <f t="shared" si="2"/>
        <v>16.259999999999991</v>
      </c>
    </row>
    <row r="63" spans="1:5">
      <c r="A63">
        <v>119</v>
      </c>
      <c r="B63">
        <f t="shared" si="0"/>
        <v>4.958333333333333</v>
      </c>
      <c r="C63">
        <v>167.94900000000001</v>
      </c>
      <c r="D63">
        <f t="shared" si="6"/>
        <v>-12.050999999999988</v>
      </c>
      <c r="E63" s="17">
        <f t="shared" si="2"/>
        <v>12.050999999999988</v>
      </c>
    </row>
    <row r="64" spans="1:5">
      <c r="A64">
        <v>121</v>
      </c>
      <c r="B64">
        <f t="shared" si="0"/>
        <v>5.0416666666666661</v>
      </c>
      <c r="C64">
        <v>174.80600000000001</v>
      </c>
      <c r="D64">
        <f t="shared" si="6"/>
        <v>-5.1939999999999884</v>
      </c>
      <c r="E64" s="17">
        <f t="shared" si="2"/>
        <v>5.1939999999999884</v>
      </c>
    </row>
    <row r="65" spans="1:5">
      <c r="A65">
        <v>123</v>
      </c>
      <c r="B65">
        <f t="shared" si="0"/>
        <v>5.125</v>
      </c>
      <c r="C65">
        <v>176.26900000000001</v>
      </c>
      <c r="D65">
        <f t="shared" si="6"/>
        <v>-3.7309999999999945</v>
      </c>
      <c r="E65" s="17">
        <f t="shared" si="2"/>
        <v>3.7309999999999945</v>
      </c>
    </row>
    <row r="66" spans="1:5">
      <c r="A66">
        <v>125</v>
      </c>
      <c r="B66">
        <f t="shared" si="0"/>
        <v>5.208333333333333</v>
      </c>
      <c r="C66">
        <v>175.96199999999999</v>
      </c>
      <c r="D66">
        <f t="shared" si="6"/>
        <v>-4.0380000000000109</v>
      </c>
      <c r="E66" s="17">
        <f t="shared" si="2"/>
        <v>4.0380000000000109</v>
      </c>
    </row>
    <row r="67" spans="1:5">
      <c r="A67">
        <v>127</v>
      </c>
      <c r="B67">
        <f t="shared" si="0"/>
        <v>5.2916666666666661</v>
      </c>
      <c r="C67">
        <v>171.983</v>
      </c>
      <c r="D67">
        <f t="shared" si="6"/>
        <v>-8.0169999999999959</v>
      </c>
      <c r="E67" s="17">
        <f t="shared" si="2"/>
        <v>8.0169999999999959</v>
      </c>
    </row>
    <row r="68" spans="1:5">
      <c r="A68">
        <v>129</v>
      </c>
      <c r="B68">
        <f t="shared" si="0"/>
        <v>5.375</v>
      </c>
      <c r="C68">
        <v>176.63399999999999</v>
      </c>
      <c r="D68">
        <f t="shared" ref="D68:D80" si="7">180-C68</f>
        <v>3.3660000000000139</v>
      </c>
      <c r="E68" s="17">
        <f t="shared" si="2"/>
        <v>3.3660000000000139</v>
      </c>
    </row>
    <row r="69" spans="1:5">
      <c r="A69">
        <v>131</v>
      </c>
      <c r="B69">
        <f t="shared" ref="B69:B80" si="8">A69*(1/24)</f>
        <v>5.458333333333333</v>
      </c>
      <c r="C69">
        <v>171.43899999999999</v>
      </c>
      <c r="D69">
        <f t="shared" si="7"/>
        <v>8.561000000000007</v>
      </c>
      <c r="E69" s="17">
        <f t="shared" ref="E69:E80" si="9">ABS(D69)</f>
        <v>8.561000000000007</v>
      </c>
    </row>
    <row r="70" spans="1:5">
      <c r="A70">
        <v>133</v>
      </c>
      <c r="B70">
        <f t="shared" si="8"/>
        <v>5.5416666666666661</v>
      </c>
      <c r="C70">
        <v>161.565</v>
      </c>
      <c r="D70">
        <f t="shared" si="7"/>
        <v>18.435000000000002</v>
      </c>
      <c r="E70" s="17">
        <f t="shared" si="9"/>
        <v>18.435000000000002</v>
      </c>
    </row>
    <row r="71" spans="1:5">
      <c r="A71">
        <v>135</v>
      </c>
      <c r="B71">
        <f t="shared" si="8"/>
        <v>5.625</v>
      </c>
      <c r="C71">
        <v>159.71700000000001</v>
      </c>
      <c r="D71">
        <f t="shared" si="7"/>
        <v>20.282999999999987</v>
      </c>
      <c r="E71" s="17">
        <f t="shared" si="9"/>
        <v>20.282999999999987</v>
      </c>
    </row>
    <row r="72" spans="1:5">
      <c r="A72">
        <v>137</v>
      </c>
      <c r="B72">
        <f t="shared" si="8"/>
        <v>5.708333333333333</v>
      </c>
      <c r="C72">
        <v>164.45599999999999</v>
      </c>
      <c r="D72">
        <f t="shared" si="7"/>
        <v>15.544000000000011</v>
      </c>
      <c r="E72" s="17">
        <f t="shared" si="9"/>
        <v>15.544000000000011</v>
      </c>
    </row>
    <row r="73" spans="1:5">
      <c r="A73">
        <v>139</v>
      </c>
      <c r="B73">
        <f t="shared" si="8"/>
        <v>5.7916666666666661</v>
      </c>
      <c r="C73">
        <v>161.81100000000001</v>
      </c>
      <c r="D73">
        <f t="shared" si="7"/>
        <v>18.188999999999993</v>
      </c>
      <c r="E73" s="17">
        <f t="shared" si="9"/>
        <v>18.188999999999993</v>
      </c>
    </row>
    <row r="74" spans="1:5">
      <c r="A74">
        <v>141</v>
      </c>
      <c r="B74">
        <f t="shared" si="8"/>
        <v>5.875</v>
      </c>
      <c r="C74">
        <v>161.565</v>
      </c>
      <c r="D74">
        <f t="shared" si="7"/>
        <v>18.435000000000002</v>
      </c>
      <c r="E74" s="17">
        <f t="shared" si="9"/>
        <v>18.435000000000002</v>
      </c>
    </row>
    <row r="75" spans="1:5">
      <c r="A75">
        <v>143</v>
      </c>
      <c r="B75">
        <f t="shared" si="8"/>
        <v>5.958333333333333</v>
      </c>
      <c r="C75">
        <v>156.864</v>
      </c>
      <c r="D75">
        <f t="shared" si="7"/>
        <v>23.135999999999996</v>
      </c>
      <c r="E75" s="17">
        <f t="shared" si="9"/>
        <v>23.135999999999996</v>
      </c>
    </row>
    <row r="76" spans="1:5">
      <c r="A76">
        <v>145</v>
      </c>
      <c r="B76">
        <f t="shared" si="8"/>
        <v>6.0416666666666661</v>
      </c>
      <c r="C76">
        <v>162.78399999999999</v>
      </c>
      <c r="D76">
        <f t="shared" si="7"/>
        <v>17.216000000000008</v>
      </c>
      <c r="E76" s="17">
        <f t="shared" si="9"/>
        <v>17.216000000000008</v>
      </c>
    </row>
    <row r="77" spans="1:5">
      <c r="A77">
        <v>147</v>
      </c>
      <c r="B77">
        <f t="shared" si="8"/>
        <v>6.125</v>
      </c>
      <c r="C77">
        <v>166.15899999999999</v>
      </c>
      <c r="D77">
        <f t="shared" si="7"/>
        <v>13.841000000000008</v>
      </c>
      <c r="E77" s="17">
        <f t="shared" si="9"/>
        <v>13.841000000000008</v>
      </c>
    </row>
    <row r="78" spans="1:5">
      <c r="A78">
        <v>149</v>
      </c>
      <c r="B78">
        <f t="shared" si="8"/>
        <v>6.208333333333333</v>
      </c>
      <c r="C78">
        <v>162.95099999999999</v>
      </c>
      <c r="D78">
        <f t="shared" si="7"/>
        <v>17.049000000000007</v>
      </c>
      <c r="E78" s="17">
        <f t="shared" si="9"/>
        <v>17.049000000000007</v>
      </c>
    </row>
    <row r="79" spans="1:5">
      <c r="A79">
        <v>151</v>
      </c>
      <c r="B79">
        <f t="shared" si="8"/>
        <v>6.2916666666666661</v>
      </c>
      <c r="C79">
        <v>166.69499999999999</v>
      </c>
      <c r="D79">
        <f t="shared" si="7"/>
        <v>13.305000000000007</v>
      </c>
      <c r="E79" s="17">
        <f t="shared" si="9"/>
        <v>13.305000000000007</v>
      </c>
    </row>
    <row r="80" spans="1:5">
      <c r="A80">
        <v>153</v>
      </c>
      <c r="B80">
        <f t="shared" si="8"/>
        <v>6.375</v>
      </c>
      <c r="C80">
        <v>176.42400000000001</v>
      </c>
      <c r="D80">
        <f t="shared" si="7"/>
        <v>3.5759999999999934</v>
      </c>
      <c r="E80" s="17">
        <f t="shared" si="9"/>
        <v>3.5759999999999934</v>
      </c>
    </row>
    <row r="83" spans="1:8">
      <c r="A83" t="s">
        <v>611</v>
      </c>
    </row>
    <row r="84" spans="1:8">
      <c r="A84" s="1" t="s">
        <v>123</v>
      </c>
      <c r="B84" s="1" t="s">
        <v>124</v>
      </c>
      <c r="C84" s="1" t="s">
        <v>125</v>
      </c>
      <c r="D84" s="1" t="s">
        <v>174</v>
      </c>
      <c r="E84" s="1" t="s">
        <v>127</v>
      </c>
      <c r="G84" t="s">
        <v>131</v>
      </c>
      <c r="H84" t="s">
        <v>611</v>
      </c>
    </row>
    <row r="85" spans="1:8">
      <c r="A85">
        <v>1</v>
      </c>
      <c r="B85">
        <f>A85*(1/30)</f>
        <v>3.3333333333333333E-2</v>
      </c>
      <c r="C85">
        <v>169.67400000000001</v>
      </c>
      <c r="D85">
        <f>180-C85</f>
        <v>10.325999999999993</v>
      </c>
      <c r="E85">
        <f>ABS(D85)</f>
        <v>10.325999999999993</v>
      </c>
      <c r="G85" t="s">
        <v>612</v>
      </c>
    </row>
    <row r="86" spans="1:8">
      <c r="A86">
        <v>3</v>
      </c>
      <c r="B86">
        <f t="shared" ref="B86:B130" si="10">A86*(1/30)</f>
        <v>0.1</v>
      </c>
      <c r="C86">
        <v>167.005</v>
      </c>
      <c r="D86">
        <f t="shared" ref="D86:D88" si="11">180-C86</f>
        <v>12.995000000000005</v>
      </c>
      <c r="E86">
        <f t="shared" ref="E86:E130" si="12">ABS(D86)</f>
        <v>12.995000000000005</v>
      </c>
      <c r="G86" s="9" t="s">
        <v>613</v>
      </c>
    </row>
    <row r="87" spans="1:8">
      <c r="A87">
        <v>5</v>
      </c>
      <c r="B87">
        <f t="shared" si="10"/>
        <v>0.16666666666666666</v>
      </c>
      <c r="C87">
        <v>172.428</v>
      </c>
      <c r="D87">
        <f t="shared" si="11"/>
        <v>7.5720000000000027</v>
      </c>
      <c r="E87">
        <f t="shared" si="12"/>
        <v>7.5720000000000027</v>
      </c>
    </row>
    <row r="88" spans="1:8">
      <c r="A88">
        <v>7</v>
      </c>
      <c r="B88">
        <f t="shared" si="10"/>
        <v>0.23333333333333334</v>
      </c>
      <c r="C88">
        <v>175.43</v>
      </c>
      <c r="D88">
        <f t="shared" si="11"/>
        <v>4.5699999999999932</v>
      </c>
      <c r="E88">
        <f t="shared" si="12"/>
        <v>4.5699999999999932</v>
      </c>
    </row>
    <row r="89" spans="1:8">
      <c r="A89">
        <v>9</v>
      </c>
      <c r="B89">
        <f t="shared" si="10"/>
        <v>0.3</v>
      </c>
      <c r="C89">
        <v>163.74</v>
      </c>
      <c r="D89">
        <f>-180+C89</f>
        <v>-16.259999999999991</v>
      </c>
      <c r="E89">
        <f t="shared" si="12"/>
        <v>16.259999999999991</v>
      </c>
    </row>
    <row r="90" spans="1:8">
      <c r="A90">
        <v>11</v>
      </c>
      <c r="B90">
        <f t="shared" si="10"/>
        <v>0.36666666666666664</v>
      </c>
      <c r="C90">
        <v>173.29</v>
      </c>
      <c r="D90">
        <f t="shared" ref="D90:D92" si="13">-180+C90</f>
        <v>-6.710000000000008</v>
      </c>
      <c r="E90">
        <f t="shared" si="12"/>
        <v>6.710000000000008</v>
      </c>
    </row>
    <row r="91" spans="1:8">
      <c r="A91">
        <v>13</v>
      </c>
      <c r="B91">
        <f t="shared" si="10"/>
        <v>0.43333333333333335</v>
      </c>
      <c r="C91">
        <v>155.22499999999999</v>
      </c>
      <c r="D91">
        <f t="shared" si="13"/>
        <v>-24.775000000000006</v>
      </c>
      <c r="E91" s="10">
        <f t="shared" si="12"/>
        <v>24.775000000000006</v>
      </c>
    </row>
    <row r="92" spans="1:8">
      <c r="A92">
        <v>15</v>
      </c>
      <c r="B92">
        <f t="shared" si="10"/>
        <v>0.5</v>
      </c>
      <c r="C92">
        <v>169.38</v>
      </c>
      <c r="D92">
        <f t="shared" si="13"/>
        <v>-10.620000000000005</v>
      </c>
      <c r="E92">
        <f t="shared" si="12"/>
        <v>10.620000000000005</v>
      </c>
    </row>
    <row r="93" spans="1:8">
      <c r="A93">
        <v>17</v>
      </c>
      <c r="B93">
        <f t="shared" si="10"/>
        <v>0.56666666666666665</v>
      </c>
      <c r="C93">
        <v>167.57400000000001</v>
      </c>
      <c r="D93">
        <f t="shared" ref="D93:D94" si="14">180-C93</f>
        <v>12.425999999999988</v>
      </c>
      <c r="E93">
        <f t="shared" si="12"/>
        <v>12.425999999999988</v>
      </c>
    </row>
    <row r="94" spans="1:8">
      <c r="A94">
        <v>19</v>
      </c>
      <c r="B94">
        <f t="shared" si="10"/>
        <v>0.6333333333333333</v>
      </c>
      <c r="C94">
        <v>173.11199999999999</v>
      </c>
      <c r="D94">
        <f t="shared" si="14"/>
        <v>6.8880000000000052</v>
      </c>
      <c r="E94">
        <f t="shared" si="12"/>
        <v>6.8880000000000052</v>
      </c>
    </row>
    <row r="95" spans="1:8">
      <c r="A95">
        <v>21</v>
      </c>
      <c r="B95">
        <f t="shared" si="10"/>
        <v>0.7</v>
      </c>
      <c r="C95">
        <v>169.93899999999999</v>
      </c>
      <c r="D95">
        <f t="shared" ref="D95:D98" si="15">-180+C95</f>
        <v>-10.061000000000007</v>
      </c>
      <c r="E95">
        <f t="shared" si="12"/>
        <v>10.061000000000007</v>
      </c>
    </row>
    <row r="96" spans="1:8">
      <c r="A96">
        <v>23</v>
      </c>
      <c r="B96">
        <f t="shared" si="10"/>
        <v>0.76666666666666661</v>
      </c>
      <c r="C96">
        <v>166.20099999999999</v>
      </c>
      <c r="D96">
        <f t="shared" si="15"/>
        <v>-13.799000000000007</v>
      </c>
      <c r="E96">
        <f t="shared" si="12"/>
        <v>13.799000000000007</v>
      </c>
    </row>
    <row r="97" spans="1:5">
      <c r="A97">
        <v>25</v>
      </c>
      <c r="B97">
        <f t="shared" si="10"/>
        <v>0.83333333333333337</v>
      </c>
      <c r="C97">
        <v>177.827</v>
      </c>
      <c r="D97">
        <f t="shared" si="15"/>
        <v>-2.1730000000000018</v>
      </c>
      <c r="E97">
        <f t="shared" si="12"/>
        <v>2.1730000000000018</v>
      </c>
    </row>
    <row r="98" spans="1:5">
      <c r="A98">
        <v>27</v>
      </c>
      <c r="B98">
        <f t="shared" si="10"/>
        <v>0.9</v>
      </c>
      <c r="C98">
        <v>173.239</v>
      </c>
      <c r="D98">
        <f t="shared" si="15"/>
        <v>-6.7609999999999957</v>
      </c>
      <c r="E98">
        <f t="shared" si="12"/>
        <v>6.7609999999999957</v>
      </c>
    </row>
    <row r="99" spans="1:5">
      <c r="A99">
        <v>29</v>
      </c>
      <c r="B99">
        <f t="shared" si="10"/>
        <v>0.96666666666666667</v>
      </c>
      <c r="C99">
        <v>163.19900000000001</v>
      </c>
      <c r="D99">
        <f t="shared" ref="D99:D102" si="16">180-C99</f>
        <v>16.800999999999988</v>
      </c>
      <c r="E99">
        <f t="shared" si="12"/>
        <v>16.800999999999988</v>
      </c>
    </row>
    <row r="100" spans="1:5">
      <c r="A100">
        <v>31</v>
      </c>
      <c r="B100">
        <f t="shared" si="10"/>
        <v>1.0333333333333332</v>
      </c>
      <c r="C100">
        <v>168.93</v>
      </c>
      <c r="D100">
        <f t="shared" si="16"/>
        <v>11.069999999999993</v>
      </c>
      <c r="E100">
        <f t="shared" si="12"/>
        <v>11.069999999999993</v>
      </c>
    </row>
    <row r="101" spans="1:5">
      <c r="A101">
        <v>33</v>
      </c>
      <c r="B101">
        <f t="shared" si="10"/>
        <v>1.1000000000000001</v>
      </c>
      <c r="C101">
        <v>173.61600000000001</v>
      </c>
      <c r="D101">
        <f t="shared" si="16"/>
        <v>6.3839999999999861</v>
      </c>
      <c r="E101">
        <f t="shared" si="12"/>
        <v>6.3839999999999861</v>
      </c>
    </row>
    <row r="102" spans="1:5">
      <c r="A102">
        <v>35</v>
      </c>
      <c r="B102">
        <f t="shared" si="10"/>
        <v>1.1666666666666667</v>
      </c>
      <c r="C102">
        <v>169.18</v>
      </c>
      <c r="D102">
        <f t="shared" si="16"/>
        <v>10.819999999999993</v>
      </c>
      <c r="E102">
        <f t="shared" si="12"/>
        <v>10.819999999999993</v>
      </c>
    </row>
    <row r="103" spans="1:5">
      <c r="A103">
        <v>37</v>
      </c>
      <c r="B103">
        <f t="shared" si="10"/>
        <v>1.2333333333333334</v>
      </c>
      <c r="C103">
        <v>158.839</v>
      </c>
      <c r="D103">
        <f t="shared" ref="D103:D104" si="17">-180+C103</f>
        <v>-21.161000000000001</v>
      </c>
      <c r="E103">
        <f t="shared" si="12"/>
        <v>21.161000000000001</v>
      </c>
    </row>
    <row r="104" spans="1:5">
      <c r="A104">
        <v>39</v>
      </c>
      <c r="B104">
        <f t="shared" si="10"/>
        <v>1.3</v>
      </c>
      <c r="C104">
        <v>175.601</v>
      </c>
      <c r="D104">
        <f t="shared" si="17"/>
        <v>-4.3990000000000009</v>
      </c>
      <c r="E104">
        <f t="shared" si="12"/>
        <v>4.3990000000000009</v>
      </c>
    </row>
    <row r="105" spans="1:5">
      <c r="A105">
        <v>43</v>
      </c>
      <c r="B105">
        <f t="shared" si="10"/>
        <v>1.4333333333333333</v>
      </c>
      <c r="C105">
        <v>156.03800000000001</v>
      </c>
      <c r="D105">
        <f t="shared" ref="D105:D108" si="18">180-C105</f>
        <v>23.961999999999989</v>
      </c>
      <c r="E105">
        <f t="shared" si="12"/>
        <v>23.961999999999989</v>
      </c>
    </row>
    <row r="106" spans="1:5">
      <c r="A106">
        <v>45</v>
      </c>
      <c r="B106">
        <f t="shared" si="10"/>
        <v>1.5</v>
      </c>
      <c r="C106">
        <v>164.11600000000001</v>
      </c>
      <c r="D106">
        <f t="shared" si="18"/>
        <v>15.883999999999986</v>
      </c>
      <c r="E106">
        <f t="shared" si="12"/>
        <v>15.883999999999986</v>
      </c>
    </row>
    <row r="107" spans="1:5">
      <c r="A107">
        <v>47</v>
      </c>
      <c r="B107">
        <f t="shared" si="10"/>
        <v>1.5666666666666667</v>
      </c>
      <c r="C107">
        <v>170.53800000000001</v>
      </c>
      <c r="D107">
        <f t="shared" si="18"/>
        <v>9.4619999999999891</v>
      </c>
      <c r="E107">
        <f t="shared" si="12"/>
        <v>9.4619999999999891</v>
      </c>
    </row>
    <row r="108" spans="1:5">
      <c r="A108">
        <v>49</v>
      </c>
      <c r="B108">
        <f t="shared" si="10"/>
        <v>1.6333333333333333</v>
      </c>
      <c r="C108">
        <v>167.96899999999999</v>
      </c>
      <c r="D108">
        <f t="shared" si="18"/>
        <v>12.031000000000006</v>
      </c>
      <c r="E108">
        <f t="shared" si="12"/>
        <v>12.031000000000006</v>
      </c>
    </row>
    <row r="109" spans="1:5">
      <c r="A109">
        <v>51</v>
      </c>
      <c r="B109">
        <f t="shared" si="10"/>
        <v>1.7</v>
      </c>
      <c r="C109">
        <v>163.92599999999999</v>
      </c>
      <c r="D109">
        <f t="shared" ref="D109:D111" si="19">-180+C109</f>
        <v>-16.074000000000012</v>
      </c>
      <c r="E109">
        <f t="shared" si="12"/>
        <v>16.074000000000012</v>
      </c>
    </row>
    <row r="110" spans="1:5">
      <c r="A110">
        <v>53</v>
      </c>
      <c r="B110">
        <f t="shared" si="10"/>
        <v>1.7666666666666666</v>
      </c>
      <c r="C110">
        <v>170.21799999999999</v>
      </c>
      <c r="D110">
        <f t="shared" si="19"/>
        <v>-9.7820000000000107</v>
      </c>
      <c r="E110">
        <f t="shared" si="12"/>
        <v>9.7820000000000107</v>
      </c>
    </row>
    <row r="111" spans="1:5">
      <c r="A111">
        <v>55</v>
      </c>
      <c r="B111">
        <f t="shared" si="10"/>
        <v>1.8333333333333333</v>
      </c>
      <c r="C111">
        <v>159.34100000000001</v>
      </c>
      <c r="D111">
        <f t="shared" si="19"/>
        <v>-20.658999999999992</v>
      </c>
      <c r="E111">
        <f t="shared" si="12"/>
        <v>20.658999999999992</v>
      </c>
    </row>
    <row r="112" spans="1:5">
      <c r="A112">
        <v>57</v>
      </c>
      <c r="B112">
        <f t="shared" si="10"/>
        <v>1.9</v>
      </c>
      <c r="C112">
        <v>172.875</v>
      </c>
      <c r="D112">
        <f t="shared" ref="D112:D114" si="20">180-C112</f>
        <v>7.125</v>
      </c>
      <c r="E112">
        <f t="shared" si="12"/>
        <v>7.125</v>
      </c>
    </row>
    <row r="113" spans="1:5">
      <c r="A113">
        <v>59</v>
      </c>
      <c r="B113">
        <f t="shared" si="10"/>
        <v>1.9666666666666666</v>
      </c>
      <c r="C113">
        <v>173.49100000000001</v>
      </c>
      <c r="D113">
        <f t="shared" si="20"/>
        <v>6.5089999999999861</v>
      </c>
      <c r="E113">
        <f t="shared" si="12"/>
        <v>6.5089999999999861</v>
      </c>
    </row>
    <row r="114" spans="1:5">
      <c r="A114">
        <v>61</v>
      </c>
      <c r="B114">
        <f t="shared" si="10"/>
        <v>2.0333333333333332</v>
      </c>
      <c r="C114">
        <v>177.86799999999999</v>
      </c>
      <c r="D114">
        <f t="shared" si="20"/>
        <v>2.132000000000005</v>
      </c>
      <c r="E114">
        <f t="shared" si="12"/>
        <v>2.132000000000005</v>
      </c>
    </row>
    <row r="115" spans="1:5">
      <c r="A115">
        <v>63</v>
      </c>
      <c r="B115">
        <f t="shared" si="10"/>
        <v>2.1</v>
      </c>
      <c r="C115">
        <v>163.05699999999999</v>
      </c>
      <c r="D115">
        <f t="shared" ref="D115:D118" si="21">-180+C115</f>
        <v>-16.943000000000012</v>
      </c>
      <c r="E115">
        <f t="shared" si="12"/>
        <v>16.943000000000012</v>
      </c>
    </row>
    <row r="116" spans="1:5">
      <c r="A116">
        <v>65</v>
      </c>
      <c r="B116">
        <f t="shared" si="10"/>
        <v>2.1666666666666665</v>
      </c>
      <c r="C116">
        <v>170.929</v>
      </c>
      <c r="D116">
        <f t="shared" si="21"/>
        <v>-9.070999999999998</v>
      </c>
      <c r="E116">
        <f t="shared" si="12"/>
        <v>9.070999999999998</v>
      </c>
    </row>
    <row r="117" spans="1:5">
      <c r="A117">
        <v>67</v>
      </c>
      <c r="B117">
        <f t="shared" si="10"/>
        <v>2.2333333333333334</v>
      </c>
      <c r="C117">
        <v>167.73500000000001</v>
      </c>
      <c r="D117">
        <f t="shared" si="21"/>
        <v>-12.264999999999986</v>
      </c>
      <c r="E117">
        <f t="shared" si="12"/>
        <v>12.264999999999986</v>
      </c>
    </row>
    <row r="118" spans="1:5">
      <c r="A118">
        <v>69</v>
      </c>
      <c r="B118">
        <f t="shared" si="10"/>
        <v>2.2999999999999998</v>
      </c>
      <c r="C118">
        <v>169.67</v>
      </c>
      <c r="D118">
        <f t="shared" si="21"/>
        <v>-10.330000000000013</v>
      </c>
      <c r="E118">
        <f t="shared" si="12"/>
        <v>10.330000000000013</v>
      </c>
    </row>
    <row r="119" spans="1:5">
      <c r="A119">
        <v>71</v>
      </c>
      <c r="B119">
        <f t="shared" si="10"/>
        <v>2.3666666666666667</v>
      </c>
      <c r="C119">
        <v>170.53800000000001</v>
      </c>
      <c r="D119">
        <f t="shared" ref="D119:D122" si="22">180-C119</f>
        <v>9.4619999999999891</v>
      </c>
      <c r="E119">
        <f t="shared" si="12"/>
        <v>9.4619999999999891</v>
      </c>
    </row>
    <row r="120" spans="1:5">
      <c r="A120">
        <v>73</v>
      </c>
      <c r="B120">
        <f t="shared" si="10"/>
        <v>2.4333333333333331</v>
      </c>
      <c r="C120">
        <v>177.59399999999999</v>
      </c>
      <c r="D120">
        <f t="shared" si="22"/>
        <v>2.4060000000000059</v>
      </c>
      <c r="E120">
        <f t="shared" si="12"/>
        <v>2.4060000000000059</v>
      </c>
    </row>
    <row r="121" spans="1:5">
      <c r="A121">
        <v>75</v>
      </c>
      <c r="B121">
        <f t="shared" si="10"/>
        <v>2.5</v>
      </c>
      <c r="C121">
        <v>177.684</v>
      </c>
      <c r="D121">
        <f t="shared" si="22"/>
        <v>2.3160000000000025</v>
      </c>
      <c r="E121">
        <f t="shared" si="12"/>
        <v>2.3160000000000025</v>
      </c>
    </row>
    <row r="122" spans="1:5">
      <c r="A122">
        <v>77</v>
      </c>
      <c r="B122">
        <f t="shared" si="10"/>
        <v>2.5666666666666664</v>
      </c>
      <c r="C122">
        <v>158.62899999999999</v>
      </c>
      <c r="D122">
        <f t="shared" si="22"/>
        <v>21.371000000000009</v>
      </c>
      <c r="E122">
        <f t="shared" si="12"/>
        <v>21.371000000000009</v>
      </c>
    </row>
    <row r="123" spans="1:5">
      <c r="A123">
        <v>79</v>
      </c>
      <c r="B123">
        <f t="shared" si="10"/>
        <v>2.6333333333333333</v>
      </c>
      <c r="C123">
        <v>170.40700000000001</v>
      </c>
      <c r="D123">
        <f t="shared" ref="D123:D124" si="23">-180+C123</f>
        <v>-9.5929999999999893</v>
      </c>
      <c r="E123">
        <f t="shared" si="12"/>
        <v>9.5929999999999893</v>
      </c>
    </row>
    <row r="124" spans="1:5">
      <c r="A124">
        <v>81</v>
      </c>
      <c r="B124">
        <f t="shared" si="10"/>
        <v>2.7</v>
      </c>
      <c r="C124">
        <v>167.471</v>
      </c>
      <c r="D124">
        <f t="shared" si="23"/>
        <v>-12.528999999999996</v>
      </c>
      <c r="E124">
        <f t="shared" si="12"/>
        <v>12.528999999999996</v>
      </c>
    </row>
    <row r="125" spans="1:5">
      <c r="A125">
        <v>85</v>
      </c>
      <c r="B125">
        <f t="shared" si="10"/>
        <v>2.8333333333333335</v>
      </c>
      <c r="C125">
        <v>161.565</v>
      </c>
      <c r="D125">
        <f t="shared" ref="D125:D128" si="24">180-C125</f>
        <v>18.435000000000002</v>
      </c>
      <c r="E125">
        <f t="shared" si="12"/>
        <v>18.435000000000002</v>
      </c>
    </row>
    <row r="126" spans="1:5">
      <c r="A126">
        <v>87</v>
      </c>
      <c r="B126">
        <f t="shared" si="10"/>
        <v>2.9</v>
      </c>
      <c r="C126">
        <v>175.91399999999999</v>
      </c>
      <c r="D126">
        <f t="shared" si="24"/>
        <v>4.0860000000000127</v>
      </c>
      <c r="E126">
        <f t="shared" si="12"/>
        <v>4.0860000000000127</v>
      </c>
    </row>
    <row r="127" spans="1:5">
      <c r="A127">
        <v>89</v>
      </c>
      <c r="B127">
        <f t="shared" si="10"/>
        <v>2.9666666666666668</v>
      </c>
      <c r="C127">
        <v>171.45500000000001</v>
      </c>
      <c r="D127">
        <f t="shared" si="24"/>
        <v>8.5449999999999875</v>
      </c>
      <c r="E127">
        <f t="shared" si="12"/>
        <v>8.5449999999999875</v>
      </c>
    </row>
    <row r="128" spans="1:5">
      <c r="A128">
        <v>91</v>
      </c>
      <c r="B128">
        <f t="shared" si="10"/>
        <v>3.0333333333333332</v>
      </c>
      <c r="C128">
        <v>168.566</v>
      </c>
      <c r="D128">
        <f t="shared" si="24"/>
        <v>11.433999999999997</v>
      </c>
      <c r="E128">
        <f t="shared" si="12"/>
        <v>11.433999999999997</v>
      </c>
    </row>
    <row r="129" spans="1:5">
      <c r="A129">
        <v>93</v>
      </c>
      <c r="B129">
        <f t="shared" si="10"/>
        <v>3.1</v>
      </c>
      <c r="C129">
        <v>172.41200000000001</v>
      </c>
      <c r="D129">
        <f t="shared" ref="D129:D130" si="25">-180+C129</f>
        <v>-7.5879999999999939</v>
      </c>
      <c r="E129">
        <f t="shared" si="12"/>
        <v>7.5879999999999939</v>
      </c>
    </row>
    <row r="130" spans="1:5">
      <c r="A130">
        <v>95</v>
      </c>
      <c r="B130">
        <f t="shared" si="10"/>
        <v>3.1666666666666665</v>
      </c>
      <c r="C130">
        <v>164.98699999999999</v>
      </c>
      <c r="D130">
        <f t="shared" si="25"/>
        <v>-15.013000000000005</v>
      </c>
      <c r="E130">
        <f t="shared" si="12"/>
        <v>15.013000000000005</v>
      </c>
    </row>
  </sheetData>
  <hyperlinks>
    <hyperlink ref="G4" r:id="rId1"/>
    <hyperlink ref="G86" r:id="rId2"/>
    <hyperlink ref="G9" r:id="rId3"/>
  </hyperlinks>
  <pageMargins left="0.7" right="0.7" top="0.75" bottom="0.75" header="0.3" footer="0.3"/>
  <drawing r:id="rId4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0"/>
  <dimension ref="A1:H76"/>
  <sheetViews>
    <sheetView workbookViewId="0">
      <selection activeCell="D74" sqref="D74:D7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8">
      <c r="A1" s="1" t="s">
        <v>546</v>
      </c>
      <c r="C1" s="24" t="s">
        <v>68</v>
      </c>
    </row>
    <row r="2" spans="1:8">
      <c r="A2" s="25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A4*(1/24)</f>
        <v>4.1666666666666664E-2</v>
      </c>
      <c r="C4">
        <v>146.42099999999999</v>
      </c>
      <c r="D4">
        <f>180-C4</f>
        <v>33.579000000000008</v>
      </c>
      <c r="E4">
        <f>ABS(D4)</f>
        <v>33.579000000000008</v>
      </c>
      <c r="F4">
        <v>0.09</v>
      </c>
      <c r="G4" s="23" t="s">
        <v>495</v>
      </c>
    </row>
    <row r="5" spans="1:8">
      <c r="A5">
        <v>2</v>
      </c>
      <c r="B5">
        <f t="shared" ref="B5:B29" si="0">A5*(1/24)</f>
        <v>8.3333333333333329E-2</v>
      </c>
      <c r="C5">
        <v>169.446</v>
      </c>
      <c r="D5">
        <f>180-C5</f>
        <v>10.554000000000002</v>
      </c>
      <c r="E5">
        <f t="shared" ref="E5:E29" si="1">ABS(D5)</f>
        <v>10.554000000000002</v>
      </c>
    </row>
    <row r="6" spans="1:8">
      <c r="A6">
        <v>3</v>
      </c>
      <c r="B6">
        <f t="shared" si="0"/>
        <v>0.125</v>
      </c>
      <c r="C6">
        <v>172.858</v>
      </c>
      <c r="D6">
        <f>-180+C6</f>
        <v>-7.1419999999999959</v>
      </c>
      <c r="E6">
        <f t="shared" si="1"/>
        <v>7.1419999999999959</v>
      </c>
    </row>
    <row r="7" spans="1:8">
      <c r="A7">
        <v>4</v>
      </c>
      <c r="B7">
        <f t="shared" si="0"/>
        <v>0.16666666666666666</v>
      </c>
      <c r="C7">
        <v>168.453</v>
      </c>
      <c r="D7">
        <f t="shared" ref="D7:D10" si="2">-180+C7</f>
        <v>-11.546999999999997</v>
      </c>
      <c r="E7">
        <f t="shared" si="1"/>
        <v>11.546999999999997</v>
      </c>
      <c r="G7" t="s">
        <v>131</v>
      </c>
      <c r="H7" t="s">
        <v>496</v>
      </c>
    </row>
    <row r="8" spans="1:8">
      <c r="A8">
        <v>5</v>
      </c>
      <c r="B8">
        <f t="shared" si="0"/>
        <v>0.20833333333333331</v>
      </c>
      <c r="C8">
        <v>176.22200000000001</v>
      </c>
      <c r="D8">
        <f t="shared" si="2"/>
        <v>-3.7779999999999916</v>
      </c>
      <c r="E8">
        <f t="shared" si="1"/>
        <v>3.7779999999999916</v>
      </c>
      <c r="G8" t="s">
        <v>497</v>
      </c>
    </row>
    <row r="9" spans="1:8">
      <c r="A9">
        <v>6</v>
      </c>
      <c r="B9">
        <f t="shared" si="0"/>
        <v>0.25</v>
      </c>
      <c r="C9">
        <v>144.24600000000001</v>
      </c>
      <c r="D9">
        <f t="shared" si="2"/>
        <v>-35.753999999999991</v>
      </c>
      <c r="E9">
        <f t="shared" si="1"/>
        <v>35.753999999999991</v>
      </c>
      <c r="G9" s="9" t="s">
        <v>498</v>
      </c>
    </row>
    <row r="10" spans="1:8">
      <c r="A10">
        <v>7</v>
      </c>
      <c r="B10">
        <f t="shared" si="0"/>
        <v>0.29166666666666663</v>
      </c>
      <c r="C10">
        <v>162.59700000000001</v>
      </c>
      <c r="D10">
        <f t="shared" si="2"/>
        <v>-17.402999999999992</v>
      </c>
      <c r="E10">
        <f t="shared" si="1"/>
        <v>17.402999999999992</v>
      </c>
    </row>
    <row r="11" spans="1:8">
      <c r="A11">
        <v>8</v>
      </c>
      <c r="B11">
        <f t="shared" si="0"/>
        <v>0.33333333333333331</v>
      </c>
      <c r="C11">
        <v>175.52</v>
      </c>
      <c r="D11">
        <f>180-C11</f>
        <v>4.4799999999999898</v>
      </c>
      <c r="E11">
        <f t="shared" si="1"/>
        <v>4.4799999999999898</v>
      </c>
    </row>
    <row r="12" spans="1:8">
      <c r="A12">
        <v>9</v>
      </c>
      <c r="B12">
        <f t="shared" si="0"/>
        <v>0.375</v>
      </c>
      <c r="C12">
        <v>166.822</v>
      </c>
      <c r="D12">
        <f>180-C12</f>
        <v>13.177999999999997</v>
      </c>
      <c r="E12">
        <f t="shared" si="1"/>
        <v>13.177999999999997</v>
      </c>
    </row>
    <row r="13" spans="1:8">
      <c r="A13">
        <v>10</v>
      </c>
      <c r="B13">
        <f t="shared" si="0"/>
        <v>0.41666666666666663</v>
      </c>
      <c r="C13">
        <v>165.24600000000001</v>
      </c>
      <c r="D13">
        <f>-180+C13</f>
        <v>-14.753999999999991</v>
      </c>
      <c r="E13">
        <f t="shared" si="1"/>
        <v>14.753999999999991</v>
      </c>
    </row>
    <row r="14" spans="1:8">
      <c r="A14">
        <v>11</v>
      </c>
      <c r="B14">
        <f t="shared" si="0"/>
        <v>0.45833333333333331</v>
      </c>
      <c r="C14">
        <v>163.393</v>
      </c>
      <c r="D14">
        <f>180-C14</f>
        <v>16.606999999999999</v>
      </c>
      <c r="E14">
        <f t="shared" si="1"/>
        <v>16.606999999999999</v>
      </c>
    </row>
    <row r="15" spans="1:8">
      <c r="A15">
        <v>12</v>
      </c>
      <c r="B15">
        <f t="shared" si="0"/>
        <v>0.5</v>
      </c>
      <c r="C15">
        <v>169.011</v>
      </c>
      <c r="D15">
        <f t="shared" ref="D15:D16" si="3">180-C15</f>
        <v>10.989000000000004</v>
      </c>
      <c r="E15">
        <f t="shared" si="1"/>
        <v>10.989000000000004</v>
      </c>
    </row>
    <row r="16" spans="1:8">
      <c r="A16">
        <v>13</v>
      </c>
      <c r="B16">
        <f t="shared" si="0"/>
        <v>0.54166666666666663</v>
      </c>
      <c r="C16">
        <v>161.565</v>
      </c>
      <c r="D16">
        <f t="shared" si="3"/>
        <v>18.435000000000002</v>
      </c>
      <c r="E16">
        <f t="shared" si="1"/>
        <v>18.435000000000002</v>
      </c>
    </row>
    <row r="17" spans="1:5">
      <c r="A17">
        <v>14</v>
      </c>
      <c r="B17">
        <f t="shared" si="0"/>
        <v>0.58333333333333326</v>
      </c>
      <c r="C17">
        <v>165.964</v>
      </c>
      <c r="D17">
        <f>-180+C17</f>
        <v>-14.036000000000001</v>
      </c>
      <c r="E17">
        <f t="shared" si="1"/>
        <v>14.036000000000001</v>
      </c>
    </row>
    <row r="18" spans="1:5">
      <c r="A18">
        <v>15</v>
      </c>
      <c r="B18">
        <f t="shared" si="0"/>
        <v>0.625</v>
      </c>
      <c r="C18">
        <v>170.81100000000001</v>
      </c>
      <c r="D18">
        <f>-180+C18</f>
        <v>-9.188999999999993</v>
      </c>
      <c r="E18">
        <f t="shared" si="1"/>
        <v>9.188999999999993</v>
      </c>
    </row>
    <row r="19" spans="1:5">
      <c r="A19">
        <v>16</v>
      </c>
      <c r="B19">
        <f t="shared" si="0"/>
        <v>0.66666666666666663</v>
      </c>
      <c r="C19">
        <v>170.36199999999999</v>
      </c>
      <c r="D19">
        <f>180-C19</f>
        <v>9.6380000000000052</v>
      </c>
      <c r="E19">
        <f t="shared" si="1"/>
        <v>9.6380000000000052</v>
      </c>
    </row>
    <row r="20" spans="1:5">
      <c r="A20">
        <v>17</v>
      </c>
      <c r="B20">
        <f t="shared" si="0"/>
        <v>0.70833333333333326</v>
      </c>
      <c r="C20">
        <v>142.76499999999999</v>
      </c>
      <c r="D20">
        <f t="shared" ref="D20:D21" si="4">180-C20</f>
        <v>37.235000000000014</v>
      </c>
      <c r="E20" s="10">
        <f t="shared" si="1"/>
        <v>37.235000000000014</v>
      </c>
    </row>
    <row r="21" spans="1:5">
      <c r="A21">
        <v>18</v>
      </c>
      <c r="B21">
        <f t="shared" si="0"/>
        <v>0.75</v>
      </c>
      <c r="C21">
        <v>169.38</v>
      </c>
      <c r="D21">
        <f t="shared" si="4"/>
        <v>10.620000000000005</v>
      </c>
      <c r="E21">
        <f t="shared" si="1"/>
        <v>10.620000000000005</v>
      </c>
    </row>
    <row r="22" spans="1:5">
      <c r="A22">
        <v>19</v>
      </c>
      <c r="B22">
        <f t="shared" si="0"/>
        <v>0.79166666666666663</v>
      </c>
      <c r="C22">
        <v>162.39699999999999</v>
      </c>
      <c r="D22">
        <f>180-C22</f>
        <v>17.603000000000009</v>
      </c>
      <c r="E22">
        <f t="shared" si="1"/>
        <v>17.603000000000009</v>
      </c>
    </row>
    <row r="23" spans="1:5">
      <c r="A23">
        <v>20</v>
      </c>
      <c r="B23">
        <f t="shared" si="0"/>
        <v>0.83333333333333326</v>
      </c>
      <c r="C23">
        <v>170.53800000000001</v>
      </c>
      <c r="D23">
        <f t="shared" ref="D23:D24" si="5">-180+C23</f>
        <v>-9.4619999999999891</v>
      </c>
      <c r="E23">
        <f t="shared" si="1"/>
        <v>9.4619999999999891</v>
      </c>
    </row>
    <row r="24" spans="1:5">
      <c r="A24">
        <v>21</v>
      </c>
      <c r="B24">
        <f t="shared" si="0"/>
        <v>0.875</v>
      </c>
      <c r="C24">
        <v>172.875</v>
      </c>
      <c r="D24">
        <f t="shared" si="5"/>
        <v>-7.125</v>
      </c>
      <c r="E24">
        <f t="shared" si="1"/>
        <v>7.125</v>
      </c>
    </row>
    <row r="25" spans="1:5">
      <c r="A25">
        <v>22</v>
      </c>
      <c r="B25">
        <f t="shared" si="0"/>
        <v>0.91666666666666663</v>
      </c>
      <c r="C25">
        <v>147.529</v>
      </c>
      <c r="D25">
        <f>-180+C25</f>
        <v>-32.471000000000004</v>
      </c>
      <c r="E25">
        <f t="shared" si="1"/>
        <v>32.471000000000004</v>
      </c>
    </row>
    <row r="26" spans="1:5">
      <c r="A26">
        <v>23</v>
      </c>
      <c r="B26">
        <f t="shared" si="0"/>
        <v>0.95833333333333326</v>
      </c>
      <c r="C26">
        <v>162.77000000000001</v>
      </c>
      <c r="D26">
        <f t="shared" ref="D26:D27" si="6">180-C26</f>
        <v>17.22999999999999</v>
      </c>
      <c r="E26">
        <f t="shared" si="1"/>
        <v>17.22999999999999</v>
      </c>
    </row>
    <row r="27" spans="1:5">
      <c r="A27">
        <v>24</v>
      </c>
      <c r="B27">
        <f t="shared" si="0"/>
        <v>1</v>
      </c>
      <c r="C27">
        <v>166.75899999999999</v>
      </c>
      <c r="D27">
        <f t="shared" si="6"/>
        <v>13.241000000000014</v>
      </c>
      <c r="E27">
        <f t="shared" si="1"/>
        <v>13.241000000000014</v>
      </c>
    </row>
    <row r="28" spans="1:5">
      <c r="A28">
        <v>25</v>
      </c>
      <c r="B28">
        <f t="shared" si="0"/>
        <v>1.0416666666666665</v>
      </c>
      <c r="C28">
        <v>158.19900000000001</v>
      </c>
      <c r="D28">
        <f>180-C28</f>
        <v>21.800999999999988</v>
      </c>
      <c r="E28">
        <f t="shared" si="1"/>
        <v>21.800999999999988</v>
      </c>
    </row>
    <row r="29" spans="1:5">
      <c r="A29">
        <v>26</v>
      </c>
      <c r="B29">
        <f t="shared" si="0"/>
        <v>1.0833333333333333</v>
      </c>
      <c r="C29">
        <v>173.91399999999999</v>
      </c>
      <c r="D29">
        <f>-180+C29</f>
        <v>-6.0860000000000127</v>
      </c>
      <c r="E29">
        <f t="shared" si="1"/>
        <v>6.0860000000000127</v>
      </c>
    </row>
    <row r="32" spans="1:5">
      <c r="A32" t="s">
        <v>319</v>
      </c>
    </row>
    <row r="33" spans="1:8">
      <c r="A33" s="1" t="s">
        <v>123</v>
      </c>
      <c r="B33" s="1" t="s">
        <v>124</v>
      </c>
      <c r="C33" s="1" t="s">
        <v>125</v>
      </c>
      <c r="D33" s="1" t="s">
        <v>174</v>
      </c>
      <c r="E33" s="1" t="s">
        <v>127</v>
      </c>
      <c r="F33" s="1"/>
      <c r="G33" t="s">
        <v>131</v>
      </c>
      <c r="H33" t="s">
        <v>547</v>
      </c>
    </row>
    <row r="34" spans="1:8">
      <c r="A34" s="17">
        <v>1</v>
      </c>
      <c r="B34">
        <f>A34*(1/30)</f>
        <v>3.3333333333333333E-2</v>
      </c>
      <c r="C34" s="17">
        <v>167.935</v>
      </c>
      <c r="D34" s="17">
        <f>-180+C34</f>
        <v>-12.064999999999998</v>
      </c>
      <c r="E34" s="17">
        <f>ABS(D34)</f>
        <v>12.064999999999998</v>
      </c>
      <c r="G34" t="s">
        <v>548</v>
      </c>
    </row>
    <row r="35" spans="1:8">
      <c r="A35" s="17">
        <v>2</v>
      </c>
      <c r="B35">
        <f t="shared" ref="B35:B48" si="7">A35*(1/30)</f>
        <v>6.6666666666666666E-2</v>
      </c>
      <c r="C35" s="17">
        <v>171.87</v>
      </c>
      <c r="D35" s="17">
        <f>180-C35</f>
        <v>8.1299999999999955</v>
      </c>
      <c r="E35" s="17">
        <f t="shared" ref="E35:E48" si="8">ABS(D35)</f>
        <v>8.1299999999999955</v>
      </c>
      <c r="G35" s="9" t="s">
        <v>549</v>
      </c>
    </row>
    <row r="36" spans="1:8">
      <c r="A36" s="17">
        <v>3</v>
      </c>
      <c r="B36">
        <f t="shared" si="7"/>
        <v>0.1</v>
      </c>
      <c r="C36" s="17">
        <v>158.62899999999999</v>
      </c>
      <c r="D36" s="17">
        <f>180-C36</f>
        <v>21.371000000000009</v>
      </c>
      <c r="E36" s="17">
        <f t="shared" si="8"/>
        <v>21.371000000000009</v>
      </c>
    </row>
    <row r="37" spans="1:8">
      <c r="A37" s="17">
        <v>4</v>
      </c>
      <c r="B37">
        <f t="shared" si="7"/>
        <v>0.13333333333333333</v>
      </c>
      <c r="C37" s="17">
        <v>167.471</v>
      </c>
      <c r="D37" s="17">
        <f>-180+C37</f>
        <v>-12.528999999999996</v>
      </c>
      <c r="E37" s="17">
        <f t="shared" si="8"/>
        <v>12.528999999999996</v>
      </c>
    </row>
    <row r="38" spans="1:8">
      <c r="A38" s="17">
        <v>5</v>
      </c>
      <c r="B38">
        <f t="shared" si="7"/>
        <v>0.16666666666666666</v>
      </c>
      <c r="C38" s="17">
        <v>164.97</v>
      </c>
      <c r="D38" s="17">
        <f>180-C38</f>
        <v>15.030000000000001</v>
      </c>
      <c r="E38" s="17">
        <f t="shared" si="8"/>
        <v>15.030000000000001</v>
      </c>
    </row>
    <row r="39" spans="1:8">
      <c r="A39" s="17">
        <v>6</v>
      </c>
      <c r="B39">
        <f t="shared" si="7"/>
        <v>0.2</v>
      </c>
      <c r="C39" s="17">
        <v>163.49600000000001</v>
      </c>
      <c r="D39" s="17">
        <f>-180+C39</f>
        <v>-16.503999999999991</v>
      </c>
      <c r="E39" s="17">
        <f t="shared" si="8"/>
        <v>16.503999999999991</v>
      </c>
    </row>
    <row r="40" spans="1:8">
      <c r="A40" s="17">
        <v>7</v>
      </c>
      <c r="B40">
        <f t="shared" si="7"/>
        <v>0.23333333333333334</v>
      </c>
      <c r="C40" s="17">
        <v>166.27799999999999</v>
      </c>
      <c r="D40" s="17">
        <f t="shared" ref="D40:D41" si="9">180-C40</f>
        <v>13.722000000000008</v>
      </c>
      <c r="E40" s="17">
        <f t="shared" si="8"/>
        <v>13.722000000000008</v>
      </c>
    </row>
    <row r="41" spans="1:8">
      <c r="A41" s="17">
        <v>8</v>
      </c>
      <c r="B41">
        <f t="shared" si="7"/>
        <v>0.26666666666666666</v>
      </c>
      <c r="C41" s="17">
        <v>168.744</v>
      </c>
      <c r="D41" s="17">
        <f t="shared" si="9"/>
        <v>11.256</v>
      </c>
      <c r="E41" s="17">
        <f t="shared" si="8"/>
        <v>11.256</v>
      </c>
    </row>
    <row r="42" spans="1:8">
      <c r="A42" s="17">
        <v>9</v>
      </c>
      <c r="B42">
        <f t="shared" si="7"/>
        <v>0.3</v>
      </c>
      <c r="C42">
        <v>171</v>
      </c>
      <c r="D42" s="17">
        <f>-180+C42</f>
        <v>-9</v>
      </c>
      <c r="E42" s="17">
        <f t="shared" si="8"/>
        <v>9</v>
      </c>
    </row>
    <row r="43" spans="1:8">
      <c r="A43" s="17">
        <v>10</v>
      </c>
      <c r="B43">
        <f t="shared" si="7"/>
        <v>0.33333333333333331</v>
      </c>
      <c r="C43">
        <v>168.476</v>
      </c>
      <c r="D43" s="17">
        <f>180-C43</f>
        <v>11.524000000000001</v>
      </c>
      <c r="E43" s="17">
        <f t="shared" si="8"/>
        <v>11.524000000000001</v>
      </c>
    </row>
    <row r="44" spans="1:8">
      <c r="A44" s="17">
        <v>11</v>
      </c>
      <c r="B44">
        <f t="shared" si="7"/>
        <v>0.36666666666666664</v>
      </c>
      <c r="C44">
        <v>153.435</v>
      </c>
      <c r="D44" s="17">
        <f>-180+C44</f>
        <v>-26.564999999999998</v>
      </c>
      <c r="E44" s="10">
        <f t="shared" si="8"/>
        <v>26.564999999999998</v>
      </c>
    </row>
    <row r="45" spans="1:8">
      <c r="A45" s="17">
        <v>12</v>
      </c>
      <c r="B45">
        <f t="shared" si="7"/>
        <v>0.4</v>
      </c>
      <c r="C45">
        <v>156.66900000000001</v>
      </c>
      <c r="D45" s="17">
        <f>180-C45</f>
        <v>23.330999999999989</v>
      </c>
      <c r="E45" s="17">
        <f t="shared" si="8"/>
        <v>23.330999999999989</v>
      </c>
    </row>
    <row r="46" spans="1:8">
      <c r="A46" s="17">
        <v>13</v>
      </c>
      <c r="B46">
        <f t="shared" si="7"/>
        <v>0.43333333333333335</v>
      </c>
      <c r="C46">
        <v>166.77500000000001</v>
      </c>
      <c r="D46" s="17">
        <f>-180+C46</f>
        <v>-13.224999999999994</v>
      </c>
      <c r="E46" s="17">
        <f t="shared" si="8"/>
        <v>13.224999999999994</v>
      </c>
    </row>
    <row r="47" spans="1:8">
      <c r="A47" s="17">
        <v>14</v>
      </c>
      <c r="B47">
        <f t="shared" si="7"/>
        <v>0.46666666666666667</v>
      </c>
      <c r="C47">
        <v>177.33699999999999</v>
      </c>
      <c r="D47" s="17">
        <f t="shared" ref="D47:D48" si="10">180-C47</f>
        <v>2.6630000000000109</v>
      </c>
      <c r="E47" s="17">
        <f t="shared" si="8"/>
        <v>2.6630000000000109</v>
      </c>
    </row>
    <row r="48" spans="1:8">
      <c r="A48" s="17">
        <v>15</v>
      </c>
      <c r="B48">
        <f t="shared" si="7"/>
        <v>0.5</v>
      </c>
      <c r="C48">
        <v>169.45099999999999</v>
      </c>
      <c r="D48" s="17">
        <f t="shared" si="10"/>
        <v>10.549000000000007</v>
      </c>
      <c r="E48" s="17">
        <f t="shared" si="8"/>
        <v>10.549000000000007</v>
      </c>
    </row>
    <row r="51" spans="1:8">
      <c r="A51" t="s">
        <v>321</v>
      </c>
    </row>
    <row r="52" spans="1:8">
      <c r="A52" s="1" t="s">
        <v>123</v>
      </c>
      <c r="B52" s="1" t="s">
        <v>124</v>
      </c>
      <c r="C52" s="1" t="s">
        <v>125</v>
      </c>
      <c r="D52" s="1" t="s">
        <v>174</v>
      </c>
      <c r="E52" s="1" t="s">
        <v>127</v>
      </c>
      <c r="G52" t="s">
        <v>131</v>
      </c>
      <c r="H52" t="s">
        <v>547</v>
      </c>
    </row>
    <row r="53" spans="1:8">
      <c r="A53">
        <v>1</v>
      </c>
      <c r="B53">
        <f t="shared" ref="B53:B62" si="11">A53*(1/30)</f>
        <v>3.3333333333333333E-2</v>
      </c>
      <c r="C53">
        <v>155.22499999999999</v>
      </c>
      <c r="D53">
        <f>-180+C53</f>
        <v>-24.775000000000006</v>
      </c>
      <c r="E53" s="10">
        <f>ABS(D53)</f>
        <v>24.775000000000006</v>
      </c>
      <c r="G53" t="s">
        <v>550</v>
      </c>
    </row>
    <row r="54" spans="1:8">
      <c r="A54">
        <v>2</v>
      </c>
      <c r="B54">
        <f t="shared" si="11"/>
        <v>6.6666666666666666E-2</v>
      </c>
      <c r="C54">
        <v>167.08199999999999</v>
      </c>
      <c r="D54">
        <f>-180+C54</f>
        <v>-12.918000000000006</v>
      </c>
      <c r="E54">
        <f t="shared" ref="E54:E62" si="12">ABS(D54)</f>
        <v>12.918000000000006</v>
      </c>
      <c r="G54" s="9" t="s">
        <v>549</v>
      </c>
    </row>
    <row r="55" spans="1:8">
      <c r="A55">
        <v>3</v>
      </c>
      <c r="B55">
        <f t="shared" si="11"/>
        <v>0.1</v>
      </c>
      <c r="C55">
        <v>166.154</v>
      </c>
      <c r="D55">
        <f>180-C55</f>
        <v>13.846000000000004</v>
      </c>
      <c r="E55">
        <f t="shared" si="12"/>
        <v>13.846000000000004</v>
      </c>
    </row>
    <row r="56" spans="1:8">
      <c r="A56">
        <v>4</v>
      </c>
      <c r="B56">
        <f t="shared" si="11"/>
        <v>0.13333333333333333</v>
      </c>
      <c r="C56">
        <v>158.34100000000001</v>
      </c>
      <c r="D56">
        <f t="shared" ref="D56:D57" si="13">-180+C56</f>
        <v>-21.658999999999992</v>
      </c>
      <c r="E56">
        <f t="shared" si="12"/>
        <v>21.658999999999992</v>
      </c>
    </row>
    <row r="57" spans="1:8">
      <c r="A57">
        <v>5</v>
      </c>
      <c r="B57">
        <f t="shared" si="11"/>
        <v>0.16666666666666666</v>
      </c>
      <c r="C57">
        <v>176.42400000000001</v>
      </c>
      <c r="D57">
        <f t="shared" si="13"/>
        <v>-3.5759999999999934</v>
      </c>
      <c r="E57">
        <f t="shared" si="12"/>
        <v>3.5759999999999934</v>
      </c>
    </row>
    <row r="58" spans="1:8">
      <c r="A58">
        <v>6</v>
      </c>
      <c r="B58">
        <f t="shared" si="11"/>
        <v>0.2</v>
      </c>
      <c r="C58">
        <v>169.679</v>
      </c>
      <c r="D58">
        <f>180-C58</f>
        <v>10.320999999999998</v>
      </c>
      <c r="E58">
        <f t="shared" si="12"/>
        <v>10.320999999999998</v>
      </c>
    </row>
    <row r="59" spans="1:8">
      <c r="A59">
        <v>7</v>
      </c>
      <c r="B59">
        <f t="shared" si="11"/>
        <v>0.23333333333333334</v>
      </c>
      <c r="C59">
        <v>170.018</v>
      </c>
      <c r="D59">
        <f>-180+C59</f>
        <v>-9.9819999999999993</v>
      </c>
      <c r="E59">
        <f t="shared" si="12"/>
        <v>9.9819999999999993</v>
      </c>
    </row>
    <row r="60" spans="1:8">
      <c r="A60">
        <v>8</v>
      </c>
      <c r="B60">
        <f t="shared" si="11"/>
        <v>0.26666666666666666</v>
      </c>
      <c r="C60">
        <v>167.262</v>
      </c>
      <c r="D60">
        <f>180-C60</f>
        <v>12.738</v>
      </c>
      <c r="E60">
        <f t="shared" si="12"/>
        <v>12.738</v>
      </c>
    </row>
    <row r="61" spans="1:8">
      <c r="A61">
        <v>9</v>
      </c>
      <c r="B61">
        <f t="shared" si="11"/>
        <v>0.3</v>
      </c>
      <c r="C61">
        <v>167.905</v>
      </c>
      <c r="D61">
        <f t="shared" ref="D61:D62" si="14">-180+C61</f>
        <v>-12.094999999999999</v>
      </c>
      <c r="E61">
        <f t="shared" si="12"/>
        <v>12.094999999999999</v>
      </c>
    </row>
    <row r="62" spans="1:8">
      <c r="A62">
        <v>10</v>
      </c>
      <c r="B62">
        <f t="shared" si="11"/>
        <v>0.33333333333333331</v>
      </c>
      <c r="C62">
        <v>168.40799999999999</v>
      </c>
      <c r="D62">
        <f t="shared" si="14"/>
        <v>-11.592000000000013</v>
      </c>
      <c r="E62">
        <f t="shared" si="12"/>
        <v>11.592000000000013</v>
      </c>
    </row>
    <row r="65" spans="1:8">
      <c r="A65" t="s">
        <v>551</v>
      </c>
    </row>
    <row r="66" spans="1:8">
      <c r="A66" s="1" t="s">
        <v>123</v>
      </c>
      <c r="B66" s="1" t="s">
        <v>124</v>
      </c>
      <c r="C66" s="1" t="s">
        <v>125</v>
      </c>
      <c r="D66" s="1" t="s">
        <v>174</v>
      </c>
      <c r="E66" s="1" t="s">
        <v>127</v>
      </c>
      <c r="G66" t="s">
        <v>131</v>
      </c>
      <c r="H66" t="s">
        <v>547</v>
      </c>
    </row>
    <row r="67" spans="1:8">
      <c r="A67">
        <v>1</v>
      </c>
      <c r="B67">
        <f t="shared" ref="B67:B76" si="15">A67*(1/30)</f>
        <v>3.3333333333333333E-2</v>
      </c>
      <c r="C67">
        <v>163.83099999999999</v>
      </c>
      <c r="D67">
        <f>-180+C67</f>
        <v>-16.169000000000011</v>
      </c>
      <c r="E67">
        <f>ABS(D67)</f>
        <v>16.169000000000011</v>
      </c>
      <c r="G67" t="s">
        <v>552</v>
      </c>
    </row>
    <row r="68" spans="1:8">
      <c r="A68">
        <v>2</v>
      </c>
      <c r="B68">
        <f t="shared" si="15"/>
        <v>6.6666666666666666E-2</v>
      </c>
      <c r="C68">
        <v>166.30099999999999</v>
      </c>
      <c r="D68">
        <f>180-C68</f>
        <v>13.699000000000012</v>
      </c>
      <c r="E68">
        <f t="shared" ref="E68:E76" si="16">ABS(D68)</f>
        <v>13.699000000000012</v>
      </c>
      <c r="G68" s="9" t="s">
        <v>549</v>
      </c>
    </row>
    <row r="69" spans="1:8">
      <c r="A69">
        <v>3</v>
      </c>
      <c r="B69">
        <f t="shared" si="15"/>
        <v>0.1</v>
      </c>
      <c r="C69">
        <v>170.27199999999999</v>
      </c>
      <c r="D69">
        <f>-180+C69</f>
        <v>-9.7280000000000086</v>
      </c>
      <c r="E69">
        <f t="shared" si="16"/>
        <v>9.7280000000000086</v>
      </c>
    </row>
    <row r="70" spans="1:8">
      <c r="A70">
        <v>4</v>
      </c>
      <c r="B70">
        <f t="shared" si="15"/>
        <v>0.13333333333333333</v>
      </c>
      <c r="C70">
        <v>157.04900000000001</v>
      </c>
      <c r="D70">
        <f t="shared" ref="D70:D71" si="17">180-C70</f>
        <v>22.950999999999993</v>
      </c>
      <c r="E70" s="10">
        <f t="shared" si="16"/>
        <v>22.950999999999993</v>
      </c>
    </row>
    <row r="71" spans="1:8">
      <c r="A71">
        <v>5</v>
      </c>
      <c r="B71">
        <f t="shared" si="15"/>
        <v>0.16666666666666666</v>
      </c>
      <c r="C71">
        <v>174.41900000000001</v>
      </c>
      <c r="D71">
        <f t="shared" si="17"/>
        <v>5.5809999999999889</v>
      </c>
      <c r="E71">
        <f t="shared" si="16"/>
        <v>5.5809999999999889</v>
      </c>
    </row>
    <row r="72" spans="1:8">
      <c r="A72">
        <v>6</v>
      </c>
      <c r="B72">
        <f t="shared" si="15"/>
        <v>0.2</v>
      </c>
      <c r="C72">
        <v>169.85499999999999</v>
      </c>
      <c r="D72">
        <f>-180+C72</f>
        <v>-10.14500000000001</v>
      </c>
      <c r="E72">
        <f t="shared" si="16"/>
        <v>10.14500000000001</v>
      </c>
    </row>
    <row r="73" spans="1:8">
      <c r="A73">
        <v>7</v>
      </c>
      <c r="B73">
        <f t="shared" si="15"/>
        <v>0.23333333333333334</v>
      </c>
      <c r="C73">
        <v>172.03399999999999</v>
      </c>
      <c r="D73">
        <f>180-C73</f>
        <v>7.9660000000000082</v>
      </c>
      <c r="E73">
        <f t="shared" si="16"/>
        <v>7.9660000000000082</v>
      </c>
    </row>
    <row r="74" spans="1:8">
      <c r="A74">
        <v>8</v>
      </c>
      <c r="B74">
        <f t="shared" si="15"/>
        <v>0.26666666666666666</v>
      </c>
      <c r="C74">
        <v>160.351</v>
      </c>
      <c r="D74">
        <f>-180+C74</f>
        <v>-19.649000000000001</v>
      </c>
      <c r="E74">
        <f t="shared" si="16"/>
        <v>19.649000000000001</v>
      </c>
    </row>
    <row r="75" spans="1:8">
      <c r="A75">
        <v>9</v>
      </c>
      <c r="B75">
        <f t="shared" si="15"/>
        <v>0.3</v>
      </c>
      <c r="C75">
        <v>163.35900000000001</v>
      </c>
      <c r="D75">
        <f>180-C75</f>
        <v>16.640999999999991</v>
      </c>
      <c r="E75">
        <f t="shared" si="16"/>
        <v>16.640999999999991</v>
      </c>
    </row>
    <row r="76" spans="1:8">
      <c r="A76">
        <v>10</v>
      </c>
      <c r="B76">
        <f t="shared" si="15"/>
        <v>0.33333333333333331</v>
      </c>
      <c r="C76">
        <v>169.518</v>
      </c>
      <c r="D76">
        <f>-180+C76</f>
        <v>-10.481999999999999</v>
      </c>
      <c r="E76">
        <f t="shared" si="16"/>
        <v>10.481999999999999</v>
      </c>
    </row>
  </sheetData>
  <hyperlinks>
    <hyperlink ref="G9" r:id="rId1"/>
    <hyperlink ref="G35" r:id="rId2"/>
    <hyperlink ref="G54" r:id="rId3"/>
    <hyperlink ref="G68" r:id="rId4"/>
  </hyperlinks>
  <pageMargins left="0.7" right="0.7" top="0.75" bottom="0.75" header="0.3" footer="0.3"/>
  <pageSetup orientation="portrait" horizontalDpi="200" verticalDpi="200" copies="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39"/>
  <sheetViews>
    <sheetView topLeftCell="A125" workbookViewId="0">
      <selection activeCell="D135" sqref="D135:D139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8">
      <c r="A1" s="1" t="s">
        <v>34</v>
      </c>
      <c r="C1" s="18" t="s">
        <v>35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162.887</v>
      </c>
      <c r="D4">
        <f>180-C4</f>
        <v>17.113</v>
      </c>
      <c r="E4">
        <f>ABS(D4)</f>
        <v>17.113</v>
      </c>
      <c r="F4">
        <v>0.73499999999999999</v>
      </c>
      <c r="G4" s="9" t="s">
        <v>241</v>
      </c>
      <c r="H4" s="9"/>
    </row>
    <row r="5" spans="1:8">
      <c r="A5">
        <v>3</v>
      </c>
      <c r="B5">
        <f t="shared" ref="B5:B45" si="0">A5*(1/30)</f>
        <v>0.1</v>
      </c>
      <c r="C5">
        <v>165.16900000000001</v>
      </c>
      <c r="D5">
        <f t="shared" ref="D5:D8" si="1">180-C5</f>
        <v>14.830999999999989</v>
      </c>
      <c r="E5">
        <f t="shared" ref="E5:E45" si="2">ABS(D5)</f>
        <v>14.830999999999989</v>
      </c>
    </row>
    <row r="6" spans="1:8">
      <c r="A6">
        <v>5</v>
      </c>
      <c r="B6">
        <f t="shared" si="0"/>
        <v>0.16666666666666666</v>
      </c>
      <c r="C6">
        <v>165.81700000000001</v>
      </c>
      <c r="D6">
        <f t="shared" si="1"/>
        <v>14.182999999999993</v>
      </c>
      <c r="E6">
        <f t="shared" si="2"/>
        <v>14.182999999999993</v>
      </c>
    </row>
    <row r="7" spans="1:8">
      <c r="A7">
        <v>7</v>
      </c>
      <c r="B7">
        <f t="shared" si="0"/>
        <v>0.23333333333333334</v>
      </c>
      <c r="C7">
        <v>161.934</v>
      </c>
      <c r="D7" s="8">
        <f t="shared" si="1"/>
        <v>18.066000000000003</v>
      </c>
      <c r="E7">
        <f t="shared" si="2"/>
        <v>18.066000000000003</v>
      </c>
      <c r="G7" t="s">
        <v>131</v>
      </c>
      <c r="H7" t="s">
        <v>242</v>
      </c>
    </row>
    <row r="8" spans="1:8">
      <c r="A8">
        <v>9</v>
      </c>
      <c r="B8">
        <f t="shared" si="0"/>
        <v>0.3</v>
      </c>
      <c r="C8">
        <v>171.20500000000001</v>
      </c>
      <c r="D8">
        <f t="shared" si="1"/>
        <v>8.7949999999999875</v>
      </c>
      <c r="E8">
        <f t="shared" si="2"/>
        <v>8.7949999999999875</v>
      </c>
      <c r="G8" t="s">
        <v>212</v>
      </c>
    </row>
    <row r="9" spans="1:8">
      <c r="A9">
        <v>11</v>
      </c>
      <c r="B9">
        <f t="shared" si="0"/>
        <v>0.36666666666666664</v>
      </c>
      <c r="C9">
        <v>177.477</v>
      </c>
      <c r="D9">
        <f>-180+C9</f>
        <v>-2.5229999999999961</v>
      </c>
      <c r="E9">
        <f t="shared" si="2"/>
        <v>2.5229999999999961</v>
      </c>
      <c r="G9" s="9" t="s">
        <v>243</v>
      </c>
    </row>
    <row r="10" spans="1:8">
      <c r="A10">
        <v>13</v>
      </c>
      <c r="B10">
        <f t="shared" si="0"/>
        <v>0.43333333333333335</v>
      </c>
      <c r="C10">
        <v>170.52799999999999</v>
      </c>
      <c r="D10">
        <f t="shared" ref="D10:D15" si="3">-180+C10</f>
        <v>-9.4720000000000084</v>
      </c>
      <c r="E10">
        <f t="shared" si="2"/>
        <v>9.4720000000000084</v>
      </c>
    </row>
    <row r="11" spans="1:8">
      <c r="A11">
        <v>15</v>
      </c>
      <c r="B11">
        <f t="shared" si="0"/>
        <v>0.5</v>
      </c>
      <c r="C11">
        <v>166.803</v>
      </c>
      <c r="D11">
        <f t="shared" si="3"/>
        <v>-13.197000000000003</v>
      </c>
      <c r="E11">
        <f t="shared" si="2"/>
        <v>13.197000000000003</v>
      </c>
    </row>
    <row r="12" spans="1:8">
      <c r="A12">
        <v>17</v>
      </c>
      <c r="B12">
        <f t="shared" si="0"/>
        <v>0.56666666666666665</v>
      </c>
      <c r="C12">
        <v>164.46899999999999</v>
      </c>
      <c r="D12" s="8">
        <f>-180+C12</f>
        <v>-15.531000000000006</v>
      </c>
      <c r="E12">
        <f t="shared" si="2"/>
        <v>15.531000000000006</v>
      </c>
    </row>
    <row r="13" spans="1:8">
      <c r="A13">
        <v>19</v>
      </c>
      <c r="B13">
        <f t="shared" si="0"/>
        <v>0.6333333333333333</v>
      </c>
      <c r="C13">
        <v>165.245</v>
      </c>
      <c r="D13">
        <f t="shared" si="3"/>
        <v>-14.754999999999995</v>
      </c>
      <c r="E13">
        <f t="shared" si="2"/>
        <v>14.754999999999995</v>
      </c>
    </row>
    <row r="14" spans="1:8">
      <c r="A14">
        <v>21</v>
      </c>
      <c r="B14">
        <f t="shared" si="0"/>
        <v>0.7</v>
      </c>
      <c r="C14">
        <v>167.44399999999999</v>
      </c>
      <c r="D14">
        <f t="shared" si="3"/>
        <v>-12.556000000000012</v>
      </c>
      <c r="E14">
        <f t="shared" si="2"/>
        <v>12.556000000000012</v>
      </c>
    </row>
    <row r="15" spans="1:8">
      <c r="A15">
        <v>23</v>
      </c>
      <c r="B15">
        <f t="shared" si="0"/>
        <v>0.76666666666666661</v>
      </c>
      <c r="C15">
        <v>173.38</v>
      </c>
      <c r="D15">
        <f t="shared" si="3"/>
        <v>-6.6200000000000045</v>
      </c>
      <c r="E15">
        <f t="shared" si="2"/>
        <v>6.6200000000000045</v>
      </c>
    </row>
    <row r="16" spans="1:8">
      <c r="A16">
        <v>25</v>
      </c>
      <c r="B16">
        <f t="shared" si="0"/>
        <v>0.83333333333333337</v>
      </c>
      <c r="C16">
        <v>175.75800000000001</v>
      </c>
      <c r="D16">
        <f>180-C16</f>
        <v>4.2419999999999902</v>
      </c>
      <c r="E16">
        <f t="shared" si="2"/>
        <v>4.2419999999999902</v>
      </c>
    </row>
    <row r="17" spans="1:5">
      <c r="A17">
        <v>27</v>
      </c>
      <c r="B17">
        <f t="shared" si="0"/>
        <v>0.9</v>
      </c>
      <c r="C17">
        <v>174.673</v>
      </c>
      <c r="D17">
        <f t="shared" ref="D17:D22" si="4">180-C17</f>
        <v>5.3269999999999982</v>
      </c>
      <c r="E17">
        <f t="shared" si="2"/>
        <v>5.3269999999999982</v>
      </c>
    </row>
    <row r="18" spans="1:5">
      <c r="A18">
        <v>29</v>
      </c>
      <c r="B18">
        <f t="shared" si="0"/>
        <v>0.96666666666666667</v>
      </c>
      <c r="C18">
        <v>169.99600000000001</v>
      </c>
      <c r="D18">
        <f t="shared" si="4"/>
        <v>10.003999999999991</v>
      </c>
      <c r="E18">
        <f t="shared" si="2"/>
        <v>10.003999999999991</v>
      </c>
    </row>
    <row r="19" spans="1:5">
      <c r="A19">
        <v>31</v>
      </c>
      <c r="B19">
        <f t="shared" si="0"/>
        <v>1.0333333333333332</v>
      </c>
      <c r="C19">
        <v>167.71199999999999</v>
      </c>
      <c r="D19" s="8">
        <f t="shared" si="4"/>
        <v>12.288000000000011</v>
      </c>
      <c r="E19">
        <f t="shared" si="2"/>
        <v>12.288000000000011</v>
      </c>
    </row>
    <row r="20" spans="1:5">
      <c r="A20">
        <v>33</v>
      </c>
      <c r="B20">
        <f t="shared" si="0"/>
        <v>1.1000000000000001</v>
      </c>
      <c r="C20">
        <v>170.74700000000001</v>
      </c>
      <c r="D20">
        <f t="shared" si="4"/>
        <v>9.2529999999999859</v>
      </c>
      <c r="E20">
        <f t="shared" si="2"/>
        <v>9.2529999999999859</v>
      </c>
    </row>
    <row r="21" spans="1:5">
      <c r="A21">
        <v>35</v>
      </c>
      <c r="B21">
        <f t="shared" si="0"/>
        <v>1.1666666666666667</v>
      </c>
      <c r="C21">
        <v>168.40799999999999</v>
      </c>
      <c r="D21">
        <f t="shared" si="4"/>
        <v>11.592000000000013</v>
      </c>
      <c r="E21">
        <f t="shared" si="2"/>
        <v>11.592000000000013</v>
      </c>
    </row>
    <row r="22" spans="1:5">
      <c r="A22">
        <v>37</v>
      </c>
      <c r="B22">
        <f t="shared" si="0"/>
        <v>1.2333333333333334</v>
      </c>
      <c r="C22">
        <v>169.37700000000001</v>
      </c>
      <c r="D22">
        <f t="shared" si="4"/>
        <v>10.62299999999999</v>
      </c>
      <c r="E22">
        <f t="shared" si="2"/>
        <v>10.62299999999999</v>
      </c>
    </row>
    <row r="23" spans="1:5">
      <c r="A23">
        <v>39</v>
      </c>
      <c r="B23">
        <f t="shared" si="0"/>
        <v>1.3</v>
      </c>
      <c r="C23">
        <v>173.67500000000001</v>
      </c>
      <c r="D23">
        <f>-180+C23</f>
        <v>-6.3249999999999886</v>
      </c>
      <c r="E23">
        <f t="shared" si="2"/>
        <v>6.3249999999999886</v>
      </c>
    </row>
    <row r="24" spans="1:5">
      <c r="A24">
        <v>41</v>
      </c>
      <c r="B24">
        <f t="shared" si="0"/>
        <v>1.3666666666666667</v>
      </c>
      <c r="C24">
        <v>175.70099999999999</v>
      </c>
      <c r="D24">
        <f t="shared" ref="D24:D32" si="5">-180+C24</f>
        <v>-4.2990000000000066</v>
      </c>
      <c r="E24">
        <f t="shared" si="2"/>
        <v>4.2990000000000066</v>
      </c>
    </row>
    <row r="25" spans="1:5">
      <c r="A25">
        <v>43</v>
      </c>
      <c r="B25">
        <f t="shared" si="0"/>
        <v>1.4333333333333333</v>
      </c>
      <c r="C25">
        <v>167.28200000000001</v>
      </c>
      <c r="D25">
        <f t="shared" si="5"/>
        <v>-12.717999999999989</v>
      </c>
      <c r="E25">
        <f t="shared" si="2"/>
        <v>12.717999999999989</v>
      </c>
    </row>
    <row r="26" spans="1:5">
      <c r="A26">
        <v>45</v>
      </c>
      <c r="B26">
        <f t="shared" si="0"/>
        <v>1.5</v>
      </c>
      <c r="C26">
        <v>168.422</v>
      </c>
      <c r="D26">
        <f t="shared" si="5"/>
        <v>-11.578000000000003</v>
      </c>
      <c r="E26">
        <f t="shared" si="2"/>
        <v>11.578000000000003</v>
      </c>
    </row>
    <row r="27" spans="1:5">
      <c r="A27">
        <v>47</v>
      </c>
      <c r="B27">
        <f t="shared" si="0"/>
        <v>1.5666666666666667</v>
      </c>
      <c r="C27">
        <v>164.18</v>
      </c>
      <c r="D27">
        <f t="shared" si="5"/>
        <v>-15.819999999999993</v>
      </c>
      <c r="E27">
        <f t="shared" si="2"/>
        <v>15.819999999999993</v>
      </c>
    </row>
    <row r="28" spans="1:5">
      <c r="A28">
        <v>49</v>
      </c>
      <c r="B28">
        <f t="shared" si="0"/>
        <v>1.6333333333333333</v>
      </c>
      <c r="C28">
        <v>165.59700000000001</v>
      </c>
      <c r="D28">
        <f t="shared" si="5"/>
        <v>-14.402999999999992</v>
      </c>
      <c r="E28">
        <f t="shared" si="2"/>
        <v>14.402999999999992</v>
      </c>
    </row>
    <row r="29" spans="1:5">
      <c r="A29">
        <v>51</v>
      </c>
      <c r="B29">
        <f t="shared" si="0"/>
        <v>1.7</v>
      </c>
      <c r="C29">
        <v>165.50399999999999</v>
      </c>
      <c r="D29">
        <f t="shared" si="5"/>
        <v>-14.496000000000009</v>
      </c>
      <c r="E29">
        <f t="shared" si="2"/>
        <v>14.496000000000009</v>
      </c>
    </row>
    <row r="30" spans="1:5">
      <c r="A30">
        <v>53</v>
      </c>
      <c r="B30">
        <f t="shared" si="0"/>
        <v>1.7666666666666666</v>
      </c>
      <c r="C30">
        <v>160.47999999999999</v>
      </c>
      <c r="D30" s="8">
        <f t="shared" si="5"/>
        <v>-19.52000000000001</v>
      </c>
      <c r="E30">
        <f t="shared" si="2"/>
        <v>19.52000000000001</v>
      </c>
    </row>
    <row r="31" spans="1:5">
      <c r="A31">
        <v>55</v>
      </c>
      <c r="B31">
        <f t="shared" si="0"/>
        <v>1.8333333333333333</v>
      </c>
      <c r="C31">
        <v>164.99299999999999</v>
      </c>
      <c r="D31">
        <f t="shared" si="5"/>
        <v>-15.007000000000005</v>
      </c>
      <c r="E31">
        <f t="shared" si="2"/>
        <v>15.007000000000005</v>
      </c>
    </row>
    <row r="32" spans="1:5">
      <c r="A32">
        <v>57</v>
      </c>
      <c r="B32">
        <f t="shared" si="0"/>
        <v>1.9</v>
      </c>
      <c r="C32">
        <v>163.221</v>
      </c>
      <c r="D32">
        <f t="shared" si="5"/>
        <v>-16.778999999999996</v>
      </c>
      <c r="E32">
        <f t="shared" si="2"/>
        <v>16.778999999999996</v>
      </c>
    </row>
    <row r="33" spans="1:8">
      <c r="A33">
        <v>59</v>
      </c>
      <c r="B33">
        <f t="shared" si="0"/>
        <v>1.9666666666666666</v>
      </c>
      <c r="C33">
        <v>171.142</v>
      </c>
      <c r="D33">
        <f>180-C33</f>
        <v>8.8580000000000041</v>
      </c>
      <c r="E33">
        <f t="shared" si="2"/>
        <v>8.8580000000000041</v>
      </c>
    </row>
    <row r="34" spans="1:8">
      <c r="A34">
        <v>61</v>
      </c>
      <c r="B34">
        <f t="shared" si="0"/>
        <v>2.0333333333333332</v>
      </c>
      <c r="C34">
        <v>169.458</v>
      </c>
      <c r="D34">
        <f t="shared" ref="D34:D43" si="6">180-C34</f>
        <v>10.542000000000002</v>
      </c>
      <c r="E34">
        <f t="shared" si="2"/>
        <v>10.542000000000002</v>
      </c>
    </row>
    <row r="35" spans="1:8">
      <c r="A35">
        <v>63</v>
      </c>
      <c r="B35">
        <f t="shared" si="0"/>
        <v>2.1</v>
      </c>
      <c r="C35">
        <v>160.06299999999999</v>
      </c>
      <c r="D35">
        <f t="shared" si="6"/>
        <v>19.937000000000012</v>
      </c>
      <c r="E35">
        <f t="shared" si="2"/>
        <v>19.937000000000012</v>
      </c>
    </row>
    <row r="36" spans="1:8">
      <c r="A36">
        <v>65</v>
      </c>
      <c r="B36">
        <f t="shared" si="0"/>
        <v>2.1666666666666665</v>
      </c>
      <c r="C36">
        <v>157.01400000000001</v>
      </c>
      <c r="D36">
        <f t="shared" si="6"/>
        <v>22.98599999999999</v>
      </c>
      <c r="E36">
        <f t="shared" si="2"/>
        <v>22.98599999999999</v>
      </c>
    </row>
    <row r="37" spans="1:8">
      <c r="A37">
        <v>67</v>
      </c>
      <c r="B37">
        <f t="shared" si="0"/>
        <v>2.2333333333333334</v>
      </c>
      <c r="C37">
        <v>159.66</v>
      </c>
      <c r="D37">
        <f t="shared" si="6"/>
        <v>20.340000000000003</v>
      </c>
      <c r="E37">
        <f t="shared" si="2"/>
        <v>20.340000000000003</v>
      </c>
    </row>
    <row r="38" spans="1:8">
      <c r="A38">
        <v>69</v>
      </c>
      <c r="B38">
        <f t="shared" si="0"/>
        <v>2.2999999999999998</v>
      </c>
      <c r="C38">
        <v>156.35900000000001</v>
      </c>
      <c r="D38">
        <f t="shared" si="6"/>
        <v>23.640999999999991</v>
      </c>
      <c r="E38">
        <f t="shared" si="2"/>
        <v>23.640999999999991</v>
      </c>
    </row>
    <row r="39" spans="1:8">
      <c r="A39">
        <v>71</v>
      </c>
      <c r="B39">
        <f t="shared" si="0"/>
        <v>2.3666666666666667</v>
      </c>
      <c r="C39">
        <v>160.05799999999999</v>
      </c>
      <c r="D39">
        <f t="shared" si="6"/>
        <v>19.942000000000007</v>
      </c>
      <c r="E39">
        <f t="shared" si="2"/>
        <v>19.942000000000007</v>
      </c>
    </row>
    <row r="40" spans="1:8">
      <c r="A40">
        <v>73</v>
      </c>
      <c r="B40">
        <f t="shared" si="0"/>
        <v>2.4333333333333331</v>
      </c>
      <c r="C40">
        <v>154.495</v>
      </c>
      <c r="D40" s="8">
        <f t="shared" si="6"/>
        <v>25.504999999999995</v>
      </c>
      <c r="E40" s="10">
        <f t="shared" si="2"/>
        <v>25.504999999999995</v>
      </c>
    </row>
    <row r="41" spans="1:8">
      <c r="A41">
        <v>75</v>
      </c>
      <c r="B41">
        <f t="shared" si="0"/>
        <v>2.5</v>
      </c>
      <c r="C41">
        <v>167.464</v>
      </c>
      <c r="D41">
        <f t="shared" si="6"/>
        <v>12.536000000000001</v>
      </c>
      <c r="E41">
        <f t="shared" si="2"/>
        <v>12.536000000000001</v>
      </c>
    </row>
    <row r="42" spans="1:8">
      <c r="A42">
        <v>77</v>
      </c>
      <c r="B42">
        <f t="shared" si="0"/>
        <v>2.5666666666666664</v>
      </c>
      <c r="C42">
        <v>170.452</v>
      </c>
      <c r="D42">
        <f t="shared" si="6"/>
        <v>9.5480000000000018</v>
      </c>
      <c r="E42">
        <f t="shared" si="2"/>
        <v>9.5480000000000018</v>
      </c>
    </row>
    <row r="43" spans="1:8">
      <c r="A43">
        <v>79</v>
      </c>
      <c r="B43">
        <f t="shared" si="0"/>
        <v>2.6333333333333333</v>
      </c>
      <c r="C43">
        <v>175.815</v>
      </c>
      <c r="D43">
        <f t="shared" si="6"/>
        <v>4.1850000000000023</v>
      </c>
      <c r="E43">
        <f t="shared" si="2"/>
        <v>4.1850000000000023</v>
      </c>
    </row>
    <row r="44" spans="1:8">
      <c r="A44">
        <v>81</v>
      </c>
      <c r="B44">
        <f t="shared" si="0"/>
        <v>2.7</v>
      </c>
      <c r="C44">
        <v>177.453</v>
      </c>
      <c r="D44">
        <f>-180+C44</f>
        <v>-2.546999999999997</v>
      </c>
      <c r="E44">
        <f t="shared" si="2"/>
        <v>2.546999999999997</v>
      </c>
    </row>
    <row r="45" spans="1:8">
      <c r="A45">
        <v>83</v>
      </c>
      <c r="B45">
        <f t="shared" si="0"/>
        <v>2.7666666666666666</v>
      </c>
      <c r="C45">
        <v>175.887</v>
      </c>
      <c r="D45" s="8">
        <f>-180+C45</f>
        <v>-4.1129999999999995</v>
      </c>
      <c r="E45">
        <f t="shared" si="2"/>
        <v>4.1129999999999995</v>
      </c>
    </row>
    <row r="47" spans="1:8">
      <c r="A47" t="s">
        <v>135</v>
      </c>
      <c r="G47" t="s">
        <v>131</v>
      </c>
      <c r="H47" t="s">
        <v>242</v>
      </c>
    </row>
    <row r="48" spans="1:8">
      <c r="A48" s="1" t="s">
        <v>123</v>
      </c>
      <c r="B48" s="1" t="s">
        <v>124</v>
      </c>
      <c r="C48" s="1" t="s">
        <v>125</v>
      </c>
      <c r="D48" s="1" t="s">
        <v>174</v>
      </c>
      <c r="E48" s="1" t="s">
        <v>127</v>
      </c>
      <c r="G48" t="s">
        <v>212</v>
      </c>
    </row>
    <row r="49" spans="1:7">
      <c r="A49">
        <v>1</v>
      </c>
      <c r="B49">
        <f>A49*(1/30)</f>
        <v>3.3333333333333333E-2</v>
      </c>
      <c r="C49">
        <v>168.964</v>
      </c>
      <c r="D49">
        <f>-180+C49</f>
        <v>-11.036000000000001</v>
      </c>
      <c r="E49">
        <f>ABS(D49)</f>
        <v>11.036000000000001</v>
      </c>
      <c r="G49" s="9" t="s">
        <v>243</v>
      </c>
    </row>
    <row r="50" spans="1:7">
      <c r="A50">
        <v>3</v>
      </c>
      <c r="B50">
        <f t="shared" ref="B50:B113" si="7">A50*(1/30)</f>
        <v>0.1</v>
      </c>
      <c r="C50">
        <v>167.72900000000001</v>
      </c>
      <c r="D50">
        <f t="shared" ref="D50:D53" si="8">-180+C50</f>
        <v>-12.270999999999987</v>
      </c>
      <c r="E50">
        <f t="shared" ref="E50:E113" si="9">ABS(D50)</f>
        <v>12.270999999999987</v>
      </c>
    </row>
    <row r="51" spans="1:7">
      <c r="A51">
        <v>5</v>
      </c>
      <c r="B51">
        <f t="shared" si="7"/>
        <v>0.16666666666666666</v>
      </c>
      <c r="C51">
        <v>169.92699999999999</v>
      </c>
      <c r="D51">
        <f t="shared" si="8"/>
        <v>-10.073000000000008</v>
      </c>
      <c r="E51">
        <f t="shared" si="9"/>
        <v>10.073000000000008</v>
      </c>
    </row>
    <row r="52" spans="1:7">
      <c r="A52">
        <v>7</v>
      </c>
      <c r="B52">
        <f t="shared" si="7"/>
        <v>0.23333333333333334</v>
      </c>
      <c r="C52">
        <v>172.339</v>
      </c>
      <c r="D52">
        <f t="shared" si="8"/>
        <v>-7.6610000000000014</v>
      </c>
      <c r="E52">
        <f t="shared" si="9"/>
        <v>7.6610000000000014</v>
      </c>
    </row>
    <row r="53" spans="1:7">
      <c r="A53">
        <v>9</v>
      </c>
      <c r="B53">
        <f t="shared" si="7"/>
        <v>0.3</v>
      </c>
      <c r="C53">
        <v>177.63900000000001</v>
      </c>
      <c r="D53">
        <f t="shared" si="8"/>
        <v>-2.36099999999999</v>
      </c>
      <c r="E53">
        <f t="shared" si="9"/>
        <v>2.36099999999999</v>
      </c>
    </row>
    <row r="54" spans="1:7">
      <c r="A54">
        <v>11</v>
      </c>
      <c r="B54">
        <f t="shared" si="7"/>
        <v>0.36666666666666664</v>
      </c>
      <c r="C54">
        <v>178.69800000000001</v>
      </c>
      <c r="D54">
        <f>180-C54</f>
        <v>1.3019999999999925</v>
      </c>
      <c r="E54">
        <f t="shared" si="9"/>
        <v>1.3019999999999925</v>
      </c>
    </row>
    <row r="55" spans="1:7">
      <c r="A55">
        <v>13</v>
      </c>
      <c r="B55">
        <f t="shared" si="7"/>
        <v>0.43333333333333335</v>
      </c>
      <c r="C55">
        <v>176.316</v>
      </c>
      <c r="D55">
        <f t="shared" ref="D55:D60" si="10">180-C55</f>
        <v>3.6839999999999975</v>
      </c>
      <c r="E55">
        <f t="shared" si="9"/>
        <v>3.6839999999999975</v>
      </c>
    </row>
    <row r="56" spans="1:7">
      <c r="A56">
        <v>15</v>
      </c>
      <c r="B56">
        <f t="shared" si="7"/>
        <v>0.5</v>
      </c>
      <c r="C56">
        <v>172.51400000000001</v>
      </c>
      <c r="D56">
        <f t="shared" si="10"/>
        <v>7.48599999999999</v>
      </c>
      <c r="E56">
        <f t="shared" si="9"/>
        <v>7.48599999999999</v>
      </c>
    </row>
    <row r="57" spans="1:7">
      <c r="A57">
        <v>17</v>
      </c>
      <c r="B57">
        <f t="shared" si="7"/>
        <v>0.56666666666666665</v>
      </c>
      <c r="C57">
        <v>171.518</v>
      </c>
      <c r="D57">
        <f t="shared" si="10"/>
        <v>8.4819999999999993</v>
      </c>
      <c r="E57">
        <f t="shared" si="9"/>
        <v>8.4819999999999993</v>
      </c>
    </row>
    <row r="58" spans="1:7">
      <c r="A58">
        <v>19</v>
      </c>
      <c r="B58">
        <f t="shared" si="7"/>
        <v>0.6333333333333333</v>
      </c>
      <c r="C58">
        <v>176.18100000000001</v>
      </c>
      <c r="D58">
        <f t="shared" si="10"/>
        <v>3.8189999999999884</v>
      </c>
      <c r="E58">
        <f t="shared" si="9"/>
        <v>3.8189999999999884</v>
      </c>
    </row>
    <row r="59" spans="1:7">
      <c r="A59">
        <v>21</v>
      </c>
      <c r="B59">
        <f t="shared" si="7"/>
        <v>0.7</v>
      </c>
      <c r="C59">
        <v>173.994</v>
      </c>
      <c r="D59">
        <f t="shared" si="10"/>
        <v>6.0060000000000002</v>
      </c>
      <c r="E59">
        <f t="shared" si="9"/>
        <v>6.0060000000000002</v>
      </c>
    </row>
    <row r="60" spans="1:7">
      <c r="A60">
        <v>23</v>
      </c>
      <c r="B60">
        <f t="shared" si="7"/>
        <v>0.76666666666666661</v>
      </c>
      <c r="C60">
        <v>178.10300000000001</v>
      </c>
      <c r="D60">
        <f t="shared" si="10"/>
        <v>1.8969999999999914</v>
      </c>
      <c r="E60">
        <f t="shared" si="9"/>
        <v>1.8969999999999914</v>
      </c>
    </row>
    <row r="61" spans="1:7">
      <c r="A61">
        <v>25</v>
      </c>
      <c r="B61">
        <f t="shared" si="7"/>
        <v>0.83333333333333337</v>
      </c>
      <c r="C61">
        <v>179.005</v>
      </c>
      <c r="D61">
        <f>-180+C61</f>
        <v>-0.99500000000000455</v>
      </c>
      <c r="E61">
        <f t="shared" si="9"/>
        <v>0.99500000000000455</v>
      </c>
    </row>
    <row r="62" spans="1:7">
      <c r="A62">
        <v>27</v>
      </c>
      <c r="B62">
        <f t="shared" si="7"/>
        <v>0.9</v>
      </c>
      <c r="C62">
        <v>173.23400000000001</v>
      </c>
      <c r="D62">
        <f t="shared" ref="D62:D69" si="11">-180+C62</f>
        <v>-6.7659999999999911</v>
      </c>
      <c r="E62">
        <f t="shared" si="9"/>
        <v>6.7659999999999911</v>
      </c>
    </row>
    <row r="63" spans="1:7">
      <c r="A63">
        <v>29</v>
      </c>
      <c r="B63">
        <f t="shared" si="7"/>
        <v>0.96666666666666667</v>
      </c>
      <c r="C63">
        <v>170.34</v>
      </c>
      <c r="D63">
        <f t="shared" si="11"/>
        <v>-9.6599999999999966</v>
      </c>
      <c r="E63">
        <f t="shared" si="9"/>
        <v>9.6599999999999966</v>
      </c>
    </row>
    <row r="64" spans="1:7">
      <c r="A64">
        <v>31</v>
      </c>
      <c r="B64">
        <f t="shared" si="7"/>
        <v>1.0333333333333332</v>
      </c>
      <c r="C64">
        <v>165.21199999999999</v>
      </c>
      <c r="D64">
        <f t="shared" si="11"/>
        <v>-14.788000000000011</v>
      </c>
      <c r="E64">
        <f t="shared" si="9"/>
        <v>14.788000000000011</v>
      </c>
    </row>
    <row r="65" spans="1:5">
      <c r="A65">
        <v>33</v>
      </c>
      <c r="B65">
        <f t="shared" si="7"/>
        <v>1.1000000000000001</v>
      </c>
      <c r="C65">
        <v>163.376</v>
      </c>
      <c r="D65">
        <f t="shared" si="11"/>
        <v>-16.623999999999995</v>
      </c>
      <c r="E65">
        <f t="shared" si="9"/>
        <v>16.623999999999995</v>
      </c>
    </row>
    <row r="66" spans="1:5">
      <c r="A66">
        <v>35</v>
      </c>
      <c r="B66">
        <f t="shared" si="7"/>
        <v>1.1666666666666667</v>
      </c>
      <c r="C66">
        <v>163.25</v>
      </c>
      <c r="D66">
        <f t="shared" si="11"/>
        <v>-16.75</v>
      </c>
      <c r="E66">
        <f t="shared" si="9"/>
        <v>16.75</v>
      </c>
    </row>
    <row r="67" spans="1:5">
      <c r="A67">
        <v>37</v>
      </c>
      <c r="B67">
        <f t="shared" si="7"/>
        <v>1.2333333333333334</v>
      </c>
      <c r="C67">
        <v>162.696</v>
      </c>
      <c r="D67">
        <f t="shared" si="11"/>
        <v>-17.304000000000002</v>
      </c>
      <c r="E67">
        <f t="shared" si="9"/>
        <v>17.304000000000002</v>
      </c>
    </row>
    <row r="68" spans="1:5">
      <c r="A68">
        <v>39</v>
      </c>
      <c r="B68">
        <f t="shared" si="7"/>
        <v>1.3</v>
      </c>
      <c r="C68">
        <v>162.78</v>
      </c>
      <c r="D68">
        <f t="shared" si="11"/>
        <v>-17.22</v>
      </c>
      <c r="E68">
        <f t="shared" si="9"/>
        <v>17.22</v>
      </c>
    </row>
    <row r="69" spans="1:5">
      <c r="A69">
        <v>41</v>
      </c>
      <c r="B69">
        <f t="shared" si="7"/>
        <v>1.3666666666666667</v>
      </c>
      <c r="C69">
        <v>165.886</v>
      </c>
      <c r="D69">
        <f t="shared" si="11"/>
        <v>-14.114000000000004</v>
      </c>
      <c r="E69">
        <f t="shared" si="9"/>
        <v>14.114000000000004</v>
      </c>
    </row>
    <row r="70" spans="1:5">
      <c r="A70">
        <v>43</v>
      </c>
      <c r="B70">
        <f t="shared" si="7"/>
        <v>1.4333333333333333</v>
      </c>
      <c r="C70">
        <v>179.52600000000001</v>
      </c>
      <c r="D70">
        <f>180-C70</f>
        <v>0.47399999999998954</v>
      </c>
      <c r="E70">
        <f t="shared" si="9"/>
        <v>0.47399999999998954</v>
      </c>
    </row>
    <row r="71" spans="1:5">
      <c r="A71">
        <v>45</v>
      </c>
      <c r="B71">
        <f t="shared" si="7"/>
        <v>1.5</v>
      </c>
      <c r="C71">
        <v>177.922</v>
      </c>
      <c r="D71">
        <f t="shared" ref="D71:D79" si="12">180-C71</f>
        <v>2.078000000000003</v>
      </c>
      <c r="E71">
        <f t="shared" si="9"/>
        <v>2.078000000000003</v>
      </c>
    </row>
    <row r="72" spans="1:5">
      <c r="A72">
        <v>47</v>
      </c>
      <c r="B72">
        <f t="shared" si="7"/>
        <v>1.5666666666666667</v>
      </c>
      <c r="C72">
        <v>174.71299999999999</v>
      </c>
      <c r="D72">
        <f t="shared" si="12"/>
        <v>5.2870000000000061</v>
      </c>
      <c r="E72">
        <f t="shared" si="9"/>
        <v>5.2870000000000061</v>
      </c>
    </row>
    <row r="73" spans="1:5">
      <c r="A73">
        <v>49</v>
      </c>
      <c r="B73">
        <f t="shared" si="7"/>
        <v>1.6333333333333333</v>
      </c>
      <c r="C73">
        <v>170.77199999999999</v>
      </c>
      <c r="D73">
        <f t="shared" si="12"/>
        <v>9.2280000000000086</v>
      </c>
      <c r="E73">
        <f t="shared" si="9"/>
        <v>9.2280000000000086</v>
      </c>
    </row>
    <row r="74" spans="1:5">
      <c r="A74">
        <v>51</v>
      </c>
      <c r="B74">
        <f t="shared" si="7"/>
        <v>1.7</v>
      </c>
      <c r="C74">
        <v>172.30199999999999</v>
      </c>
      <c r="D74">
        <f t="shared" si="12"/>
        <v>7.6980000000000075</v>
      </c>
      <c r="E74">
        <f t="shared" si="9"/>
        <v>7.6980000000000075</v>
      </c>
    </row>
    <row r="75" spans="1:5">
      <c r="A75">
        <v>53</v>
      </c>
      <c r="B75">
        <f t="shared" si="7"/>
        <v>1.7666666666666666</v>
      </c>
      <c r="C75">
        <v>171.102</v>
      </c>
      <c r="D75">
        <f t="shared" si="12"/>
        <v>8.8979999999999961</v>
      </c>
      <c r="E75">
        <f t="shared" si="9"/>
        <v>8.8979999999999961</v>
      </c>
    </row>
    <row r="76" spans="1:5">
      <c r="A76">
        <v>55</v>
      </c>
      <c r="B76">
        <f t="shared" si="7"/>
        <v>1.8333333333333333</v>
      </c>
      <c r="C76">
        <v>168.63900000000001</v>
      </c>
      <c r="D76">
        <f t="shared" si="12"/>
        <v>11.36099999999999</v>
      </c>
      <c r="E76">
        <f t="shared" si="9"/>
        <v>11.36099999999999</v>
      </c>
    </row>
    <row r="77" spans="1:5">
      <c r="A77">
        <v>57</v>
      </c>
      <c r="B77">
        <f t="shared" si="7"/>
        <v>1.9</v>
      </c>
      <c r="C77">
        <v>170.24199999999999</v>
      </c>
      <c r="D77">
        <f t="shared" si="12"/>
        <v>9.7580000000000098</v>
      </c>
      <c r="E77">
        <f t="shared" si="9"/>
        <v>9.7580000000000098</v>
      </c>
    </row>
    <row r="78" spans="1:5">
      <c r="A78">
        <v>59</v>
      </c>
      <c r="B78">
        <f t="shared" si="7"/>
        <v>1.9666666666666666</v>
      </c>
      <c r="C78">
        <v>171.23099999999999</v>
      </c>
      <c r="D78">
        <f t="shared" si="12"/>
        <v>8.7690000000000055</v>
      </c>
      <c r="E78">
        <f t="shared" si="9"/>
        <v>8.7690000000000055</v>
      </c>
    </row>
    <row r="79" spans="1:5">
      <c r="A79">
        <v>61</v>
      </c>
      <c r="B79">
        <f t="shared" si="7"/>
        <v>2.0333333333333332</v>
      </c>
      <c r="C79">
        <v>175.40299999999999</v>
      </c>
      <c r="D79">
        <f t="shared" si="12"/>
        <v>4.5970000000000084</v>
      </c>
      <c r="E79">
        <f t="shared" si="9"/>
        <v>4.5970000000000084</v>
      </c>
    </row>
    <row r="80" spans="1:5">
      <c r="A80">
        <v>63</v>
      </c>
      <c r="B80">
        <f t="shared" si="7"/>
        <v>2.1</v>
      </c>
      <c r="C80">
        <v>177.23699999999999</v>
      </c>
      <c r="D80">
        <f>-180+C80</f>
        <v>-2.7630000000000052</v>
      </c>
      <c r="E80">
        <f t="shared" si="9"/>
        <v>2.7630000000000052</v>
      </c>
    </row>
    <row r="81" spans="1:5">
      <c r="A81">
        <v>65</v>
      </c>
      <c r="B81">
        <f t="shared" si="7"/>
        <v>2.1666666666666665</v>
      </c>
      <c r="C81">
        <v>170.46100000000001</v>
      </c>
      <c r="D81">
        <f t="shared" ref="D81:D88" si="13">-180+C81</f>
        <v>-9.5389999999999873</v>
      </c>
      <c r="E81">
        <f t="shared" si="9"/>
        <v>9.5389999999999873</v>
      </c>
    </row>
    <row r="82" spans="1:5">
      <c r="A82">
        <v>67</v>
      </c>
      <c r="B82">
        <f t="shared" si="7"/>
        <v>2.2333333333333334</v>
      </c>
      <c r="C82">
        <v>166.92500000000001</v>
      </c>
      <c r="D82">
        <f t="shared" si="13"/>
        <v>-13.074999999999989</v>
      </c>
      <c r="E82">
        <f t="shared" si="9"/>
        <v>13.074999999999989</v>
      </c>
    </row>
    <row r="83" spans="1:5">
      <c r="A83">
        <v>69</v>
      </c>
      <c r="B83">
        <f t="shared" si="7"/>
        <v>2.2999999999999998</v>
      </c>
      <c r="C83">
        <v>168.17500000000001</v>
      </c>
      <c r="D83">
        <f t="shared" si="13"/>
        <v>-11.824999999999989</v>
      </c>
      <c r="E83">
        <f t="shared" si="9"/>
        <v>11.824999999999989</v>
      </c>
    </row>
    <row r="84" spans="1:5">
      <c r="A84">
        <v>71</v>
      </c>
      <c r="B84">
        <f t="shared" si="7"/>
        <v>2.3666666666666667</v>
      </c>
      <c r="C84">
        <v>168.702</v>
      </c>
      <c r="D84">
        <f t="shared" si="13"/>
        <v>-11.298000000000002</v>
      </c>
      <c r="E84">
        <f t="shared" si="9"/>
        <v>11.298000000000002</v>
      </c>
    </row>
    <row r="85" spans="1:5">
      <c r="A85">
        <v>73</v>
      </c>
      <c r="B85">
        <f t="shared" si="7"/>
        <v>2.4333333333333331</v>
      </c>
      <c r="C85">
        <v>168.79599999999999</v>
      </c>
      <c r="D85">
        <f t="shared" si="13"/>
        <v>-11.204000000000008</v>
      </c>
      <c r="E85">
        <f t="shared" si="9"/>
        <v>11.204000000000008</v>
      </c>
    </row>
    <row r="86" spans="1:5">
      <c r="A86">
        <v>75</v>
      </c>
      <c r="B86">
        <f t="shared" si="7"/>
        <v>2.5</v>
      </c>
      <c r="C86">
        <v>166.86500000000001</v>
      </c>
      <c r="D86">
        <f t="shared" si="13"/>
        <v>-13.134999999999991</v>
      </c>
      <c r="E86">
        <f t="shared" si="9"/>
        <v>13.134999999999991</v>
      </c>
    </row>
    <row r="87" spans="1:5">
      <c r="A87">
        <v>77</v>
      </c>
      <c r="B87">
        <f t="shared" si="7"/>
        <v>2.5666666666666664</v>
      </c>
      <c r="C87">
        <v>170.09700000000001</v>
      </c>
      <c r="D87">
        <f t="shared" si="13"/>
        <v>-9.9029999999999916</v>
      </c>
      <c r="E87">
        <f t="shared" si="9"/>
        <v>9.9029999999999916</v>
      </c>
    </row>
    <row r="88" spans="1:5">
      <c r="A88">
        <v>79</v>
      </c>
      <c r="B88">
        <f t="shared" si="7"/>
        <v>2.6333333333333333</v>
      </c>
      <c r="C88">
        <v>178.11799999999999</v>
      </c>
      <c r="D88">
        <f t="shared" si="13"/>
        <v>-1.882000000000005</v>
      </c>
      <c r="E88">
        <f t="shared" si="9"/>
        <v>1.882000000000005</v>
      </c>
    </row>
    <row r="89" spans="1:5">
      <c r="A89">
        <v>81</v>
      </c>
      <c r="B89">
        <f t="shared" si="7"/>
        <v>2.7</v>
      </c>
      <c r="C89">
        <v>173.995</v>
      </c>
      <c r="D89">
        <f>180-C89</f>
        <v>6.0049999999999955</v>
      </c>
      <c r="E89">
        <f t="shared" si="9"/>
        <v>6.0049999999999955</v>
      </c>
    </row>
    <row r="90" spans="1:5">
      <c r="A90">
        <v>83</v>
      </c>
      <c r="B90">
        <f t="shared" si="7"/>
        <v>2.7666666666666666</v>
      </c>
      <c r="C90">
        <v>176.00200000000001</v>
      </c>
      <c r="D90">
        <f t="shared" ref="D90:D96" si="14">180-C90</f>
        <v>3.9979999999999905</v>
      </c>
      <c r="E90">
        <f t="shared" si="9"/>
        <v>3.9979999999999905</v>
      </c>
    </row>
    <row r="91" spans="1:5">
      <c r="A91">
        <v>85</v>
      </c>
      <c r="B91">
        <f t="shared" si="7"/>
        <v>2.8333333333333335</v>
      </c>
      <c r="C91">
        <v>168.40600000000001</v>
      </c>
      <c r="D91">
        <f t="shared" si="14"/>
        <v>11.593999999999994</v>
      </c>
      <c r="E91">
        <f t="shared" si="9"/>
        <v>11.593999999999994</v>
      </c>
    </row>
    <row r="92" spans="1:5">
      <c r="A92">
        <v>87</v>
      </c>
      <c r="B92">
        <f t="shared" si="7"/>
        <v>2.9</v>
      </c>
      <c r="C92">
        <v>166.68</v>
      </c>
      <c r="D92">
        <f t="shared" si="14"/>
        <v>13.319999999999993</v>
      </c>
      <c r="E92">
        <f t="shared" si="9"/>
        <v>13.319999999999993</v>
      </c>
    </row>
    <row r="93" spans="1:5">
      <c r="A93">
        <v>89</v>
      </c>
      <c r="B93">
        <f t="shared" si="7"/>
        <v>2.9666666666666668</v>
      </c>
      <c r="C93">
        <v>166.273</v>
      </c>
      <c r="D93">
        <f t="shared" si="14"/>
        <v>13.727000000000004</v>
      </c>
      <c r="E93">
        <f t="shared" si="9"/>
        <v>13.727000000000004</v>
      </c>
    </row>
    <row r="94" spans="1:5">
      <c r="A94">
        <v>91</v>
      </c>
      <c r="B94">
        <f t="shared" si="7"/>
        <v>3.0333333333333332</v>
      </c>
      <c r="C94">
        <v>169.357</v>
      </c>
      <c r="D94">
        <f t="shared" si="14"/>
        <v>10.643000000000001</v>
      </c>
      <c r="E94">
        <f t="shared" si="9"/>
        <v>10.643000000000001</v>
      </c>
    </row>
    <row r="95" spans="1:5">
      <c r="A95">
        <v>93</v>
      </c>
      <c r="B95">
        <f t="shared" si="7"/>
        <v>3.1</v>
      </c>
      <c r="C95">
        <v>171.55099999999999</v>
      </c>
      <c r="D95">
        <f t="shared" si="14"/>
        <v>8.4490000000000123</v>
      </c>
      <c r="E95">
        <f t="shared" si="9"/>
        <v>8.4490000000000123</v>
      </c>
    </row>
    <row r="96" spans="1:5">
      <c r="A96">
        <v>95</v>
      </c>
      <c r="B96">
        <f t="shared" si="7"/>
        <v>3.1666666666666665</v>
      </c>
      <c r="C96">
        <v>173.24199999999999</v>
      </c>
      <c r="D96">
        <f t="shared" si="14"/>
        <v>6.7580000000000098</v>
      </c>
      <c r="E96">
        <f t="shared" si="9"/>
        <v>6.7580000000000098</v>
      </c>
    </row>
    <row r="97" spans="1:8">
      <c r="A97">
        <v>97</v>
      </c>
      <c r="B97">
        <f t="shared" si="7"/>
        <v>3.2333333333333334</v>
      </c>
      <c r="C97">
        <v>173.84299999999999</v>
      </c>
      <c r="D97">
        <f>-180+C97</f>
        <v>-6.1570000000000107</v>
      </c>
      <c r="E97">
        <f t="shared" si="9"/>
        <v>6.1570000000000107</v>
      </c>
    </row>
    <row r="98" spans="1:8">
      <c r="A98">
        <v>99</v>
      </c>
      <c r="B98">
        <f t="shared" si="7"/>
        <v>3.3</v>
      </c>
      <c r="C98">
        <v>167.316</v>
      </c>
      <c r="D98">
        <f t="shared" ref="D98:D103" si="15">-180+C98</f>
        <v>-12.683999999999997</v>
      </c>
      <c r="E98">
        <f t="shared" si="9"/>
        <v>12.683999999999997</v>
      </c>
    </row>
    <row r="99" spans="1:8">
      <c r="A99">
        <v>101</v>
      </c>
      <c r="B99">
        <f t="shared" si="7"/>
        <v>3.3666666666666667</v>
      </c>
      <c r="C99">
        <v>167.43299999999999</v>
      </c>
      <c r="D99">
        <f t="shared" si="15"/>
        <v>-12.567000000000007</v>
      </c>
      <c r="E99">
        <f t="shared" si="9"/>
        <v>12.567000000000007</v>
      </c>
    </row>
    <row r="100" spans="1:8">
      <c r="A100">
        <v>103</v>
      </c>
      <c r="B100">
        <f t="shared" si="7"/>
        <v>3.4333333333333331</v>
      </c>
      <c r="C100">
        <v>163.16200000000001</v>
      </c>
      <c r="D100">
        <f t="shared" si="15"/>
        <v>-16.837999999999994</v>
      </c>
      <c r="E100">
        <f t="shared" si="9"/>
        <v>16.837999999999994</v>
      </c>
    </row>
    <row r="101" spans="1:8">
      <c r="A101">
        <v>105</v>
      </c>
      <c r="B101">
        <f t="shared" si="7"/>
        <v>3.5</v>
      </c>
      <c r="C101">
        <v>169.38</v>
      </c>
      <c r="D101">
        <f t="shared" si="15"/>
        <v>-10.620000000000005</v>
      </c>
      <c r="E101">
        <f t="shared" si="9"/>
        <v>10.620000000000005</v>
      </c>
    </row>
    <row r="102" spans="1:8">
      <c r="A102">
        <v>107</v>
      </c>
      <c r="B102">
        <f t="shared" si="7"/>
        <v>3.5666666666666664</v>
      </c>
      <c r="C102">
        <v>172.101</v>
      </c>
      <c r="D102">
        <f t="shared" si="15"/>
        <v>-7.8990000000000009</v>
      </c>
      <c r="E102">
        <f t="shared" si="9"/>
        <v>7.8990000000000009</v>
      </c>
    </row>
    <row r="103" spans="1:8">
      <c r="A103">
        <v>109</v>
      </c>
      <c r="B103">
        <f t="shared" si="7"/>
        <v>3.6333333333333333</v>
      </c>
      <c r="C103">
        <v>170.636</v>
      </c>
      <c r="D103">
        <f t="shared" si="15"/>
        <v>-9.3640000000000043</v>
      </c>
      <c r="E103">
        <f t="shared" si="9"/>
        <v>9.3640000000000043</v>
      </c>
    </row>
    <row r="104" spans="1:8">
      <c r="A104">
        <v>111</v>
      </c>
      <c r="B104">
        <f t="shared" si="7"/>
        <v>3.6999999999999997</v>
      </c>
      <c r="C104">
        <v>176.59299999999999</v>
      </c>
      <c r="D104">
        <f>180-C104</f>
        <v>3.4070000000000107</v>
      </c>
      <c r="E104">
        <f t="shared" si="9"/>
        <v>3.4070000000000107</v>
      </c>
    </row>
    <row r="105" spans="1:8">
      <c r="A105">
        <v>113</v>
      </c>
      <c r="B105">
        <f t="shared" si="7"/>
        <v>3.7666666666666666</v>
      </c>
      <c r="C105">
        <v>175.476</v>
      </c>
      <c r="D105">
        <f t="shared" ref="D105:D111" si="16">180-C105</f>
        <v>4.5240000000000009</v>
      </c>
      <c r="E105">
        <f t="shared" si="9"/>
        <v>4.5240000000000009</v>
      </c>
    </row>
    <row r="106" spans="1:8">
      <c r="A106">
        <v>115</v>
      </c>
      <c r="B106">
        <f t="shared" si="7"/>
        <v>3.8333333333333335</v>
      </c>
      <c r="C106">
        <v>170.77</v>
      </c>
      <c r="D106">
        <f t="shared" si="16"/>
        <v>9.2299999999999898</v>
      </c>
      <c r="E106">
        <f t="shared" si="9"/>
        <v>9.2299999999999898</v>
      </c>
      <c r="H106" s="1"/>
    </row>
    <row r="107" spans="1:8">
      <c r="A107">
        <v>117</v>
      </c>
      <c r="B107">
        <f t="shared" si="7"/>
        <v>3.9</v>
      </c>
      <c r="C107">
        <v>170.50800000000001</v>
      </c>
      <c r="D107">
        <f t="shared" si="16"/>
        <v>9.4919999999999902</v>
      </c>
      <c r="E107">
        <f t="shared" si="9"/>
        <v>9.4919999999999902</v>
      </c>
      <c r="H107" s="9"/>
    </row>
    <row r="108" spans="1:8">
      <c r="A108">
        <v>119</v>
      </c>
      <c r="B108">
        <f t="shared" si="7"/>
        <v>3.9666666666666668</v>
      </c>
      <c r="C108">
        <v>166.12</v>
      </c>
      <c r="D108">
        <f t="shared" si="16"/>
        <v>13.879999999999995</v>
      </c>
      <c r="E108">
        <f t="shared" si="9"/>
        <v>13.879999999999995</v>
      </c>
    </row>
    <row r="109" spans="1:8">
      <c r="A109">
        <v>121</v>
      </c>
      <c r="B109">
        <f t="shared" si="7"/>
        <v>4.0333333333333332</v>
      </c>
      <c r="C109">
        <v>172.672</v>
      </c>
      <c r="D109">
        <f t="shared" si="16"/>
        <v>7.328000000000003</v>
      </c>
      <c r="E109">
        <f t="shared" si="9"/>
        <v>7.328000000000003</v>
      </c>
    </row>
    <row r="110" spans="1:8">
      <c r="A110">
        <v>123</v>
      </c>
      <c r="B110">
        <f t="shared" si="7"/>
        <v>4.0999999999999996</v>
      </c>
      <c r="C110">
        <v>171.983</v>
      </c>
      <c r="D110">
        <f t="shared" si="16"/>
        <v>8.0169999999999959</v>
      </c>
      <c r="E110">
        <f t="shared" si="9"/>
        <v>8.0169999999999959</v>
      </c>
    </row>
    <row r="111" spans="1:8">
      <c r="A111">
        <v>125</v>
      </c>
      <c r="B111">
        <f t="shared" si="7"/>
        <v>4.166666666666667</v>
      </c>
      <c r="C111">
        <v>172.30600000000001</v>
      </c>
      <c r="D111">
        <f t="shared" si="16"/>
        <v>7.6939999999999884</v>
      </c>
      <c r="E111">
        <f t="shared" si="9"/>
        <v>7.6939999999999884</v>
      </c>
    </row>
    <row r="112" spans="1:8">
      <c r="A112">
        <v>127</v>
      </c>
      <c r="B112">
        <f t="shared" si="7"/>
        <v>4.2333333333333334</v>
      </c>
      <c r="C112">
        <v>179.465</v>
      </c>
      <c r="D112">
        <f>-180+C112</f>
        <v>-0.53499999999999659</v>
      </c>
      <c r="E112">
        <f t="shared" si="9"/>
        <v>0.53499999999999659</v>
      </c>
    </row>
    <row r="113" spans="1:8">
      <c r="A113">
        <v>129</v>
      </c>
      <c r="B113">
        <f t="shared" si="7"/>
        <v>4.3</v>
      </c>
      <c r="C113">
        <v>172.61699999999999</v>
      </c>
      <c r="D113">
        <f t="shared" ref="D113:D116" si="17">-180+C113</f>
        <v>-7.3830000000000098</v>
      </c>
      <c r="E113">
        <f t="shared" si="9"/>
        <v>7.3830000000000098</v>
      </c>
    </row>
    <row r="114" spans="1:8">
      <c r="A114">
        <v>131</v>
      </c>
      <c r="B114">
        <f t="shared" ref="B114:B116" si="18">A114*(1/30)</f>
        <v>4.3666666666666663</v>
      </c>
      <c r="C114">
        <v>171.97300000000001</v>
      </c>
      <c r="D114">
        <f t="shared" si="17"/>
        <v>-8.0269999999999868</v>
      </c>
      <c r="E114">
        <f t="shared" ref="E114:E116" si="19">ABS(D114)</f>
        <v>8.0269999999999868</v>
      </c>
    </row>
    <row r="115" spans="1:8">
      <c r="A115">
        <v>133</v>
      </c>
      <c r="B115">
        <f t="shared" si="18"/>
        <v>4.4333333333333336</v>
      </c>
      <c r="C115">
        <v>162.357</v>
      </c>
      <c r="D115">
        <f t="shared" si="17"/>
        <v>-17.643000000000001</v>
      </c>
      <c r="E115">
        <f t="shared" si="19"/>
        <v>17.643000000000001</v>
      </c>
    </row>
    <row r="116" spans="1:8">
      <c r="A116">
        <v>135</v>
      </c>
      <c r="B116">
        <f t="shared" si="18"/>
        <v>4.5</v>
      </c>
      <c r="C116">
        <v>158.60599999999999</v>
      </c>
      <c r="D116">
        <f t="shared" si="17"/>
        <v>-21.394000000000005</v>
      </c>
      <c r="E116" s="8">
        <f t="shared" si="19"/>
        <v>21.394000000000005</v>
      </c>
    </row>
    <row r="118" spans="1:8">
      <c r="G118" s="1"/>
    </row>
    <row r="119" spans="1:8">
      <c r="A119" t="s">
        <v>139</v>
      </c>
      <c r="G119" t="s">
        <v>131</v>
      </c>
      <c r="H119" t="s">
        <v>244</v>
      </c>
    </row>
    <row r="120" spans="1:8">
      <c r="A120" s="1" t="s">
        <v>123</v>
      </c>
      <c r="B120" s="1" t="s">
        <v>124</v>
      </c>
      <c r="C120" s="1" t="s">
        <v>125</v>
      </c>
      <c r="D120" s="1" t="s">
        <v>174</v>
      </c>
      <c r="E120" s="1" t="s">
        <v>127</v>
      </c>
      <c r="G120" t="s">
        <v>245</v>
      </c>
    </row>
    <row r="121" spans="1:8">
      <c r="A121">
        <v>1</v>
      </c>
      <c r="B121">
        <f>A121*(1/30)</f>
        <v>3.3333333333333333E-2</v>
      </c>
      <c r="C121">
        <v>161.072</v>
      </c>
      <c r="D121">
        <f>180-C121</f>
        <v>18.927999999999997</v>
      </c>
      <c r="E121" s="17">
        <f>ABS(D121)</f>
        <v>18.927999999999997</v>
      </c>
      <c r="G121" s="9" t="s">
        <v>246</v>
      </c>
    </row>
    <row r="122" spans="1:8">
      <c r="A122">
        <v>3</v>
      </c>
      <c r="B122">
        <f t="shared" ref="B122:B139" si="20">A122*(1/30)</f>
        <v>0.1</v>
      </c>
      <c r="C122">
        <v>159.33699999999999</v>
      </c>
      <c r="D122">
        <f t="shared" ref="D122:D124" si="21">180-C122</f>
        <v>20.663000000000011</v>
      </c>
      <c r="E122" s="17">
        <f t="shared" ref="E122:E139" si="22">ABS(D122)</f>
        <v>20.663000000000011</v>
      </c>
    </row>
    <row r="123" spans="1:8">
      <c r="A123">
        <v>5</v>
      </c>
      <c r="B123">
        <f t="shared" si="20"/>
        <v>0.16666666666666666</v>
      </c>
      <c r="C123">
        <v>169.33199999999999</v>
      </c>
      <c r="D123">
        <f t="shared" si="21"/>
        <v>10.668000000000006</v>
      </c>
      <c r="E123" s="17">
        <f t="shared" si="22"/>
        <v>10.668000000000006</v>
      </c>
    </row>
    <row r="124" spans="1:8">
      <c r="A124">
        <v>7</v>
      </c>
      <c r="B124">
        <f t="shared" si="20"/>
        <v>0.23333333333333334</v>
      </c>
      <c r="C124">
        <v>167.96899999999999</v>
      </c>
      <c r="D124">
        <f t="shared" si="21"/>
        <v>12.031000000000006</v>
      </c>
      <c r="E124" s="17">
        <f t="shared" si="22"/>
        <v>12.031000000000006</v>
      </c>
    </row>
    <row r="125" spans="1:8">
      <c r="A125">
        <v>9</v>
      </c>
      <c r="B125">
        <f t="shared" si="20"/>
        <v>0.3</v>
      </c>
      <c r="C125">
        <v>173.83199999999999</v>
      </c>
      <c r="D125">
        <f>-180+C125</f>
        <v>-6.1680000000000064</v>
      </c>
      <c r="E125" s="17">
        <f t="shared" si="22"/>
        <v>6.1680000000000064</v>
      </c>
    </row>
    <row r="126" spans="1:8">
      <c r="A126">
        <v>11</v>
      </c>
      <c r="B126">
        <f t="shared" si="20"/>
        <v>0.36666666666666664</v>
      </c>
      <c r="C126">
        <v>165.541</v>
      </c>
      <c r="D126">
        <f>-180+C126</f>
        <v>-14.459000000000003</v>
      </c>
      <c r="E126" s="17">
        <f t="shared" si="22"/>
        <v>14.459000000000003</v>
      </c>
    </row>
    <row r="127" spans="1:8">
      <c r="A127">
        <v>13</v>
      </c>
      <c r="B127">
        <f t="shared" si="20"/>
        <v>0.43333333333333335</v>
      </c>
      <c r="C127">
        <v>166.47</v>
      </c>
      <c r="D127">
        <f>180-C127</f>
        <v>13.530000000000001</v>
      </c>
      <c r="E127" s="17">
        <f t="shared" si="22"/>
        <v>13.530000000000001</v>
      </c>
    </row>
    <row r="128" spans="1:8">
      <c r="A128">
        <v>15</v>
      </c>
      <c r="B128">
        <f t="shared" si="20"/>
        <v>0.5</v>
      </c>
      <c r="C128">
        <v>165.61799999999999</v>
      </c>
      <c r="D128">
        <f t="shared" ref="D128:D130" si="23">180-C128</f>
        <v>14.382000000000005</v>
      </c>
      <c r="E128" s="17">
        <f t="shared" si="22"/>
        <v>14.382000000000005</v>
      </c>
    </row>
    <row r="129" spans="1:5">
      <c r="A129">
        <v>17</v>
      </c>
      <c r="B129">
        <f t="shared" si="20"/>
        <v>0.56666666666666665</v>
      </c>
      <c r="C129">
        <v>166.71700000000001</v>
      </c>
      <c r="D129">
        <f t="shared" si="23"/>
        <v>13.282999999999987</v>
      </c>
      <c r="E129" s="17">
        <f t="shared" si="22"/>
        <v>13.282999999999987</v>
      </c>
    </row>
    <row r="130" spans="1:5">
      <c r="A130">
        <v>19</v>
      </c>
      <c r="B130">
        <f t="shared" si="20"/>
        <v>0.6333333333333333</v>
      </c>
      <c r="C130">
        <v>179.08099999999999</v>
      </c>
      <c r="D130">
        <f t="shared" si="23"/>
        <v>0.91900000000001114</v>
      </c>
      <c r="E130" s="17">
        <f t="shared" si="22"/>
        <v>0.91900000000001114</v>
      </c>
    </row>
    <row r="131" spans="1:5">
      <c r="A131">
        <v>21</v>
      </c>
      <c r="B131">
        <f t="shared" si="20"/>
        <v>0.7</v>
      </c>
      <c r="C131">
        <v>166.80199999999999</v>
      </c>
      <c r="D131">
        <f>-180+C131</f>
        <v>-13.198000000000008</v>
      </c>
      <c r="E131" s="17">
        <f t="shared" si="22"/>
        <v>13.198000000000008</v>
      </c>
    </row>
    <row r="132" spans="1:5">
      <c r="A132">
        <v>23</v>
      </c>
      <c r="B132">
        <f t="shared" si="20"/>
        <v>0.76666666666666661</v>
      </c>
      <c r="C132">
        <v>159.36699999999999</v>
      </c>
      <c r="D132">
        <f t="shared" ref="D132:D134" si="24">-180+C132</f>
        <v>-20.63300000000001</v>
      </c>
      <c r="E132" s="17">
        <f t="shared" si="22"/>
        <v>20.63300000000001</v>
      </c>
    </row>
    <row r="133" spans="1:5">
      <c r="A133">
        <v>25</v>
      </c>
      <c r="B133">
        <f t="shared" si="20"/>
        <v>0.83333333333333337</v>
      </c>
      <c r="C133">
        <v>157.68899999999999</v>
      </c>
      <c r="D133">
        <f t="shared" si="24"/>
        <v>-22.311000000000007</v>
      </c>
      <c r="E133" s="17">
        <f t="shared" si="22"/>
        <v>22.311000000000007</v>
      </c>
    </row>
    <row r="134" spans="1:5">
      <c r="A134">
        <v>27</v>
      </c>
      <c r="B134">
        <f t="shared" si="20"/>
        <v>0.9</v>
      </c>
      <c r="C134">
        <v>156.738</v>
      </c>
      <c r="D134">
        <f t="shared" si="24"/>
        <v>-23.262</v>
      </c>
      <c r="E134" s="17">
        <f t="shared" si="22"/>
        <v>23.262</v>
      </c>
    </row>
    <row r="135" spans="1:5">
      <c r="A135">
        <v>29</v>
      </c>
      <c r="B135">
        <f t="shared" si="20"/>
        <v>0.96666666666666667</v>
      </c>
      <c r="C135">
        <v>168.351</v>
      </c>
      <c r="D135">
        <f>180-C135</f>
        <v>11.649000000000001</v>
      </c>
      <c r="E135" s="17">
        <f t="shared" si="22"/>
        <v>11.649000000000001</v>
      </c>
    </row>
    <row r="136" spans="1:5">
      <c r="A136">
        <v>31</v>
      </c>
      <c r="B136">
        <f t="shared" si="20"/>
        <v>1.0333333333333332</v>
      </c>
      <c r="C136">
        <v>165.81200000000001</v>
      </c>
      <c r="D136">
        <f t="shared" ref="D136:D137" si="25">180-C136</f>
        <v>14.187999999999988</v>
      </c>
      <c r="E136" s="17">
        <f t="shared" si="22"/>
        <v>14.187999999999988</v>
      </c>
    </row>
    <row r="137" spans="1:5">
      <c r="A137">
        <v>33</v>
      </c>
      <c r="B137">
        <f t="shared" si="20"/>
        <v>1.1000000000000001</v>
      </c>
      <c r="C137">
        <v>177.089</v>
      </c>
      <c r="D137">
        <f t="shared" si="25"/>
        <v>2.9110000000000014</v>
      </c>
      <c r="E137" s="17">
        <f t="shared" si="22"/>
        <v>2.9110000000000014</v>
      </c>
    </row>
    <row r="138" spans="1:5">
      <c r="A138">
        <v>35</v>
      </c>
      <c r="B138">
        <f t="shared" si="20"/>
        <v>1.1666666666666667</v>
      </c>
      <c r="C138">
        <v>167.94300000000001</v>
      </c>
      <c r="D138">
        <f>-180+C138</f>
        <v>-12.056999999999988</v>
      </c>
      <c r="E138" s="17">
        <f t="shared" si="22"/>
        <v>12.056999999999988</v>
      </c>
    </row>
    <row r="139" spans="1:5">
      <c r="A139">
        <v>37</v>
      </c>
      <c r="B139">
        <f t="shared" si="20"/>
        <v>1.2333333333333334</v>
      </c>
      <c r="C139">
        <v>151.78200000000001</v>
      </c>
      <c r="D139">
        <f>-180+C139</f>
        <v>-28.217999999999989</v>
      </c>
      <c r="E139" s="10">
        <f t="shared" si="22"/>
        <v>28.217999999999989</v>
      </c>
    </row>
  </sheetData>
  <hyperlinks>
    <hyperlink ref="G4" r:id="rId1"/>
    <hyperlink ref="G9" r:id="rId2"/>
    <hyperlink ref="G121" r:id="rId3"/>
    <hyperlink ref="G49" r:id="rId4"/>
  </hyperlinks>
  <pageMargins left="0.7" right="0.7" top="0.75" bottom="0.75" header="0.3" footer="0.3"/>
  <drawing r:id="rId5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1"/>
  <dimension ref="A1:H133"/>
  <sheetViews>
    <sheetView workbookViewId="0">
      <selection activeCell="D124" sqref="D124:D131"/>
    </sheetView>
  </sheetViews>
  <sheetFormatPr defaultRowHeight="15"/>
  <cols>
    <col min="1" max="1" width="13.42578125" customWidth="1"/>
    <col min="2" max="3" width="15.28515625" customWidth="1"/>
    <col min="4" max="4" width="11.42578125" customWidth="1"/>
    <col min="5" max="5" width="15.28515625" customWidth="1"/>
    <col min="6" max="6" width="27.5703125" customWidth="1"/>
  </cols>
  <sheetData>
    <row r="1" spans="1:8">
      <c r="A1" s="1" t="s">
        <v>614</v>
      </c>
      <c r="C1" s="24" t="s">
        <v>98</v>
      </c>
    </row>
    <row r="2" spans="1:8">
      <c r="A2" t="s">
        <v>586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A4*(1/30)</f>
        <v>3.3333333333333333E-2</v>
      </c>
      <c r="C4" s="17">
        <v>167.05600000000001</v>
      </c>
      <c r="D4" s="17">
        <f>180-C4</f>
        <v>12.943999999999988</v>
      </c>
      <c r="E4" s="17">
        <f>ABS(D4)</f>
        <v>12.943999999999988</v>
      </c>
      <c r="F4">
        <v>0.55000000000000004</v>
      </c>
      <c r="G4" s="9" t="s">
        <v>615</v>
      </c>
    </row>
    <row r="5" spans="1:8">
      <c r="A5" s="17">
        <v>3</v>
      </c>
      <c r="B5">
        <f t="shared" ref="B5:B68" si="0">A5*(1/30)</f>
        <v>0.1</v>
      </c>
      <c r="C5" s="17">
        <v>162.66300000000001</v>
      </c>
      <c r="D5" s="17">
        <f t="shared" ref="D5:D16" si="1">180-C5</f>
        <v>17.336999999999989</v>
      </c>
      <c r="E5" s="17">
        <f t="shared" ref="E5:E68" si="2">ABS(D5)</f>
        <v>17.336999999999989</v>
      </c>
    </row>
    <row r="6" spans="1:8">
      <c r="A6" s="17">
        <v>5</v>
      </c>
      <c r="B6">
        <f t="shared" si="0"/>
        <v>0.16666666666666666</v>
      </c>
      <c r="C6" s="17">
        <v>164.261</v>
      </c>
      <c r="D6" s="17">
        <f t="shared" si="1"/>
        <v>15.739000000000004</v>
      </c>
      <c r="E6" s="17">
        <f t="shared" si="2"/>
        <v>15.739000000000004</v>
      </c>
    </row>
    <row r="7" spans="1:8">
      <c r="A7" s="17">
        <v>7</v>
      </c>
      <c r="B7">
        <f t="shared" si="0"/>
        <v>0.23333333333333334</v>
      </c>
      <c r="C7" s="17">
        <v>167.905</v>
      </c>
      <c r="D7" s="17">
        <f t="shared" si="1"/>
        <v>12.094999999999999</v>
      </c>
      <c r="E7" s="17">
        <f t="shared" si="2"/>
        <v>12.094999999999999</v>
      </c>
      <c r="G7" t="s">
        <v>131</v>
      </c>
      <c r="H7" t="s">
        <v>586</v>
      </c>
    </row>
    <row r="8" spans="1:8">
      <c r="A8" s="17">
        <v>9</v>
      </c>
      <c r="B8">
        <f t="shared" si="0"/>
        <v>0.3</v>
      </c>
      <c r="C8" s="17">
        <v>166.24799999999999</v>
      </c>
      <c r="D8" s="17">
        <f t="shared" si="1"/>
        <v>13.75200000000001</v>
      </c>
      <c r="E8" s="17">
        <f t="shared" si="2"/>
        <v>13.75200000000001</v>
      </c>
      <c r="G8" t="s">
        <v>616</v>
      </c>
    </row>
    <row r="9" spans="1:8">
      <c r="A9" s="17">
        <v>11</v>
      </c>
      <c r="B9">
        <f t="shared" si="0"/>
        <v>0.36666666666666664</v>
      </c>
      <c r="C9" s="17">
        <v>170.256</v>
      </c>
      <c r="D9" s="17">
        <f t="shared" si="1"/>
        <v>9.7439999999999998</v>
      </c>
      <c r="E9" s="17">
        <f t="shared" si="2"/>
        <v>9.7439999999999998</v>
      </c>
      <c r="G9" s="9" t="s">
        <v>617</v>
      </c>
    </row>
    <row r="10" spans="1:8">
      <c r="A10" s="17">
        <v>13</v>
      </c>
      <c r="B10">
        <f t="shared" si="0"/>
        <v>0.43333333333333335</v>
      </c>
      <c r="C10" s="17">
        <v>165.86</v>
      </c>
      <c r="D10" s="17">
        <f t="shared" si="1"/>
        <v>14.139999999999986</v>
      </c>
      <c r="E10" s="17">
        <f t="shared" si="2"/>
        <v>14.139999999999986</v>
      </c>
    </row>
    <row r="11" spans="1:8">
      <c r="A11" s="17">
        <v>15</v>
      </c>
      <c r="B11">
        <f t="shared" si="0"/>
        <v>0.5</v>
      </c>
      <c r="C11">
        <v>161.565</v>
      </c>
      <c r="D11" s="17">
        <f t="shared" si="1"/>
        <v>18.435000000000002</v>
      </c>
      <c r="E11" s="17">
        <f t="shared" si="2"/>
        <v>18.435000000000002</v>
      </c>
    </row>
    <row r="12" spans="1:8">
      <c r="A12" s="17">
        <v>17</v>
      </c>
      <c r="B12">
        <f t="shared" si="0"/>
        <v>0.56666666666666665</v>
      </c>
      <c r="C12">
        <v>162.62200000000001</v>
      </c>
      <c r="D12" s="17">
        <f t="shared" si="1"/>
        <v>17.377999999999986</v>
      </c>
      <c r="E12" s="17">
        <f t="shared" si="2"/>
        <v>17.377999999999986</v>
      </c>
    </row>
    <row r="13" spans="1:8">
      <c r="A13" s="17">
        <v>19</v>
      </c>
      <c r="B13">
        <f t="shared" si="0"/>
        <v>0.6333333333333333</v>
      </c>
      <c r="C13">
        <v>164.172</v>
      </c>
      <c r="D13" s="17">
        <f t="shared" si="1"/>
        <v>15.828000000000003</v>
      </c>
      <c r="E13" s="17">
        <f t="shared" si="2"/>
        <v>15.828000000000003</v>
      </c>
    </row>
    <row r="14" spans="1:8">
      <c r="A14" s="17">
        <v>21</v>
      </c>
      <c r="B14">
        <f t="shared" si="0"/>
        <v>0.7</v>
      </c>
      <c r="C14">
        <v>161.01900000000001</v>
      </c>
      <c r="D14" s="17">
        <f t="shared" si="1"/>
        <v>18.980999999999995</v>
      </c>
      <c r="E14" s="17">
        <f t="shared" si="2"/>
        <v>18.980999999999995</v>
      </c>
    </row>
    <row r="15" spans="1:8">
      <c r="A15" s="17">
        <v>23</v>
      </c>
      <c r="B15">
        <f t="shared" si="0"/>
        <v>0.76666666666666661</v>
      </c>
      <c r="C15">
        <v>168.81</v>
      </c>
      <c r="D15" s="17">
        <f t="shared" si="1"/>
        <v>11.189999999999998</v>
      </c>
      <c r="E15" s="17">
        <f t="shared" si="2"/>
        <v>11.189999999999998</v>
      </c>
    </row>
    <row r="16" spans="1:8">
      <c r="A16" s="17">
        <v>25</v>
      </c>
      <c r="B16">
        <f t="shared" si="0"/>
        <v>0.83333333333333337</v>
      </c>
      <c r="C16">
        <v>174.56</v>
      </c>
      <c r="D16" s="17">
        <f t="shared" si="1"/>
        <v>5.4399999999999977</v>
      </c>
      <c r="E16" s="17">
        <f t="shared" si="2"/>
        <v>5.4399999999999977</v>
      </c>
    </row>
    <row r="17" spans="1:5">
      <c r="A17" s="17">
        <v>27</v>
      </c>
      <c r="B17">
        <f t="shared" si="0"/>
        <v>0.9</v>
      </c>
      <c r="C17">
        <v>171.68700000000001</v>
      </c>
      <c r="D17">
        <f>-180+C17</f>
        <v>-8.3129999999999882</v>
      </c>
      <c r="E17" s="17">
        <f t="shared" si="2"/>
        <v>8.3129999999999882</v>
      </c>
    </row>
    <row r="18" spans="1:5">
      <c r="A18" s="17">
        <v>29</v>
      </c>
      <c r="B18">
        <f t="shared" si="0"/>
        <v>0.96666666666666667</v>
      </c>
      <c r="C18">
        <v>177.797</v>
      </c>
      <c r="D18">
        <f t="shared" ref="D18:D24" si="3">-180+C18</f>
        <v>-2.203000000000003</v>
      </c>
      <c r="E18" s="17">
        <f t="shared" si="2"/>
        <v>2.203000000000003</v>
      </c>
    </row>
    <row r="19" spans="1:5">
      <c r="A19" s="17">
        <v>31</v>
      </c>
      <c r="B19">
        <f t="shared" si="0"/>
        <v>1.0333333333333332</v>
      </c>
      <c r="C19">
        <v>155.77199999999999</v>
      </c>
      <c r="D19">
        <f t="shared" si="3"/>
        <v>-24.228000000000009</v>
      </c>
      <c r="E19" s="17">
        <f t="shared" si="2"/>
        <v>24.228000000000009</v>
      </c>
    </row>
    <row r="20" spans="1:5">
      <c r="A20" s="17">
        <v>35</v>
      </c>
      <c r="B20">
        <f t="shared" si="0"/>
        <v>1.1666666666666667</v>
      </c>
      <c r="C20">
        <v>153.435</v>
      </c>
      <c r="D20">
        <f t="shared" si="3"/>
        <v>-26.564999999999998</v>
      </c>
      <c r="E20" s="17">
        <f t="shared" si="2"/>
        <v>26.564999999999998</v>
      </c>
    </row>
    <row r="21" spans="1:5">
      <c r="A21" s="17">
        <v>39</v>
      </c>
      <c r="B21">
        <f t="shared" si="0"/>
        <v>1.3</v>
      </c>
      <c r="C21">
        <v>156.62899999999999</v>
      </c>
      <c r="D21">
        <f t="shared" si="3"/>
        <v>-23.371000000000009</v>
      </c>
      <c r="E21" s="17">
        <f t="shared" si="2"/>
        <v>23.371000000000009</v>
      </c>
    </row>
    <row r="22" spans="1:5">
      <c r="A22" s="17">
        <v>41</v>
      </c>
      <c r="B22">
        <f t="shared" si="0"/>
        <v>1.3666666666666667</v>
      </c>
      <c r="C22">
        <v>169.47900000000001</v>
      </c>
      <c r="D22">
        <f t="shared" si="3"/>
        <v>-10.520999999999987</v>
      </c>
      <c r="E22" s="17">
        <f t="shared" si="2"/>
        <v>10.520999999999987</v>
      </c>
    </row>
    <row r="23" spans="1:5">
      <c r="A23" s="17">
        <v>43</v>
      </c>
      <c r="B23">
        <f t="shared" si="0"/>
        <v>1.4333333333333333</v>
      </c>
      <c r="C23">
        <v>168.77799999999999</v>
      </c>
      <c r="D23">
        <f t="shared" si="3"/>
        <v>-11.222000000000008</v>
      </c>
      <c r="E23" s="17">
        <f t="shared" si="2"/>
        <v>11.222000000000008</v>
      </c>
    </row>
    <row r="24" spans="1:5">
      <c r="A24" s="17">
        <v>45</v>
      </c>
      <c r="B24">
        <f t="shared" si="0"/>
        <v>1.5</v>
      </c>
      <c r="C24">
        <v>177.87899999999999</v>
      </c>
      <c r="D24">
        <f t="shared" si="3"/>
        <v>-2.1210000000000093</v>
      </c>
      <c r="E24" s="17">
        <f t="shared" si="2"/>
        <v>2.1210000000000093</v>
      </c>
    </row>
    <row r="25" spans="1:5">
      <c r="A25" s="17">
        <v>47</v>
      </c>
      <c r="B25">
        <f t="shared" si="0"/>
        <v>1.5666666666666667</v>
      </c>
      <c r="C25">
        <v>164.16800000000001</v>
      </c>
      <c r="D25" s="17">
        <f>180-C25</f>
        <v>15.831999999999994</v>
      </c>
      <c r="E25" s="17">
        <f t="shared" si="2"/>
        <v>15.831999999999994</v>
      </c>
    </row>
    <row r="26" spans="1:5">
      <c r="A26" s="17">
        <v>49</v>
      </c>
      <c r="B26">
        <f t="shared" si="0"/>
        <v>1.6333333333333333</v>
      </c>
      <c r="C26">
        <v>171.87</v>
      </c>
      <c r="D26" s="17">
        <f t="shared" ref="D26:D38" si="4">180-C26</f>
        <v>8.1299999999999955</v>
      </c>
      <c r="E26" s="17">
        <f t="shared" si="2"/>
        <v>8.1299999999999955</v>
      </c>
    </row>
    <row r="27" spans="1:5">
      <c r="A27" s="17">
        <v>51</v>
      </c>
      <c r="B27">
        <f t="shared" si="0"/>
        <v>1.7</v>
      </c>
      <c r="C27">
        <v>159.88</v>
      </c>
      <c r="D27" s="17">
        <f t="shared" si="4"/>
        <v>20.120000000000005</v>
      </c>
      <c r="E27" s="17">
        <f t="shared" si="2"/>
        <v>20.120000000000005</v>
      </c>
    </row>
    <row r="28" spans="1:5">
      <c r="A28" s="17">
        <v>53</v>
      </c>
      <c r="B28">
        <f t="shared" si="0"/>
        <v>1.7666666666666666</v>
      </c>
      <c r="C28">
        <v>165.56800000000001</v>
      </c>
      <c r="D28" s="17">
        <f t="shared" si="4"/>
        <v>14.431999999999988</v>
      </c>
      <c r="E28" s="17">
        <f t="shared" si="2"/>
        <v>14.431999999999988</v>
      </c>
    </row>
    <row r="29" spans="1:5">
      <c r="A29" s="17">
        <v>55</v>
      </c>
      <c r="B29">
        <f t="shared" si="0"/>
        <v>1.8333333333333333</v>
      </c>
      <c r="C29">
        <v>164.05500000000001</v>
      </c>
      <c r="D29" s="17">
        <f t="shared" si="4"/>
        <v>15.944999999999993</v>
      </c>
      <c r="E29" s="17">
        <f t="shared" si="2"/>
        <v>15.944999999999993</v>
      </c>
    </row>
    <row r="30" spans="1:5">
      <c r="A30" s="17">
        <v>57</v>
      </c>
      <c r="B30">
        <f t="shared" si="0"/>
        <v>1.9</v>
      </c>
      <c r="C30">
        <v>166.47</v>
      </c>
      <c r="D30" s="17">
        <f t="shared" si="4"/>
        <v>13.530000000000001</v>
      </c>
      <c r="E30" s="17">
        <f t="shared" si="2"/>
        <v>13.530000000000001</v>
      </c>
    </row>
    <row r="31" spans="1:5">
      <c r="A31" s="17">
        <v>59</v>
      </c>
      <c r="B31">
        <f t="shared" si="0"/>
        <v>1.9666666666666666</v>
      </c>
      <c r="C31">
        <v>166.346</v>
      </c>
      <c r="D31" s="17">
        <f t="shared" si="4"/>
        <v>13.653999999999996</v>
      </c>
      <c r="E31" s="17">
        <f t="shared" si="2"/>
        <v>13.653999999999996</v>
      </c>
    </row>
    <row r="32" spans="1:5">
      <c r="A32" s="17">
        <v>61</v>
      </c>
      <c r="B32">
        <f t="shared" si="0"/>
        <v>2.0333333333333332</v>
      </c>
      <c r="C32">
        <v>164.19399999999999</v>
      </c>
      <c r="D32" s="17">
        <f t="shared" si="4"/>
        <v>15.806000000000012</v>
      </c>
      <c r="E32" s="17">
        <f t="shared" si="2"/>
        <v>15.806000000000012</v>
      </c>
    </row>
    <row r="33" spans="1:5">
      <c r="A33" s="17">
        <v>63</v>
      </c>
      <c r="B33">
        <f t="shared" si="0"/>
        <v>2.1</v>
      </c>
      <c r="C33">
        <v>159.98099999999999</v>
      </c>
      <c r="D33" s="17">
        <f t="shared" si="4"/>
        <v>20.019000000000005</v>
      </c>
      <c r="E33" s="17">
        <f t="shared" si="2"/>
        <v>20.019000000000005</v>
      </c>
    </row>
    <row r="34" spans="1:5">
      <c r="A34" s="17">
        <v>65</v>
      </c>
      <c r="B34">
        <f t="shared" si="0"/>
        <v>2.1666666666666665</v>
      </c>
      <c r="C34">
        <v>166.089</v>
      </c>
      <c r="D34" s="17">
        <f t="shared" si="4"/>
        <v>13.911000000000001</v>
      </c>
      <c r="E34" s="17">
        <f t="shared" si="2"/>
        <v>13.911000000000001</v>
      </c>
    </row>
    <row r="35" spans="1:5">
      <c r="A35" s="17">
        <v>67</v>
      </c>
      <c r="B35">
        <f t="shared" si="0"/>
        <v>2.2333333333333334</v>
      </c>
      <c r="C35">
        <v>165.48500000000001</v>
      </c>
      <c r="D35" s="17">
        <f t="shared" si="4"/>
        <v>14.514999999999986</v>
      </c>
      <c r="E35" s="17">
        <f t="shared" si="2"/>
        <v>14.514999999999986</v>
      </c>
    </row>
    <row r="36" spans="1:5">
      <c r="A36" s="17">
        <v>69</v>
      </c>
      <c r="B36">
        <f t="shared" si="0"/>
        <v>2.2999999999999998</v>
      </c>
      <c r="C36">
        <v>153.87899999999999</v>
      </c>
      <c r="D36" s="17">
        <f t="shared" si="4"/>
        <v>26.121000000000009</v>
      </c>
      <c r="E36" s="17">
        <f t="shared" si="2"/>
        <v>26.121000000000009</v>
      </c>
    </row>
    <row r="37" spans="1:5">
      <c r="A37" s="17">
        <v>71</v>
      </c>
      <c r="B37">
        <f t="shared" si="0"/>
        <v>2.3666666666666667</v>
      </c>
      <c r="C37">
        <v>164.21899999999999</v>
      </c>
      <c r="D37" s="17">
        <f t="shared" si="4"/>
        <v>15.781000000000006</v>
      </c>
      <c r="E37" s="17">
        <f t="shared" si="2"/>
        <v>15.781000000000006</v>
      </c>
    </row>
    <row r="38" spans="1:5">
      <c r="A38" s="17">
        <v>73</v>
      </c>
      <c r="B38">
        <f t="shared" si="0"/>
        <v>2.4333333333333331</v>
      </c>
      <c r="C38">
        <v>170.816</v>
      </c>
      <c r="D38" s="17">
        <f t="shared" si="4"/>
        <v>9.1839999999999975</v>
      </c>
      <c r="E38" s="17">
        <f t="shared" si="2"/>
        <v>9.1839999999999975</v>
      </c>
    </row>
    <row r="39" spans="1:5">
      <c r="A39" s="17">
        <v>75</v>
      </c>
      <c r="B39">
        <f t="shared" si="0"/>
        <v>2.5</v>
      </c>
      <c r="C39">
        <v>167.42099999999999</v>
      </c>
      <c r="D39">
        <f>-180+C39</f>
        <v>-12.579000000000008</v>
      </c>
      <c r="E39" s="17">
        <f t="shared" si="2"/>
        <v>12.579000000000008</v>
      </c>
    </row>
    <row r="40" spans="1:5">
      <c r="A40" s="17">
        <v>77</v>
      </c>
      <c r="B40">
        <f t="shared" si="0"/>
        <v>2.5666666666666664</v>
      </c>
      <c r="C40">
        <v>164.66499999999999</v>
      </c>
      <c r="D40">
        <f t="shared" ref="D40:D46" si="5">-180+C40</f>
        <v>-15.335000000000008</v>
      </c>
      <c r="E40" s="17">
        <f t="shared" si="2"/>
        <v>15.335000000000008</v>
      </c>
    </row>
    <row r="41" spans="1:5">
      <c r="A41" s="17">
        <v>79</v>
      </c>
      <c r="B41">
        <f t="shared" si="0"/>
        <v>2.6333333333333333</v>
      </c>
      <c r="C41">
        <v>148.01</v>
      </c>
      <c r="D41">
        <f t="shared" si="5"/>
        <v>-31.990000000000009</v>
      </c>
      <c r="E41" s="17">
        <f t="shared" si="2"/>
        <v>31.990000000000009</v>
      </c>
    </row>
    <row r="42" spans="1:5">
      <c r="A42" s="17">
        <v>81</v>
      </c>
      <c r="B42">
        <f t="shared" si="0"/>
        <v>2.7</v>
      </c>
      <c r="C42">
        <v>142.643</v>
      </c>
      <c r="D42">
        <f t="shared" si="5"/>
        <v>-37.356999999999999</v>
      </c>
      <c r="E42" s="10">
        <f t="shared" si="2"/>
        <v>37.356999999999999</v>
      </c>
    </row>
    <row r="43" spans="1:5">
      <c r="A43" s="17">
        <v>83</v>
      </c>
      <c r="B43">
        <f t="shared" si="0"/>
        <v>2.7666666666666666</v>
      </c>
      <c r="C43">
        <v>168.07400000000001</v>
      </c>
      <c r="D43">
        <f t="shared" si="5"/>
        <v>-11.925999999999988</v>
      </c>
      <c r="E43" s="17">
        <f t="shared" si="2"/>
        <v>11.925999999999988</v>
      </c>
    </row>
    <row r="44" spans="1:5">
      <c r="A44" s="17">
        <v>85</v>
      </c>
      <c r="B44">
        <f t="shared" si="0"/>
        <v>2.8333333333333335</v>
      </c>
      <c r="C44">
        <v>161.232</v>
      </c>
      <c r="D44">
        <f t="shared" si="5"/>
        <v>-18.768000000000001</v>
      </c>
      <c r="E44" s="17">
        <f t="shared" si="2"/>
        <v>18.768000000000001</v>
      </c>
    </row>
    <row r="45" spans="1:5">
      <c r="A45" s="17">
        <v>87</v>
      </c>
      <c r="B45">
        <f t="shared" si="0"/>
        <v>2.9</v>
      </c>
      <c r="C45">
        <v>169.50899999999999</v>
      </c>
      <c r="D45">
        <f t="shared" si="5"/>
        <v>-10.491000000000014</v>
      </c>
      <c r="E45" s="17">
        <f t="shared" si="2"/>
        <v>10.491000000000014</v>
      </c>
    </row>
    <row r="46" spans="1:5">
      <c r="A46" s="17">
        <v>89</v>
      </c>
      <c r="B46">
        <f t="shared" si="0"/>
        <v>2.9666666666666668</v>
      </c>
      <c r="C46">
        <v>175.489</v>
      </c>
      <c r="D46">
        <f t="shared" si="5"/>
        <v>-4.5109999999999957</v>
      </c>
      <c r="E46" s="17">
        <f t="shared" si="2"/>
        <v>4.5109999999999957</v>
      </c>
    </row>
    <row r="47" spans="1:5">
      <c r="A47" s="17">
        <v>91</v>
      </c>
      <c r="B47">
        <f t="shared" si="0"/>
        <v>3.0333333333333332</v>
      </c>
      <c r="C47">
        <v>166.96899999999999</v>
      </c>
      <c r="D47" s="17">
        <f>180-C47</f>
        <v>13.031000000000006</v>
      </c>
      <c r="E47" s="17">
        <f t="shared" si="2"/>
        <v>13.031000000000006</v>
      </c>
    </row>
    <row r="48" spans="1:5">
      <c r="A48" s="17">
        <v>93</v>
      </c>
      <c r="B48">
        <f t="shared" si="0"/>
        <v>3.1</v>
      </c>
      <c r="C48">
        <v>160.583</v>
      </c>
      <c r="D48" s="17">
        <f t="shared" ref="D48:D60" si="6">180-C48</f>
        <v>19.417000000000002</v>
      </c>
      <c r="E48" s="17">
        <f t="shared" si="2"/>
        <v>19.417000000000002</v>
      </c>
    </row>
    <row r="49" spans="1:5">
      <c r="A49" s="17">
        <v>95</v>
      </c>
      <c r="B49">
        <f t="shared" si="0"/>
        <v>3.1666666666666665</v>
      </c>
      <c r="C49">
        <v>171.15799999999999</v>
      </c>
      <c r="D49" s="17">
        <f t="shared" si="6"/>
        <v>8.842000000000013</v>
      </c>
      <c r="E49" s="17">
        <f t="shared" si="2"/>
        <v>8.842000000000013</v>
      </c>
    </row>
    <row r="50" spans="1:5">
      <c r="A50" s="17">
        <v>97</v>
      </c>
      <c r="B50">
        <f t="shared" si="0"/>
        <v>3.2333333333333334</v>
      </c>
      <c r="C50">
        <v>167.005</v>
      </c>
      <c r="D50" s="17">
        <f t="shared" si="6"/>
        <v>12.995000000000005</v>
      </c>
      <c r="E50" s="17">
        <f t="shared" si="2"/>
        <v>12.995000000000005</v>
      </c>
    </row>
    <row r="51" spans="1:5">
      <c r="A51" s="17">
        <v>99</v>
      </c>
      <c r="B51">
        <f t="shared" si="0"/>
        <v>3.3</v>
      </c>
      <c r="C51">
        <v>170.99600000000001</v>
      </c>
      <c r="D51" s="17">
        <f t="shared" si="6"/>
        <v>9.0039999999999907</v>
      </c>
      <c r="E51" s="17">
        <f t="shared" si="2"/>
        <v>9.0039999999999907</v>
      </c>
    </row>
    <row r="52" spans="1:5">
      <c r="A52" s="17">
        <v>101</v>
      </c>
      <c r="B52">
        <f t="shared" si="0"/>
        <v>3.3666666666666667</v>
      </c>
      <c r="C52">
        <v>163.74</v>
      </c>
      <c r="D52" s="17">
        <f t="shared" si="6"/>
        <v>16.259999999999991</v>
      </c>
      <c r="E52" s="17">
        <f t="shared" si="2"/>
        <v>16.259999999999991</v>
      </c>
    </row>
    <row r="53" spans="1:5">
      <c r="A53" s="17">
        <v>103</v>
      </c>
      <c r="B53">
        <f t="shared" si="0"/>
        <v>3.4333333333333331</v>
      </c>
      <c r="C53">
        <v>163.72900000000001</v>
      </c>
      <c r="D53" s="17">
        <f t="shared" si="6"/>
        <v>16.270999999999987</v>
      </c>
      <c r="E53" s="17">
        <f t="shared" si="2"/>
        <v>16.270999999999987</v>
      </c>
    </row>
    <row r="54" spans="1:5">
      <c r="A54" s="17">
        <v>105</v>
      </c>
      <c r="B54">
        <f t="shared" si="0"/>
        <v>3.5</v>
      </c>
      <c r="C54">
        <v>161.58500000000001</v>
      </c>
      <c r="D54" s="17">
        <f t="shared" si="6"/>
        <v>18.414999999999992</v>
      </c>
      <c r="E54" s="17">
        <f t="shared" si="2"/>
        <v>18.414999999999992</v>
      </c>
    </row>
    <row r="55" spans="1:5">
      <c r="A55" s="17">
        <v>107</v>
      </c>
      <c r="B55">
        <f t="shared" si="0"/>
        <v>3.5666666666666664</v>
      </c>
      <c r="C55">
        <v>161.86600000000001</v>
      </c>
      <c r="D55" s="17">
        <f t="shared" si="6"/>
        <v>18.133999999999986</v>
      </c>
      <c r="E55" s="17">
        <f t="shared" si="2"/>
        <v>18.133999999999986</v>
      </c>
    </row>
    <row r="56" spans="1:5">
      <c r="A56" s="17">
        <v>109</v>
      </c>
      <c r="B56">
        <f t="shared" si="0"/>
        <v>3.6333333333333333</v>
      </c>
      <c r="C56">
        <v>166.04499999999999</v>
      </c>
      <c r="D56" s="17">
        <f t="shared" si="6"/>
        <v>13.955000000000013</v>
      </c>
      <c r="E56" s="17">
        <f t="shared" si="2"/>
        <v>13.955000000000013</v>
      </c>
    </row>
    <row r="57" spans="1:5">
      <c r="A57" s="17">
        <v>111</v>
      </c>
      <c r="B57">
        <f t="shared" si="0"/>
        <v>3.6999999999999997</v>
      </c>
      <c r="C57">
        <v>161.73699999999999</v>
      </c>
      <c r="D57" s="17">
        <f t="shared" si="6"/>
        <v>18.263000000000005</v>
      </c>
      <c r="E57" s="17">
        <f t="shared" si="2"/>
        <v>18.263000000000005</v>
      </c>
    </row>
    <row r="58" spans="1:5">
      <c r="A58" s="17">
        <v>113</v>
      </c>
      <c r="B58">
        <f t="shared" si="0"/>
        <v>3.7666666666666666</v>
      </c>
      <c r="C58">
        <v>170.28299999999999</v>
      </c>
      <c r="D58" s="17">
        <f t="shared" si="6"/>
        <v>9.717000000000013</v>
      </c>
      <c r="E58" s="17">
        <f t="shared" si="2"/>
        <v>9.717000000000013</v>
      </c>
    </row>
    <row r="59" spans="1:5">
      <c r="A59" s="17">
        <v>115</v>
      </c>
      <c r="B59">
        <f t="shared" si="0"/>
        <v>3.8333333333333335</v>
      </c>
      <c r="C59">
        <v>153.435</v>
      </c>
      <c r="D59" s="17">
        <f t="shared" si="6"/>
        <v>26.564999999999998</v>
      </c>
      <c r="E59" s="17">
        <f t="shared" si="2"/>
        <v>26.564999999999998</v>
      </c>
    </row>
    <row r="60" spans="1:5">
      <c r="A60" s="17">
        <v>117</v>
      </c>
      <c r="B60">
        <f t="shared" si="0"/>
        <v>3.9</v>
      </c>
      <c r="C60">
        <v>169.054</v>
      </c>
      <c r="D60" s="17">
        <f t="shared" si="6"/>
        <v>10.945999999999998</v>
      </c>
      <c r="E60" s="17">
        <f t="shared" si="2"/>
        <v>10.945999999999998</v>
      </c>
    </row>
    <row r="61" spans="1:5">
      <c r="A61" s="17">
        <v>119</v>
      </c>
      <c r="B61">
        <f t="shared" si="0"/>
        <v>3.9666666666666668</v>
      </c>
      <c r="C61">
        <v>171.08099999999999</v>
      </c>
      <c r="D61">
        <f>-180+C61</f>
        <v>-8.9190000000000111</v>
      </c>
      <c r="E61" s="17">
        <f t="shared" si="2"/>
        <v>8.9190000000000111</v>
      </c>
    </row>
    <row r="62" spans="1:5">
      <c r="A62" s="17">
        <v>121</v>
      </c>
      <c r="B62">
        <f t="shared" si="0"/>
        <v>4.0333333333333332</v>
      </c>
      <c r="C62">
        <v>174.958</v>
      </c>
      <c r="D62">
        <f t="shared" ref="D62:D69" si="7">-180+C62</f>
        <v>-5.0420000000000016</v>
      </c>
      <c r="E62" s="17">
        <f t="shared" si="2"/>
        <v>5.0420000000000016</v>
      </c>
    </row>
    <row r="63" spans="1:5">
      <c r="A63" s="17">
        <v>123</v>
      </c>
      <c r="B63">
        <f t="shared" si="0"/>
        <v>4.0999999999999996</v>
      </c>
      <c r="C63">
        <v>168.834</v>
      </c>
      <c r="D63">
        <f t="shared" si="7"/>
        <v>-11.165999999999997</v>
      </c>
      <c r="E63" s="17">
        <f t="shared" si="2"/>
        <v>11.165999999999997</v>
      </c>
    </row>
    <row r="64" spans="1:5">
      <c r="A64" s="17">
        <v>125</v>
      </c>
      <c r="B64">
        <f t="shared" si="0"/>
        <v>4.166666666666667</v>
      </c>
      <c r="C64">
        <v>168.00899999999999</v>
      </c>
      <c r="D64">
        <f t="shared" si="7"/>
        <v>-11.991000000000014</v>
      </c>
      <c r="E64" s="17">
        <f t="shared" si="2"/>
        <v>11.991000000000014</v>
      </c>
    </row>
    <row r="65" spans="1:8">
      <c r="A65" s="17">
        <v>127</v>
      </c>
      <c r="B65">
        <f t="shared" si="0"/>
        <v>4.2333333333333334</v>
      </c>
      <c r="C65">
        <v>158.10900000000001</v>
      </c>
      <c r="D65">
        <f t="shared" si="7"/>
        <v>-21.890999999999991</v>
      </c>
      <c r="E65" s="17">
        <f t="shared" si="2"/>
        <v>21.890999999999991</v>
      </c>
    </row>
    <row r="66" spans="1:8">
      <c r="A66" s="17">
        <v>129</v>
      </c>
      <c r="B66">
        <f t="shared" si="0"/>
        <v>4.3</v>
      </c>
      <c r="C66">
        <v>160.37200000000001</v>
      </c>
      <c r="D66">
        <f t="shared" si="7"/>
        <v>-19.627999999999986</v>
      </c>
      <c r="E66" s="17">
        <f t="shared" si="2"/>
        <v>19.627999999999986</v>
      </c>
    </row>
    <row r="67" spans="1:8">
      <c r="A67" s="17">
        <v>131</v>
      </c>
      <c r="B67">
        <f t="shared" si="0"/>
        <v>4.3666666666666663</v>
      </c>
      <c r="C67">
        <v>154.477</v>
      </c>
      <c r="D67">
        <f t="shared" si="7"/>
        <v>-25.522999999999996</v>
      </c>
      <c r="E67" s="17">
        <f t="shared" si="2"/>
        <v>25.522999999999996</v>
      </c>
    </row>
    <row r="68" spans="1:8">
      <c r="A68" s="17">
        <v>133</v>
      </c>
      <c r="B68">
        <f t="shared" si="0"/>
        <v>4.4333333333333336</v>
      </c>
      <c r="C68">
        <v>163.10599999999999</v>
      </c>
      <c r="D68">
        <f t="shared" si="7"/>
        <v>-16.894000000000005</v>
      </c>
      <c r="E68" s="17">
        <f t="shared" si="2"/>
        <v>16.894000000000005</v>
      </c>
    </row>
    <row r="69" spans="1:8">
      <c r="A69" s="17">
        <v>135</v>
      </c>
      <c r="B69">
        <f t="shared" ref="B69" si="8">A69*(1/30)</f>
        <v>4.5</v>
      </c>
      <c r="C69">
        <v>167.58799999999999</v>
      </c>
      <c r="D69">
        <f t="shared" si="7"/>
        <v>-12.412000000000006</v>
      </c>
      <c r="E69" s="17">
        <f t="shared" ref="E69" si="9">ABS(D69)</f>
        <v>12.412000000000006</v>
      </c>
    </row>
    <row r="72" spans="1:8">
      <c r="A72" t="s">
        <v>590</v>
      </c>
    </row>
    <row r="73" spans="1:8">
      <c r="A73" s="1" t="s">
        <v>123</v>
      </c>
      <c r="B73" s="1" t="s">
        <v>124</v>
      </c>
      <c r="C73" s="1" t="s">
        <v>125</v>
      </c>
      <c r="D73" s="1" t="s">
        <v>174</v>
      </c>
      <c r="E73" s="1" t="s">
        <v>127</v>
      </c>
      <c r="G73" t="s">
        <v>131</v>
      </c>
      <c r="H73" t="s">
        <v>590</v>
      </c>
    </row>
    <row r="74" spans="1:8">
      <c r="A74">
        <v>2</v>
      </c>
      <c r="B74">
        <f t="shared" ref="B74:B96" si="10">A74*(1/30)</f>
        <v>6.6666666666666666E-2</v>
      </c>
      <c r="C74">
        <v>161.565</v>
      </c>
      <c r="D74">
        <f t="shared" ref="D74:D76" si="11">-180+C74</f>
        <v>-18.435000000000002</v>
      </c>
      <c r="E74">
        <f t="shared" ref="E74:E96" si="12">ABS(D74)</f>
        <v>18.435000000000002</v>
      </c>
      <c r="G74" t="s">
        <v>618</v>
      </c>
    </row>
    <row r="75" spans="1:8">
      <c r="A75">
        <v>3</v>
      </c>
      <c r="B75">
        <f t="shared" si="10"/>
        <v>0.1</v>
      </c>
      <c r="C75">
        <v>167.887</v>
      </c>
      <c r="D75">
        <f t="shared" si="11"/>
        <v>-12.113</v>
      </c>
      <c r="E75">
        <f t="shared" si="12"/>
        <v>12.113</v>
      </c>
      <c r="G75" s="9" t="s">
        <v>619</v>
      </c>
    </row>
    <row r="76" spans="1:8">
      <c r="A76">
        <v>4</v>
      </c>
      <c r="B76">
        <f t="shared" si="10"/>
        <v>0.13333333333333333</v>
      </c>
      <c r="C76">
        <v>148.1</v>
      </c>
      <c r="D76">
        <f t="shared" si="11"/>
        <v>-31.900000000000006</v>
      </c>
      <c r="E76">
        <f t="shared" si="12"/>
        <v>31.900000000000006</v>
      </c>
    </row>
    <row r="77" spans="1:8">
      <c r="A77">
        <v>5</v>
      </c>
      <c r="B77">
        <f t="shared" si="10"/>
        <v>0.16666666666666666</v>
      </c>
      <c r="C77">
        <v>164.78399999999999</v>
      </c>
      <c r="D77">
        <f>180-C77</f>
        <v>15.216000000000008</v>
      </c>
      <c r="E77">
        <f t="shared" si="12"/>
        <v>15.216000000000008</v>
      </c>
    </row>
    <row r="78" spans="1:8">
      <c r="A78">
        <v>6</v>
      </c>
      <c r="B78">
        <f t="shared" si="10"/>
        <v>0.2</v>
      </c>
      <c r="C78">
        <v>162.209</v>
      </c>
      <c r="D78">
        <f t="shared" ref="D78:D81" si="13">180-C78</f>
        <v>17.790999999999997</v>
      </c>
      <c r="E78">
        <f t="shared" si="12"/>
        <v>17.790999999999997</v>
      </c>
    </row>
    <row r="79" spans="1:8">
      <c r="A79">
        <v>7</v>
      </c>
      <c r="B79">
        <f t="shared" si="10"/>
        <v>0.23333333333333334</v>
      </c>
      <c r="C79">
        <v>154.983</v>
      </c>
      <c r="D79">
        <f t="shared" si="13"/>
        <v>25.016999999999996</v>
      </c>
      <c r="E79">
        <f t="shared" si="12"/>
        <v>25.016999999999996</v>
      </c>
    </row>
    <row r="80" spans="1:8">
      <c r="A80">
        <v>8</v>
      </c>
      <c r="B80">
        <f t="shared" si="10"/>
        <v>0.26666666666666666</v>
      </c>
      <c r="C80">
        <v>161.08600000000001</v>
      </c>
      <c r="D80">
        <f t="shared" si="13"/>
        <v>18.913999999999987</v>
      </c>
      <c r="E80">
        <f t="shared" si="12"/>
        <v>18.913999999999987</v>
      </c>
    </row>
    <row r="81" spans="1:5">
      <c r="A81">
        <v>9</v>
      </c>
      <c r="B81">
        <f t="shared" si="10"/>
        <v>0.3</v>
      </c>
      <c r="C81">
        <v>161.44200000000001</v>
      </c>
      <c r="D81">
        <f t="shared" si="13"/>
        <v>18.557999999999993</v>
      </c>
      <c r="E81">
        <f t="shared" si="12"/>
        <v>18.557999999999993</v>
      </c>
    </row>
    <row r="82" spans="1:5">
      <c r="A82">
        <v>10</v>
      </c>
      <c r="B82">
        <f t="shared" si="10"/>
        <v>0.33333333333333331</v>
      </c>
      <c r="C82">
        <v>146.85300000000001</v>
      </c>
      <c r="D82">
        <f>-180+C82</f>
        <v>-33.146999999999991</v>
      </c>
      <c r="E82" s="10">
        <f t="shared" si="12"/>
        <v>33.146999999999991</v>
      </c>
    </row>
    <row r="83" spans="1:5">
      <c r="A83">
        <v>11</v>
      </c>
      <c r="B83">
        <f t="shared" si="10"/>
        <v>0.36666666666666664</v>
      </c>
      <c r="C83">
        <v>159.44399999999999</v>
      </c>
      <c r="D83">
        <f t="shared" ref="D83:D84" si="14">-180+C83</f>
        <v>-20.556000000000012</v>
      </c>
      <c r="E83">
        <f t="shared" si="12"/>
        <v>20.556000000000012</v>
      </c>
    </row>
    <row r="84" spans="1:5">
      <c r="A84">
        <v>12</v>
      </c>
      <c r="B84">
        <f t="shared" si="10"/>
        <v>0.4</v>
      </c>
      <c r="C84">
        <v>163.69499999999999</v>
      </c>
      <c r="D84">
        <f t="shared" si="14"/>
        <v>-16.305000000000007</v>
      </c>
      <c r="E84">
        <f t="shared" si="12"/>
        <v>16.305000000000007</v>
      </c>
    </row>
    <row r="85" spans="1:5">
      <c r="A85">
        <v>15</v>
      </c>
      <c r="B85">
        <f t="shared" si="10"/>
        <v>0.5</v>
      </c>
      <c r="C85">
        <v>156.22800000000001</v>
      </c>
      <c r="D85">
        <f>180-C85</f>
        <v>23.771999999999991</v>
      </c>
      <c r="E85">
        <f t="shared" si="12"/>
        <v>23.771999999999991</v>
      </c>
    </row>
    <row r="86" spans="1:5">
      <c r="A86">
        <v>16</v>
      </c>
      <c r="B86">
        <f t="shared" si="10"/>
        <v>0.53333333333333333</v>
      </c>
      <c r="C86">
        <v>156.17599999999999</v>
      </c>
      <c r="D86">
        <f t="shared" ref="D86" si="15">180-C86</f>
        <v>23.824000000000012</v>
      </c>
      <c r="E86">
        <f t="shared" si="12"/>
        <v>23.824000000000012</v>
      </c>
    </row>
    <row r="87" spans="1:5">
      <c r="A87">
        <v>19</v>
      </c>
      <c r="B87">
        <f t="shared" si="10"/>
        <v>0.6333333333333333</v>
      </c>
      <c r="C87">
        <v>158.35</v>
      </c>
      <c r="D87">
        <f>-180+C87</f>
        <v>-21.650000000000006</v>
      </c>
      <c r="E87">
        <f t="shared" si="12"/>
        <v>21.650000000000006</v>
      </c>
    </row>
    <row r="88" spans="1:5">
      <c r="A88">
        <v>20</v>
      </c>
      <c r="B88">
        <f t="shared" si="10"/>
        <v>0.66666666666666663</v>
      </c>
      <c r="C88">
        <v>168.38300000000001</v>
      </c>
      <c r="D88">
        <f>180-C88</f>
        <v>11.61699999999999</v>
      </c>
      <c r="E88">
        <f t="shared" si="12"/>
        <v>11.61699999999999</v>
      </c>
    </row>
    <row r="89" spans="1:5">
      <c r="A89">
        <v>21</v>
      </c>
      <c r="B89">
        <f t="shared" si="10"/>
        <v>0.7</v>
      </c>
      <c r="C89">
        <v>166.56</v>
      </c>
      <c r="D89">
        <f t="shared" ref="D89" si="16">180-C89</f>
        <v>13.439999999999998</v>
      </c>
      <c r="E89">
        <f t="shared" si="12"/>
        <v>13.439999999999998</v>
      </c>
    </row>
    <row r="90" spans="1:5">
      <c r="A90">
        <v>25</v>
      </c>
      <c r="B90">
        <f t="shared" si="10"/>
        <v>0.83333333333333337</v>
      </c>
      <c r="C90">
        <v>159.71700000000001</v>
      </c>
      <c r="D90">
        <f>-180+C90</f>
        <v>-20.282999999999987</v>
      </c>
      <c r="E90">
        <f t="shared" si="12"/>
        <v>20.282999999999987</v>
      </c>
    </row>
    <row r="91" spans="1:5">
      <c r="A91">
        <v>26</v>
      </c>
      <c r="B91">
        <f t="shared" si="10"/>
        <v>0.8666666666666667</v>
      </c>
      <c r="C91">
        <v>147.529</v>
      </c>
      <c r="D91">
        <f>-180+C91</f>
        <v>-32.471000000000004</v>
      </c>
      <c r="E91">
        <f t="shared" si="12"/>
        <v>32.471000000000004</v>
      </c>
    </row>
    <row r="92" spans="1:5">
      <c r="A92">
        <v>27</v>
      </c>
      <c r="B92">
        <f t="shared" si="10"/>
        <v>0.9</v>
      </c>
      <c r="C92">
        <v>168.15600000000001</v>
      </c>
      <c r="D92">
        <f>180-C92</f>
        <v>11.843999999999994</v>
      </c>
      <c r="E92">
        <f t="shared" si="12"/>
        <v>11.843999999999994</v>
      </c>
    </row>
    <row r="93" spans="1:5">
      <c r="A93">
        <v>28</v>
      </c>
      <c r="B93">
        <f t="shared" si="10"/>
        <v>0.93333333333333335</v>
      </c>
      <c r="C93">
        <v>165.774</v>
      </c>
      <c r="D93">
        <f t="shared" ref="D93:D96" si="17">180-C93</f>
        <v>14.225999999999999</v>
      </c>
      <c r="E93">
        <f t="shared" si="12"/>
        <v>14.225999999999999</v>
      </c>
    </row>
    <row r="94" spans="1:5">
      <c r="A94">
        <v>29</v>
      </c>
      <c r="B94">
        <f t="shared" si="10"/>
        <v>0.96666666666666667</v>
      </c>
      <c r="C94">
        <v>173.66</v>
      </c>
      <c r="D94">
        <f t="shared" si="17"/>
        <v>6.3400000000000034</v>
      </c>
      <c r="E94">
        <f t="shared" si="12"/>
        <v>6.3400000000000034</v>
      </c>
    </row>
    <row r="95" spans="1:5">
      <c r="A95">
        <v>30</v>
      </c>
      <c r="B95">
        <f t="shared" si="10"/>
        <v>1</v>
      </c>
      <c r="C95">
        <v>164.982</v>
      </c>
      <c r="D95">
        <f t="shared" si="17"/>
        <v>15.018000000000001</v>
      </c>
      <c r="E95">
        <f t="shared" si="12"/>
        <v>15.018000000000001</v>
      </c>
    </row>
    <row r="96" spans="1:5">
      <c r="A96">
        <v>31</v>
      </c>
      <c r="B96">
        <f t="shared" si="10"/>
        <v>1.0333333333333332</v>
      </c>
      <c r="C96">
        <v>168.69</v>
      </c>
      <c r="D96">
        <f t="shared" si="17"/>
        <v>11.310000000000002</v>
      </c>
      <c r="E96">
        <f t="shared" si="12"/>
        <v>11.310000000000002</v>
      </c>
    </row>
    <row r="99" spans="1:8">
      <c r="A99" t="s">
        <v>593</v>
      </c>
    </row>
    <row r="100" spans="1:8">
      <c r="A100" s="1" t="s">
        <v>123</v>
      </c>
      <c r="B100" s="1" t="s">
        <v>124</v>
      </c>
      <c r="C100" s="1" t="s">
        <v>125</v>
      </c>
      <c r="D100" s="1" t="s">
        <v>174</v>
      </c>
      <c r="E100" s="1" t="s">
        <v>127</v>
      </c>
      <c r="G100" t="s">
        <v>131</v>
      </c>
      <c r="H100" t="s">
        <v>593</v>
      </c>
    </row>
    <row r="101" spans="1:8">
      <c r="A101">
        <v>1</v>
      </c>
      <c r="B101">
        <f t="shared" ref="B101:B133" si="18">A101*(1/30)</f>
        <v>3.3333333333333333E-2</v>
      </c>
      <c r="C101">
        <v>161.565</v>
      </c>
      <c r="D101">
        <f>180-C101</f>
        <v>18.435000000000002</v>
      </c>
      <c r="E101">
        <f>ABS(D101)</f>
        <v>18.435000000000002</v>
      </c>
      <c r="G101" t="s">
        <v>618</v>
      </c>
    </row>
    <row r="102" spans="1:8">
      <c r="A102">
        <v>2</v>
      </c>
      <c r="B102">
        <f t="shared" si="18"/>
        <v>6.6666666666666666E-2</v>
      </c>
      <c r="C102">
        <v>174.80600000000001</v>
      </c>
      <c r="D102">
        <f t="shared" ref="D102:D105" si="19">180-C102</f>
        <v>5.1939999999999884</v>
      </c>
      <c r="E102">
        <f t="shared" ref="E102:E133" si="20">ABS(D102)</f>
        <v>5.1939999999999884</v>
      </c>
      <c r="G102" s="9" t="s">
        <v>620</v>
      </c>
    </row>
    <row r="103" spans="1:8">
      <c r="A103">
        <v>3</v>
      </c>
      <c r="B103">
        <f t="shared" si="18"/>
        <v>0.1</v>
      </c>
      <c r="C103">
        <v>166.535</v>
      </c>
      <c r="D103">
        <f t="shared" si="19"/>
        <v>13.465000000000003</v>
      </c>
      <c r="E103">
        <f t="shared" si="20"/>
        <v>13.465000000000003</v>
      </c>
    </row>
    <row r="104" spans="1:8">
      <c r="A104">
        <v>4</v>
      </c>
      <c r="B104">
        <f t="shared" si="18"/>
        <v>0.13333333333333333</v>
      </c>
      <c r="C104">
        <v>163.142</v>
      </c>
      <c r="D104">
        <f t="shared" si="19"/>
        <v>16.858000000000004</v>
      </c>
      <c r="E104">
        <f t="shared" si="20"/>
        <v>16.858000000000004</v>
      </c>
    </row>
    <row r="105" spans="1:8">
      <c r="A105">
        <v>5</v>
      </c>
      <c r="B105">
        <f t="shared" si="18"/>
        <v>0.16666666666666666</v>
      </c>
      <c r="C105">
        <v>168.90600000000001</v>
      </c>
      <c r="D105">
        <f t="shared" si="19"/>
        <v>11.093999999999994</v>
      </c>
      <c r="E105">
        <f t="shared" si="20"/>
        <v>11.093999999999994</v>
      </c>
    </row>
    <row r="106" spans="1:8">
      <c r="A106">
        <v>6</v>
      </c>
      <c r="B106">
        <f t="shared" si="18"/>
        <v>0.2</v>
      </c>
      <c r="C106">
        <v>159.71700000000001</v>
      </c>
      <c r="D106">
        <f>-180+C106</f>
        <v>-20.282999999999987</v>
      </c>
      <c r="E106">
        <f t="shared" si="20"/>
        <v>20.282999999999987</v>
      </c>
    </row>
    <row r="107" spans="1:8">
      <c r="A107">
        <v>7</v>
      </c>
      <c r="B107">
        <f t="shared" si="18"/>
        <v>0.23333333333333334</v>
      </c>
      <c r="C107">
        <v>158.19900000000001</v>
      </c>
      <c r="D107">
        <f t="shared" ref="D107:D109" si="21">-180+C107</f>
        <v>-21.800999999999988</v>
      </c>
      <c r="E107">
        <f t="shared" si="20"/>
        <v>21.800999999999988</v>
      </c>
    </row>
    <row r="108" spans="1:8">
      <c r="A108">
        <v>8</v>
      </c>
      <c r="B108">
        <f t="shared" si="18"/>
        <v>0.26666666666666666</v>
      </c>
      <c r="C108">
        <v>163.142</v>
      </c>
      <c r="D108">
        <f t="shared" si="21"/>
        <v>-16.858000000000004</v>
      </c>
      <c r="E108">
        <f t="shared" si="20"/>
        <v>16.858000000000004</v>
      </c>
    </row>
    <row r="109" spans="1:8">
      <c r="A109">
        <v>9</v>
      </c>
      <c r="B109">
        <f t="shared" si="18"/>
        <v>0.3</v>
      </c>
      <c r="C109">
        <v>165.51</v>
      </c>
      <c r="D109">
        <f t="shared" si="21"/>
        <v>-14.490000000000009</v>
      </c>
      <c r="E109">
        <f t="shared" si="20"/>
        <v>14.490000000000009</v>
      </c>
    </row>
    <row r="110" spans="1:8">
      <c r="A110">
        <v>10</v>
      </c>
      <c r="B110">
        <f t="shared" si="18"/>
        <v>0.33333333333333331</v>
      </c>
      <c r="C110">
        <v>170.99100000000001</v>
      </c>
      <c r="D110">
        <f>180-C110</f>
        <v>9.0089999999999861</v>
      </c>
      <c r="E110">
        <f t="shared" si="20"/>
        <v>9.0089999999999861</v>
      </c>
    </row>
    <row r="111" spans="1:8">
      <c r="A111">
        <v>11</v>
      </c>
      <c r="B111">
        <f t="shared" si="18"/>
        <v>0.36666666666666664</v>
      </c>
      <c r="C111">
        <v>166.977</v>
      </c>
      <c r="D111">
        <f t="shared" ref="D111:D112" si="22">180-C111</f>
        <v>13.022999999999996</v>
      </c>
      <c r="E111">
        <f t="shared" si="20"/>
        <v>13.022999999999996</v>
      </c>
    </row>
    <row r="112" spans="1:8">
      <c r="A112">
        <v>12</v>
      </c>
      <c r="B112">
        <f t="shared" si="18"/>
        <v>0.4</v>
      </c>
      <c r="C112">
        <v>172.23500000000001</v>
      </c>
      <c r="D112">
        <f t="shared" si="22"/>
        <v>7.7649999999999864</v>
      </c>
      <c r="E112">
        <f t="shared" si="20"/>
        <v>7.7649999999999864</v>
      </c>
    </row>
    <row r="113" spans="1:5">
      <c r="A113">
        <v>13</v>
      </c>
      <c r="B113">
        <f t="shared" si="18"/>
        <v>0.43333333333333335</v>
      </c>
      <c r="C113">
        <v>173.81100000000001</v>
      </c>
      <c r="D113">
        <f>-180+C113</f>
        <v>-6.188999999999993</v>
      </c>
      <c r="E113">
        <f t="shared" si="20"/>
        <v>6.188999999999993</v>
      </c>
    </row>
    <row r="114" spans="1:5">
      <c r="A114">
        <v>14</v>
      </c>
      <c r="B114">
        <f t="shared" si="18"/>
        <v>0.46666666666666667</v>
      </c>
      <c r="C114">
        <v>150.792</v>
      </c>
      <c r="D114">
        <f t="shared" ref="D114:D115" si="23">-180+C114</f>
        <v>-29.207999999999998</v>
      </c>
      <c r="E114">
        <f t="shared" si="20"/>
        <v>29.207999999999998</v>
      </c>
    </row>
    <row r="115" spans="1:5">
      <c r="A115">
        <v>16</v>
      </c>
      <c r="B115">
        <f t="shared" si="18"/>
        <v>0.53333333333333333</v>
      </c>
      <c r="C115">
        <v>158.19900000000001</v>
      </c>
      <c r="D115">
        <f t="shared" si="23"/>
        <v>-21.800999999999988</v>
      </c>
      <c r="E115">
        <f t="shared" si="20"/>
        <v>21.800999999999988</v>
      </c>
    </row>
    <row r="116" spans="1:5">
      <c r="A116">
        <v>17</v>
      </c>
      <c r="B116">
        <f t="shared" si="18"/>
        <v>0.56666666666666665</v>
      </c>
      <c r="C116">
        <v>159.88399999999999</v>
      </c>
      <c r="D116">
        <f>180-C116</f>
        <v>20.116000000000014</v>
      </c>
      <c r="E116">
        <f t="shared" si="20"/>
        <v>20.116000000000014</v>
      </c>
    </row>
    <row r="117" spans="1:5">
      <c r="A117">
        <v>18</v>
      </c>
      <c r="B117">
        <f t="shared" si="18"/>
        <v>0.6</v>
      </c>
      <c r="C117">
        <v>161.50700000000001</v>
      </c>
      <c r="D117">
        <f t="shared" ref="D117:D119" si="24">180-C117</f>
        <v>18.492999999999995</v>
      </c>
      <c r="E117">
        <f t="shared" si="20"/>
        <v>18.492999999999995</v>
      </c>
    </row>
    <row r="118" spans="1:5">
      <c r="A118">
        <v>19</v>
      </c>
      <c r="B118">
        <f t="shared" si="18"/>
        <v>0.6333333333333333</v>
      </c>
      <c r="C118">
        <v>159.37200000000001</v>
      </c>
      <c r="D118">
        <f t="shared" si="24"/>
        <v>20.627999999999986</v>
      </c>
      <c r="E118">
        <f t="shared" si="20"/>
        <v>20.627999999999986</v>
      </c>
    </row>
    <row r="119" spans="1:5">
      <c r="A119">
        <v>20</v>
      </c>
      <c r="B119">
        <f t="shared" si="18"/>
        <v>0.66666666666666663</v>
      </c>
      <c r="C119">
        <v>148.643</v>
      </c>
      <c r="D119">
        <f t="shared" si="24"/>
        <v>31.356999999999999</v>
      </c>
      <c r="E119" s="10">
        <f t="shared" si="20"/>
        <v>31.356999999999999</v>
      </c>
    </row>
    <row r="120" spans="1:5">
      <c r="A120">
        <v>21</v>
      </c>
      <c r="B120">
        <f t="shared" si="18"/>
        <v>0.7</v>
      </c>
      <c r="C120">
        <v>169.655</v>
      </c>
      <c r="D120">
        <f>-180+C120</f>
        <v>-10.344999999999999</v>
      </c>
      <c r="E120">
        <f t="shared" si="20"/>
        <v>10.344999999999999</v>
      </c>
    </row>
    <row r="121" spans="1:5">
      <c r="A121">
        <v>22</v>
      </c>
      <c r="B121">
        <f t="shared" si="18"/>
        <v>0.73333333333333328</v>
      </c>
      <c r="C121">
        <v>159.77500000000001</v>
      </c>
      <c r="D121">
        <f t="shared" ref="D121:D123" si="25">-180+C121</f>
        <v>-20.224999999999994</v>
      </c>
      <c r="E121">
        <f t="shared" si="20"/>
        <v>20.224999999999994</v>
      </c>
    </row>
    <row r="122" spans="1:5">
      <c r="A122">
        <v>24</v>
      </c>
      <c r="B122">
        <f t="shared" si="18"/>
        <v>0.8</v>
      </c>
      <c r="C122">
        <v>170.78899999999999</v>
      </c>
      <c r="D122">
        <f t="shared" si="25"/>
        <v>-9.2110000000000127</v>
      </c>
      <c r="E122">
        <f t="shared" si="20"/>
        <v>9.2110000000000127</v>
      </c>
    </row>
    <row r="123" spans="1:5">
      <c r="A123">
        <v>25</v>
      </c>
      <c r="B123">
        <f t="shared" si="18"/>
        <v>0.83333333333333337</v>
      </c>
      <c r="C123">
        <v>156.44800000000001</v>
      </c>
      <c r="D123">
        <f t="shared" si="25"/>
        <v>-23.551999999999992</v>
      </c>
      <c r="E123">
        <f t="shared" si="20"/>
        <v>23.551999999999992</v>
      </c>
    </row>
    <row r="124" spans="1:5">
      <c r="A124">
        <v>26</v>
      </c>
      <c r="B124">
        <f t="shared" si="18"/>
        <v>0.8666666666666667</v>
      </c>
      <c r="C124">
        <v>164.97399999999999</v>
      </c>
      <c r="D124">
        <f>180-C124</f>
        <v>15.02600000000001</v>
      </c>
      <c r="E124">
        <f t="shared" si="20"/>
        <v>15.02600000000001</v>
      </c>
    </row>
    <row r="125" spans="1:5">
      <c r="A125">
        <v>27</v>
      </c>
      <c r="B125">
        <f t="shared" si="18"/>
        <v>0.9</v>
      </c>
      <c r="C125">
        <v>155.518</v>
      </c>
      <c r="D125">
        <f t="shared" ref="D125:D128" si="26">180-C125</f>
        <v>24.481999999999999</v>
      </c>
      <c r="E125">
        <f t="shared" si="20"/>
        <v>24.481999999999999</v>
      </c>
    </row>
    <row r="126" spans="1:5">
      <c r="A126">
        <v>28</v>
      </c>
      <c r="B126">
        <f t="shared" si="18"/>
        <v>0.93333333333333335</v>
      </c>
      <c r="C126">
        <v>159.864</v>
      </c>
      <c r="D126">
        <f t="shared" si="26"/>
        <v>20.135999999999996</v>
      </c>
      <c r="E126">
        <f t="shared" si="20"/>
        <v>20.135999999999996</v>
      </c>
    </row>
    <row r="127" spans="1:5">
      <c r="A127">
        <v>29</v>
      </c>
      <c r="B127">
        <f t="shared" si="18"/>
        <v>0.96666666666666667</v>
      </c>
      <c r="C127">
        <v>152.70500000000001</v>
      </c>
      <c r="D127">
        <f t="shared" si="26"/>
        <v>27.294999999999987</v>
      </c>
      <c r="E127">
        <f t="shared" si="20"/>
        <v>27.294999999999987</v>
      </c>
    </row>
    <row r="128" spans="1:5">
      <c r="A128">
        <v>30</v>
      </c>
      <c r="B128">
        <f t="shared" si="18"/>
        <v>1</v>
      </c>
      <c r="C128">
        <v>166.357</v>
      </c>
      <c r="D128">
        <f t="shared" si="26"/>
        <v>13.643000000000001</v>
      </c>
      <c r="E128">
        <f t="shared" si="20"/>
        <v>13.643000000000001</v>
      </c>
    </row>
    <row r="129" spans="1:5">
      <c r="A129">
        <v>31</v>
      </c>
      <c r="B129">
        <f t="shared" si="18"/>
        <v>1.0333333333333332</v>
      </c>
      <c r="C129">
        <v>158.29900000000001</v>
      </c>
      <c r="D129">
        <f>-180+C129</f>
        <v>-21.700999999999993</v>
      </c>
      <c r="E129">
        <f t="shared" si="20"/>
        <v>21.700999999999993</v>
      </c>
    </row>
    <row r="130" spans="1:5">
      <c r="A130">
        <v>33</v>
      </c>
      <c r="B130">
        <f t="shared" si="18"/>
        <v>1.1000000000000001</v>
      </c>
      <c r="C130">
        <v>166.72399999999999</v>
      </c>
      <c r="D130">
        <f t="shared" ref="D130:D131" si="27">-180+C130</f>
        <v>-13.27600000000001</v>
      </c>
      <c r="E130">
        <f t="shared" si="20"/>
        <v>13.27600000000001</v>
      </c>
    </row>
    <row r="131" spans="1:5">
      <c r="A131">
        <v>34</v>
      </c>
      <c r="B131">
        <f t="shared" si="18"/>
        <v>1.1333333333333333</v>
      </c>
      <c r="C131">
        <v>177.87899999999999</v>
      </c>
      <c r="D131">
        <f t="shared" si="27"/>
        <v>-2.1210000000000093</v>
      </c>
      <c r="E131">
        <f t="shared" si="20"/>
        <v>2.1210000000000093</v>
      </c>
    </row>
    <row r="132" spans="1:5">
      <c r="A132">
        <v>35</v>
      </c>
      <c r="B132">
        <f t="shared" si="18"/>
        <v>1.1666666666666667</v>
      </c>
      <c r="C132">
        <v>157.38</v>
      </c>
      <c r="D132">
        <f>180-C132</f>
        <v>22.620000000000005</v>
      </c>
      <c r="E132">
        <f t="shared" si="20"/>
        <v>22.620000000000005</v>
      </c>
    </row>
    <row r="133" spans="1:5">
      <c r="A133">
        <v>36</v>
      </c>
      <c r="B133">
        <f t="shared" si="18"/>
        <v>1.2</v>
      </c>
      <c r="C133">
        <v>162.37799999999999</v>
      </c>
      <c r="D133">
        <f>180-C133</f>
        <v>17.622000000000014</v>
      </c>
      <c r="E133">
        <f t="shared" si="20"/>
        <v>17.622000000000014</v>
      </c>
    </row>
  </sheetData>
  <hyperlinks>
    <hyperlink ref="G9" r:id="rId1"/>
    <hyperlink ref="G4" r:id="rId2"/>
    <hyperlink ref="G75" r:id="rId3"/>
    <hyperlink ref="G102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2"/>
  <dimension ref="A1:H66"/>
  <sheetViews>
    <sheetView workbookViewId="0">
      <selection activeCell="D62" sqref="D62:D66"/>
    </sheetView>
  </sheetViews>
  <sheetFormatPr defaultRowHeight="15"/>
  <cols>
    <col min="1" max="1" width="12.85546875" customWidth="1"/>
    <col min="2" max="2" width="15.140625" customWidth="1"/>
    <col min="3" max="3" width="15.42578125" customWidth="1"/>
    <col min="4" max="4" width="12.28515625" customWidth="1"/>
    <col min="5" max="5" width="15.5703125" customWidth="1"/>
    <col min="6" max="6" width="27.140625" customWidth="1"/>
  </cols>
  <sheetData>
    <row r="1" spans="1:8">
      <c r="A1" s="1" t="s">
        <v>99</v>
      </c>
      <c r="C1" s="24" t="s">
        <v>100</v>
      </c>
    </row>
    <row r="2" spans="1:8">
      <c r="A2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A4*(1/25)</f>
        <v>0.04</v>
      </c>
      <c r="C4" s="17">
        <v>168.875</v>
      </c>
      <c r="D4" s="17">
        <f>180-C4</f>
        <v>11.125</v>
      </c>
      <c r="E4" s="17">
        <f>ABS(D4)</f>
        <v>11.125</v>
      </c>
      <c r="F4">
        <v>0.63</v>
      </c>
      <c r="G4" s="9" t="s">
        <v>621</v>
      </c>
    </row>
    <row r="5" spans="1:8">
      <c r="A5" s="17">
        <v>3</v>
      </c>
      <c r="B5">
        <f t="shared" ref="B5:B18" si="0">A5*(1/25)</f>
        <v>0.12</v>
      </c>
      <c r="C5" s="17">
        <v>167.024</v>
      </c>
      <c r="D5" s="17">
        <f t="shared" ref="D5:D6" si="1">180-C5</f>
        <v>12.975999999999999</v>
      </c>
      <c r="E5" s="17">
        <f t="shared" ref="E5:E18" si="2">ABS(D5)</f>
        <v>12.975999999999999</v>
      </c>
    </row>
    <row r="6" spans="1:8">
      <c r="A6" s="17">
        <v>5</v>
      </c>
      <c r="B6">
        <f t="shared" si="0"/>
        <v>0.2</v>
      </c>
      <c r="C6" s="17">
        <v>167.27600000000001</v>
      </c>
      <c r="D6" s="17">
        <f t="shared" si="1"/>
        <v>12.72399999999999</v>
      </c>
      <c r="E6" s="17">
        <f t="shared" si="2"/>
        <v>12.72399999999999</v>
      </c>
    </row>
    <row r="7" spans="1:8">
      <c r="A7" s="17">
        <v>7</v>
      </c>
      <c r="B7">
        <f t="shared" si="0"/>
        <v>0.28000000000000003</v>
      </c>
      <c r="C7" s="17">
        <v>168.053</v>
      </c>
      <c r="D7" s="17">
        <f>-180+C7</f>
        <v>-11.947000000000003</v>
      </c>
      <c r="E7" s="17">
        <f t="shared" si="2"/>
        <v>11.947000000000003</v>
      </c>
      <c r="G7" t="s">
        <v>131</v>
      </c>
      <c r="H7" t="s">
        <v>314</v>
      </c>
    </row>
    <row r="8" spans="1:8">
      <c r="A8" s="17">
        <v>9</v>
      </c>
      <c r="B8">
        <f t="shared" si="0"/>
        <v>0.36</v>
      </c>
      <c r="C8" s="17">
        <v>158.749</v>
      </c>
      <c r="D8" s="17">
        <f t="shared" ref="D8:D9" si="3">-180+C8</f>
        <v>-21.251000000000005</v>
      </c>
      <c r="E8" s="10">
        <f t="shared" si="2"/>
        <v>21.251000000000005</v>
      </c>
      <c r="G8" t="s">
        <v>622</v>
      </c>
    </row>
    <row r="9" spans="1:8">
      <c r="A9" s="17">
        <v>11</v>
      </c>
      <c r="B9">
        <f t="shared" si="0"/>
        <v>0.44</v>
      </c>
      <c r="C9" s="17">
        <v>174.249</v>
      </c>
      <c r="D9" s="17">
        <f t="shared" si="3"/>
        <v>-5.7510000000000048</v>
      </c>
      <c r="E9" s="17">
        <f t="shared" si="2"/>
        <v>5.7510000000000048</v>
      </c>
      <c r="G9" s="9" t="s">
        <v>623</v>
      </c>
    </row>
    <row r="10" spans="1:8">
      <c r="A10" s="17">
        <v>13</v>
      </c>
      <c r="B10">
        <f t="shared" si="0"/>
        <v>0.52</v>
      </c>
      <c r="C10" s="17">
        <v>171.285</v>
      </c>
      <c r="D10" s="17">
        <f t="shared" ref="D10:D12" si="4">180-C10</f>
        <v>8.7150000000000034</v>
      </c>
      <c r="E10" s="17">
        <f t="shared" si="2"/>
        <v>8.7150000000000034</v>
      </c>
    </row>
    <row r="11" spans="1:8">
      <c r="A11" s="17">
        <v>15</v>
      </c>
      <c r="B11">
        <f t="shared" si="0"/>
        <v>0.6</v>
      </c>
      <c r="C11">
        <v>166.83</v>
      </c>
      <c r="D11" s="17">
        <f t="shared" si="4"/>
        <v>13.169999999999987</v>
      </c>
      <c r="E11" s="17">
        <f t="shared" si="2"/>
        <v>13.169999999999987</v>
      </c>
    </row>
    <row r="12" spans="1:8">
      <c r="A12" s="17">
        <v>17</v>
      </c>
      <c r="B12">
        <f t="shared" si="0"/>
        <v>0.68</v>
      </c>
      <c r="C12">
        <v>164.01499999999999</v>
      </c>
      <c r="D12" s="17">
        <f t="shared" si="4"/>
        <v>15.985000000000014</v>
      </c>
      <c r="E12" s="17">
        <f t="shared" si="2"/>
        <v>15.985000000000014</v>
      </c>
    </row>
    <row r="13" spans="1:8">
      <c r="A13" s="17">
        <v>21</v>
      </c>
      <c r="B13">
        <f t="shared" si="0"/>
        <v>0.84</v>
      </c>
      <c r="C13">
        <v>174.04</v>
      </c>
      <c r="D13" s="17">
        <f t="shared" ref="D13:D15" si="5">-180+C13</f>
        <v>-5.960000000000008</v>
      </c>
      <c r="E13" s="17">
        <f t="shared" si="2"/>
        <v>5.960000000000008</v>
      </c>
    </row>
    <row r="14" spans="1:8">
      <c r="A14" s="17">
        <v>23</v>
      </c>
      <c r="B14">
        <f t="shared" si="0"/>
        <v>0.92</v>
      </c>
      <c r="C14">
        <v>172.07900000000001</v>
      </c>
      <c r="D14" s="17">
        <f t="shared" si="5"/>
        <v>-7.9209999999999923</v>
      </c>
      <c r="E14" s="17">
        <f t="shared" si="2"/>
        <v>7.9209999999999923</v>
      </c>
    </row>
    <row r="15" spans="1:8">
      <c r="A15" s="17">
        <v>25</v>
      </c>
      <c r="B15">
        <f t="shared" si="0"/>
        <v>1</v>
      </c>
      <c r="C15">
        <v>175.22399999999999</v>
      </c>
      <c r="D15" s="17">
        <f t="shared" si="5"/>
        <v>-4.7760000000000105</v>
      </c>
      <c r="E15" s="17">
        <f t="shared" si="2"/>
        <v>4.7760000000000105</v>
      </c>
    </row>
    <row r="16" spans="1:8">
      <c r="A16" s="17">
        <v>27</v>
      </c>
      <c r="B16">
        <f t="shared" si="0"/>
        <v>1.08</v>
      </c>
      <c r="C16">
        <v>169.20599999999999</v>
      </c>
      <c r="D16" s="17">
        <f t="shared" ref="D16:D18" si="6">180-C16</f>
        <v>10.794000000000011</v>
      </c>
      <c r="E16" s="17">
        <f t="shared" si="2"/>
        <v>10.794000000000011</v>
      </c>
    </row>
    <row r="17" spans="1:8">
      <c r="A17" s="17">
        <v>29</v>
      </c>
      <c r="B17">
        <f t="shared" si="0"/>
        <v>1.1599999999999999</v>
      </c>
      <c r="C17">
        <v>163.501</v>
      </c>
      <c r="D17" s="17">
        <f t="shared" si="6"/>
        <v>16.498999999999995</v>
      </c>
      <c r="E17" s="17">
        <f t="shared" si="2"/>
        <v>16.498999999999995</v>
      </c>
    </row>
    <row r="18" spans="1:8">
      <c r="A18" s="17">
        <v>31</v>
      </c>
      <c r="B18">
        <f t="shared" si="0"/>
        <v>1.24</v>
      </c>
      <c r="C18">
        <v>163.61799999999999</v>
      </c>
      <c r="D18" s="17">
        <f t="shared" si="6"/>
        <v>16.382000000000005</v>
      </c>
      <c r="E18" s="17">
        <f t="shared" si="2"/>
        <v>16.382000000000005</v>
      </c>
    </row>
    <row r="21" spans="1:8">
      <c r="A21" t="s">
        <v>319</v>
      </c>
    </row>
    <row r="22" spans="1:8">
      <c r="A22" s="1" t="s">
        <v>123</v>
      </c>
      <c r="B22" s="1" t="s">
        <v>124</v>
      </c>
      <c r="C22" s="1" t="s">
        <v>125</v>
      </c>
      <c r="D22" s="1" t="s">
        <v>174</v>
      </c>
      <c r="E22" s="1" t="s">
        <v>127</v>
      </c>
      <c r="G22" t="s">
        <v>131</v>
      </c>
      <c r="H22" t="s">
        <v>319</v>
      </c>
    </row>
    <row r="23" spans="1:8">
      <c r="A23">
        <v>1</v>
      </c>
      <c r="B23">
        <f>A23*(1/24)</f>
        <v>4.1666666666666664E-2</v>
      </c>
      <c r="C23">
        <v>171.46899999999999</v>
      </c>
      <c r="D23">
        <f>180-C23</f>
        <v>8.5310000000000059</v>
      </c>
      <c r="E23">
        <f>ABS(D23)</f>
        <v>8.5310000000000059</v>
      </c>
      <c r="G23" t="s">
        <v>624</v>
      </c>
    </row>
    <row r="24" spans="1:8">
      <c r="A24">
        <v>3</v>
      </c>
      <c r="B24">
        <f t="shared" ref="B24:B45" si="7">A24*(1/24)</f>
        <v>0.125</v>
      </c>
      <c r="C24">
        <v>175.815</v>
      </c>
      <c r="D24">
        <f t="shared" ref="D24:D27" si="8">180-C24</f>
        <v>4.1850000000000023</v>
      </c>
      <c r="E24">
        <f t="shared" ref="E24:E45" si="9">ABS(D24)</f>
        <v>4.1850000000000023</v>
      </c>
      <c r="G24" s="9" t="s">
        <v>625</v>
      </c>
    </row>
    <row r="25" spans="1:8">
      <c r="A25">
        <v>5</v>
      </c>
      <c r="B25">
        <f t="shared" si="7"/>
        <v>0.20833333333333331</v>
      </c>
      <c r="C25">
        <v>168.42099999999999</v>
      </c>
      <c r="D25">
        <f t="shared" si="8"/>
        <v>11.579000000000008</v>
      </c>
      <c r="E25">
        <f t="shared" si="9"/>
        <v>11.579000000000008</v>
      </c>
    </row>
    <row r="26" spans="1:8">
      <c r="A26">
        <v>7</v>
      </c>
      <c r="B26">
        <f t="shared" si="7"/>
        <v>0.29166666666666663</v>
      </c>
      <c r="C26">
        <v>164.68700000000001</v>
      </c>
      <c r="D26">
        <f t="shared" si="8"/>
        <v>15.312999999999988</v>
      </c>
      <c r="E26">
        <f t="shared" si="9"/>
        <v>15.312999999999988</v>
      </c>
    </row>
    <row r="27" spans="1:8">
      <c r="A27">
        <v>9</v>
      </c>
      <c r="B27">
        <f t="shared" si="7"/>
        <v>0.375</v>
      </c>
      <c r="C27">
        <v>166.29300000000001</v>
      </c>
      <c r="D27">
        <f t="shared" si="8"/>
        <v>13.706999999999994</v>
      </c>
      <c r="E27">
        <f t="shared" si="9"/>
        <v>13.706999999999994</v>
      </c>
    </row>
    <row r="28" spans="1:8">
      <c r="A28">
        <v>11</v>
      </c>
      <c r="B28">
        <f t="shared" si="7"/>
        <v>0.45833333333333331</v>
      </c>
      <c r="C28">
        <v>158.369</v>
      </c>
      <c r="D28">
        <f>-180+C28</f>
        <v>-21.631</v>
      </c>
      <c r="E28">
        <f t="shared" si="9"/>
        <v>21.631</v>
      </c>
    </row>
    <row r="29" spans="1:8">
      <c r="A29">
        <v>13</v>
      </c>
      <c r="B29">
        <f t="shared" si="7"/>
        <v>0.54166666666666663</v>
      </c>
      <c r="C29">
        <v>153.435</v>
      </c>
      <c r="D29">
        <f t="shared" ref="D29:D32" si="10">-180+C29</f>
        <v>-26.564999999999998</v>
      </c>
      <c r="E29">
        <f t="shared" si="9"/>
        <v>26.564999999999998</v>
      </c>
    </row>
    <row r="30" spans="1:8">
      <c r="A30">
        <v>15</v>
      </c>
      <c r="B30">
        <f t="shared" si="7"/>
        <v>0.625</v>
      </c>
      <c r="C30">
        <v>170.53800000000001</v>
      </c>
      <c r="D30">
        <f t="shared" si="10"/>
        <v>-9.4619999999999891</v>
      </c>
      <c r="E30">
        <f t="shared" si="9"/>
        <v>9.4619999999999891</v>
      </c>
    </row>
    <row r="31" spans="1:8">
      <c r="A31">
        <v>17</v>
      </c>
      <c r="B31">
        <f t="shared" si="7"/>
        <v>0.70833333333333326</v>
      </c>
      <c r="C31">
        <v>161.565</v>
      </c>
      <c r="D31">
        <f t="shared" si="10"/>
        <v>-18.435000000000002</v>
      </c>
      <c r="E31">
        <f t="shared" si="9"/>
        <v>18.435000000000002</v>
      </c>
    </row>
    <row r="32" spans="1:8">
      <c r="A32">
        <v>19</v>
      </c>
      <c r="B32">
        <f t="shared" si="7"/>
        <v>0.79166666666666663</v>
      </c>
      <c r="C32">
        <v>174.28899999999999</v>
      </c>
      <c r="D32">
        <f t="shared" si="10"/>
        <v>-5.7110000000000127</v>
      </c>
      <c r="E32">
        <f t="shared" si="9"/>
        <v>5.7110000000000127</v>
      </c>
    </row>
    <row r="33" spans="1:5">
      <c r="A33">
        <v>21</v>
      </c>
      <c r="B33">
        <f t="shared" si="7"/>
        <v>0.875</v>
      </c>
      <c r="C33">
        <v>170.53800000000001</v>
      </c>
      <c r="D33">
        <f t="shared" ref="D33:D36" si="11">180-C33</f>
        <v>9.4619999999999891</v>
      </c>
      <c r="E33">
        <f t="shared" si="9"/>
        <v>9.4619999999999891</v>
      </c>
    </row>
    <row r="34" spans="1:5">
      <c r="A34">
        <v>23</v>
      </c>
      <c r="B34">
        <f t="shared" si="7"/>
        <v>0.95833333333333326</v>
      </c>
      <c r="C34">
        <v>171.15100000000001</v>
      </c>
      <c r="D34">
        <f t="shared" si="11"/>
        <v>8.8489999999999895</v>
      </c>
      <c r="E34">
        <f t="shared" si="9"/>
        <v>8.8489999999999895</v>
      </c>
    </row>
    <row r="35" spans="1:5">
      <c r="A35">
        <v>25</v>
      </c>
      <c r="B35">
        <f t="shared" si="7"/>
        <v>1.0416666666666665</v>
      </c>
      <c r="C35">
        <v>165.93199999999999</v>
      </c>
      <c r="D35">
        <f t="shared" si="11"/>
        <v>14.068000000000012</v>
      </c>
      <c r="E35">
        <f t="shared" si="9"/>
        <v>14.068000000000012</v>
      </c>
    </row>
    <row r="36" spans="1:5">
      <c r="A36">
        <v>27</v>
      </c>
      <c r="B36">
        <f t="shared" si="7"/>
        <v>1.125</v>
      </c>
      <c r="C36">
        <v>169.69499999999999</v>
      </c>
      <c r="D36">
        <f t="shared" si="11"/>
        <v>10.305000000000007</v>
      </c>
      <c r="E36">
        <f t="shared" si="9"/>
        <v>10.305000000000007</v>
      </c>
    </row>
    <row r="37" spans="1:5">
      <c r="A37">
        <v>29</v>
      </c>
      <c r="B37">
        <f t="shared" si="7"/>
        <v>1.2083333333333333</v>
      </c>
      <c r="C37">
        <v>142.80000000000001</v>
      </c>
      <c r="D37">
        <f t="shared" ref="D37:D41" si="12">-180+C37</f>
        <v>-37.199999999999989</v>
      </c>
      <c r="E37" s="10">
        <f t="shared" si="9"/>
        <v>37.199999999999989</v>
      </c>
    </row>
    <row r="38" spans="1:5">
      <c r="A38">
        <v>31</v>
      </c>
      <c r="B38">
        <f t="shared" si="7"/>
        <v>1.2916666666666665</v>
      </c>
      <c r="C38">
        <v>162.387</v>
      </c>
      <c r="D38">
        <f t="shared" si="12"/>
        <v>-17.613</v>
      </c>
      <c r="E38">
        <f t="shared" si="9"/>
        <v>17.613</v>
      </c>
    </row>
    <row r="39" spans="1:5">
      <c r="A39">
        <v>33</v>
      </c>
      <c r="B39">
        <f t="shared" si="7"/>
        <v>1.375</v>
      </c>
      <c r="C39">
        <v>171.43899999999999</v>
      </c>
      <c r="D39">
        <f t="shared" si="12"/>
        <v>-8.561000000000007</v>
      </c>
      <c r="E39">
        <f t="shared" si="9"/>
        <v>8.561000000000007</v>
      </c>
    </row>
    <row r="40" spans="1:5">
      <c r="A40">
        <v>35</v>
      </c>
      <c r="B40">
        <f t="shared" si="7"/>
        <v>1.4583333333333333</v>
      </c>
      <c r="C40">
        <v>157.81299999999999</v>
      </c>
      <c r="D40">
        <f t="shared" si="12"/>
        <v>-22.187000000000012</v>
      </c>
      <c r="E40">
        <f t="shared" si="9"/>
        <v>22.187000000000012</v>
      </c>
    </row>
    <row r="41" spans="1:5">
      <c r="A41">
        <v>37</v>
      </c>
      <c r="B41">
        <f t="shared" si="7"/>
        <v>1.5416666666666665</v>
      </c>
      <c r="C41">
        <v>163.49600000000001</v>
      </c>
      <c r="D41">
        <f t="shared" si="12"/>
        <v>-16.503999999999991</v>
      </c>
      <c r="E41">
        <f t="shared" si="9"/>
        <v>16.503999999999991</v>
      </c>
    </row>
    <row r="42" spans="1:5">
      <c r="A42">
        <v>39</v>
      </c>
      <c r="B42">
        <f t="shared" si="7"/>
        <v>1.625</v>
      </c>
      <c r="C42">
        <v>168.69</v>
      </c>
      <c r="D42">
        <f t="shared" ref="D42:D45" si="13">180-C42</f>
        <v>11.310000000000002</v>
      </c>
      <c r="E42">
        <f t="shared" si="9"/>
        <v>11.310000000000002</v>
      </c>
    </row>
    <row r="43" spans="1:5">
      <c r="A43">
        <v>41</v>
      </c>
      <c r="B43">
        <f t="shared" si="7"/>
        <v>1.7083333333333333</v>
      </c>
      <c r="C43">
        <v>165.964</v>
      </c>
      <c r="D43">
        <f t="shared" si="13"/>
        <v>14.036000000000001</v>
      </c>
      <c r="E43">
        <f t="shared" si="9"/>
        <v>14.036000000000001</v>
      </c>
    </row>
    <row r="44" spans="1:5">
      <c r="A44">
        <v>43</v>
      </c>
      <c r="B44">
        <f t="shared" si="7"/>
        <v>1.7916666666666665</v>
      </c>
      <c r="C44">
        <v>168.11099999999999</v>
      </c>
      <c r="D44">
        <f t="shared" si="13"/>
        <v>11.88900000000001</v>
      </c>
      <c r="E44">
        <f t="shared" si="9"/>
        <v>11.88900000000001</v>
      </c>
    </row>
    <row r="45" spans="1:5">
      <c r="A45">
        <v>45</v>
      </c>
      <c r="B45">
        <f t="shared" si="7"/>
        <v>1.875</v>
      </c>
      <c r="C45">
        <v>169.38</v>
      </c>
      <c r="D45">
        <f t="shared" si="13"/>
        <v>10.620000000000005</v>
      </c>
      <c r="E45">
        <f t="shared" si="9"/>
        <v>10.620000000000005</v>
      </c>
    </row>
    <row r="48" spans="1:5">
      <c r="A48" t="s">
        <v>321</v>
      </c>
    </row>
    <row r="49" spans="1:8">
      <c r="A49" s="1" t="s">
        <v>123</v>
      </c>
      <c r="B49" s="1" t="s">
        <v>124</v>
      </c>
      <c r="C49" s="1" t="s">
        <v>125</v>
      </c>
      <c r="D49" s="1" t="s">
        <v>174</v>
      </c>
      <c r="E49" s="1" t="s">
        <v>127</v>
      </c>
      <c r="G49" t="s">
        <v>131</v>
      </c>
      <c r="H49" t="s">
        <v>321</v>
      </c>
    </row>
    <row r="50" spans="1:8">
      <c r="A50">
        <v>1</v>
      </c>
      <c r="B50">
        <f>A50*(1/25)</f>
        <v>0.04</v>
      </c>
      <c r="C50">
        <v>175.26400000000001</v>
      </c>
      <c r="D50">
        <f>180-C50</f>
        <v>4.73599999999999</v>
      </c>
      <c r="E50">
        <f>ABS(D50)</f>
        <v>4.73599999999999</v>
      </c>
      <c r="G50" t="s">
        <v>626</v>
      </c>
    </row>
    <row r="51" spans="1:8">
      <c r="A51">
        <v>3</v>
      </c>
      <c r="B51">
        <f t="shared" ref="B51:B66" si="14">A51*(1/25)</f>
        <v>0.12</v>
      </c>
      <c r="C51">
        <v>170.65100000000001</v>
      </c>
      <c r="D51">
        <f t="shared" ref="D51:D52" si="15">180-C51</f>
        <v>9.3489999999999895</v>
      </c>
      <c r="E51">
        <f t="shared" ref="E51:E66" si="16">ABS(D51)</f>
        <v>9.3489999999999895</v>
      </c>
      <c r="G51" s="9" t="s">
        <v>627</v>
      </c>
    </row>
    <row r="52" spans="1:8">
      <c r="A52">
        <v>5</v>
      </c>
      <c r="B52">
        <f t="shared" si="14"/>
        <v>0.2</v>
      </c>
      <c r="C52">
        <v>177.43600000000001</v>
      </c>
      <c r="D52">
        <f t="shared" si="15"/>
        <v>2.563999999999993</v>
      </c>
      <c r="E52">
        <f t="shared" si="16"/>
        <v>2.563999999999993</v>
      </c>
    </row>
    <row r="53" spans="1:8">
      <c r="A53">
        <v>7</v>
      </c>
      <c r="B53">
        <f t="shared" si="14"/>
        <v>0.28000000000000003</v>
      </c>
      <c r="C53">
        <v>165.87700000000001</v>
      </c>
      <c r="D53">
        <f>-180+C53</f>
        <v>-14.12299999999999</v>
      </c>
      <c r="E53">
        <f t="shared" si="16"/>
        <v>14.12299999999999</v>
      </c>
    </row>
    <row r="54" spans="1:8">
      <c r="A54">
        <v>9</v>
      </c>
      <c r="B54">
        <f t="shared" si="14"/>
        <v>0.36</v>
      </c>
      <c r="C54">
        <v>158.649</v>
      </c>
      <c r="D54">
        <f t="shared" ref="D54:D56" si="17">-180+C54</f>
        <v>-21.350999999999999</v>
      </c>
      <c r="E54">
        <f t="shared" si="16"/>
        <v>21.350999999999999</v>
      </c>
    </row>
    <row r="55" spans="1:8">
      <c r="A55">
        <v>11</v>
      </c>
      <c r="B55">
        <f t="shared" si="14"/>
        <v>0.44</v>
      </c>
      <c r="C55">
        <v>174.423</v>
      </c>
      <c r="D55">
        <f t="shared" si="17"/>
        <v>-5.5769999999999982</v>
      </c>
      <c r="E55">
        <f t="shared" si="16"/>
        <v>5.5769999999999982</v>
      </c>
    </row>
    <row r="56" spans="1:8">
      <c r="A56">
        <v>13</v>
      </c>
      <c r="B56">
        <f t="shared" si="14"/>
        <v>0.52</v>
      </c>
      <c r="C56">
        <v>170.50800000000001</v>
      </c>
      <c r="D56">
        <f t="shared" si="17"/>
        <v>-9.4919999999999902</v>
      </c>
      <c r="E56">
        <f t="shared" si="16"/>
        <v>9.4919999999999902</v>
      </c>
    </row>
    <row r="57" spans="1:8">
      <c r="A57">
        <v>15</v>
      </c>
      <c r="B57">
        <f t="shared" si="14"/>
        <v>0.6</v>
      </c>
      <c r="C57">
        <v>168.803</v>
      </c>
      <c r="D57">
        <f t="shared" ref="D57:D58" si="18">180-C57</f>
        <v>11.197000000000003</v>
      </c>
      <c r="E57">
        <f t="shared" si="16"/>
        <v>11.197000000000003</v>
      </c>
    </row>
    <row r="58" spans="1:8">
      <c r="A58">
        <v>17</v>
      </c>
      <c r="B58">
        <f t="shared" si="14"/>
        <v>0.68</v>
      </c>
      <c r="C58">
        <v>178.232</v>
      </c>
      <c r="D58">
        <f t="shared" si="18"/>
        <v>1.7680000000000007</v>
      </c>
      <c r="E58">
        <f t="shared" si="16"/>
        <v>1.7680000000000007</v>
      </c>
    </row>
    <row r="59" spans="1:8">
      <c r="A59">
        <v>19</v>
      </c>
      <c r="B59">
        <f t="shared" si="14"/>
        <v>0.76</v>
      </c>
      <c r="C59">
        <v>160.583</v>
      </c>
      <c r="D59">
        <f t="shared" ref="D59:D61" si="19">-180+C59</f>
        <v>-19.417000000000002</v>
      </c>
      <c r="E59">
        <f t="shared" si="16"/>
        <v>19.417000000000002</v>
      </c>
    </row>
    <row r="60" spans="1:8">
      <c r="A60">
        <v>21</v>
      </c>
      <c r="B60">
        <f t="shared" si="14"/>
        <v>0.84</v>
      </c>
      <c r="C60">
        <v>142.696</v>
      </c>
      <c r="D60">
        <f t="shared" si="19"/>
        <v>-37.304000000000002</v>
      </c>
      <c r="E60">
        <f t="shared" si="16"/>
        <v>37.304000000000002</v>
      </c>
    </row>
    <row r="61" spans="1:8">
      <c r="A61">
        <v>23</v>
      </c>
      <c r="B61">
        <f t="shared" si="14"/>
        <v>0.92</v>
      </c>
      <c r="C61">
        <v>142.26300000000001</v>
      </c>
      <c r="D61">
        <f t="shared" si="19"/>
        <v>-37.736999999999995</v>
      </c>
      <c r="E61">
        <f t="shared" si="16"/>
        <v>37.736999999999995</v>
      </c>
    </row>
    <row r="62" spans="1:8">
      <c r="A62">
        <v>25</v>
      </c>
      <c r="B62">
        <f t="shared" si="14"/>
        <v>1</v>
      </c>
      <c r="C62">
        <v>168.11699999999999</v>
      </c>
      <c r="D62">
        <f t="shared" ref="D62:D64" si="20">180-C62</f>
        <v>11.88300000000001</v>
      </c>
      <c r="E62">
        <f t="shared" si="16"/>
        <v>11.88300000000001</v>
      </c>
    </row>
    <row r="63" spans="1:8">
      <c r="A63">
        <v>27</v>
      </c>
      <c r="B63">
        <f t="shared" si="14"/>
        <v>1.08</v>
      </c>
      <c r="C63">
        <v>165.83799999999999</v>
      </c>
      <c r="D63">
        <f t="shared" si="20"/>
        <v>14.162000000000006</v>
      </c>
      <c r="E63">
        <f t="shared" si="16"/>
        <v>14.162000000000006</v>
      </c>
    </row>
    <row r="64" spans="1:8">
      <c r="A64">
        <v>29</v>
      </c>
      <c r="B64">
        <f t="shared" si="14"/>
        <v>1.1599999999999999</v>
      </c>
      <c r="C64">
        <v>162.46</v>
      </c>
      <c r="D64">
        <f t="shared" si="20"/>
        <v>17.539999999999992</v>
      </c>
      <c r="E64">
        <f t="shared" si="16"/>
        <v>17.539999999999992</v>
      </c>
    </row>
    <row r="65" spans="1:5">
      <c r="A65">
        <v>31</v>
      </c>
      <c r="B65">
        <f t="shared" si="14"/>
        <v>1.24</v>
      </c>
      <c r="C65">
        <v>147.48699999999999</v>
      </c>
      <c r="D65">
        <f t="shared" ref="D65:D66" si="21">-180+C65</f>
        <v>-32.513000000000005</v>
      </c>
      <c r="E65">
        <f t="shared" si="16"/>
        <v>32.513000000000005</v>
      </c>
    </row>
    <row r="66" spans="1:5">
      <c r="A66">
        <v>33</v>
      </c>
      <c r="B66">
        <f t="shared" si="14"/>
        <v>1.32</v>
      </c>
      <c r="C66">
        <v>136.70099999999999</v>
      </c>
      <c r="D66">
        <f t="shared" si="21"/>
        <v>-43.299000000000007</v>
      </c>
      <c r="E66" s="10">
        <f t="shared" si="16"/>
        <v>43.299000000000007</v>
      </c>
    </row>
  </sheetData>
  <hyperlinks>
    <hyperlink ref="G9" r:id="rId1"/>
    <hyperlink ref="G4" r:id="rId2" location="text=Facts" display="http://www.arkive.org/greater-horseshoe-bat/rhinolophus-ferrumequinum/ - text=Facts"/>
    <hyperlink ref="G24" r:id="rId3"/>
    <hyperlink ref="G51" r:id="rId4"/>
  </hyperlinks>
  <pageMargins left="0.7" right="0.7" top="0.75" bottom="0.75" header="0.3" footer="0.3"/>
  <drawing r:id="rId5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4"/>
  <dimension ref="A1:H172"/>
  <sheetViews>
    <sheetView workbookViewId="0">
      <selection activeCell="D150" sqref="D150:D172"/>
    </sheetView>
  </sheetViews>
  <sheetFormatPr defaultRowHeight="15"/>
  <cols>
    <col min="1" max="1" width="11.5703125" customWidth="1"/>
    <col min="2" max="2" width="14.7109375" bestFit="1" customWidth="1"/>
    <col min="3" max="3" width="14.28515625" bestFit="1" customWidth="1"/>
    <col min="4" max="4" width="10.28515625" bestFit="1" customWidth="1"/>
    <col min="5" max="5" width="15.5703125" bestFit="1" customWidth="1"/>
    <col min="6" max="6" width="26.5703125" bestFit="1" customWidth="1"/>
    <col min="7" max="7" width="15" bestFit="1" customWidth="1"/>
  </cols>
  <sheetData>
    <row r="1" spans="1:8">
      <c r="A1" s="1" t="s">
        <v>740</v>
      </c>
      <c r="C1" s="18" t="s">
        <v>25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199</v>
      </c>
      <c r="F3" s="1" t="s">
        <v>128</v>
      </c>
      <c r="G3" s="1" t="s">
        <v>175</v>
      </c>
      <c r="H3" s="1" t="s">
        <v>208</v>
      </c>
    </row>
    <row r="4" spans="1:8">
      <c r="A4">
        <v>1</v>
      </c>
      <c r="B4">
        <f>A4*(1/30)</f>
        <v>3.3333333333333333E-2</v>
      </c>
      <c r="C4">
        <v>169.54499999999999</v>
      </c>
      <c r="D4">
        <f>180-C4</f>
        <v>10.455000000000013</v>
      </c>
      <c r="E4">
        <f>ABS(D4)</f>
        <v>10.455000000000013</v>
      </c>
      <c r="F4">
        <v>0.98</v>
      </c>
      <c r="G4" s="9" t="s">
        <v>209</v>
      </c>
      <c r="H4" s="14">
        <v>1.04</v>
      </c>
    </row>
    <row r="5" spans="1:8">
      <c r="A5">
        <v>3</v>
      </c>
      <c r="B5">
        <f t="shared" ref="B5:B60" si="0">A5*(1/30)</f>
        <v>0.1</v>
      </c>
      <c r="C5">
        <v>164.89099999999999</v>
      </c>
      <c r="D5">
        <f>180-C5</f>
        <v>15.109000000000009</v>
      </c>
      <c r="E5">
        <f t="shared" ref="E5:E60" si="1">ABS(D5)</f>
        <v>15.109000000000009</v>
      </c>
    </row>
    <row r="6" spans="1:8" ht="31.5">
      <c r="A6">
        <v>5</v>
      </c>
      <c r="B6">
        <f t="shared" si="0"/>
        <v>0.16666666666666666</v>
      </c>
      <c r="C6">
        <v>166.227</v>
      </c>
      <c r="D6">
        <f>180-C6</f>
        <v>13.772999999999996</v>
      </c>
      <c r="E6">
        <f t="shared" si="1"/>
        <v>13.772999999999996</v>
      </c>
      <c r="H6" s="15" t="s">
        <v>210</v>
      </c>
    </row>
    <row r="7" spans="1:8">
      <c r="A7">
        <v>7</v>
      </c>
      <c r="B7">
        <f t="shared" si="0"/>
        <v>0.23333333333333334</v>
      </c>
      <c r="C7">
        <v>167.28899999999999</v>
      </c>
      <c r="D7">
        <f>180-C7</f>
        <v>12.711000000000013</v>
      </c>
      <c r="E7">
        <f t="shared" si="1"/>
        <v>12.711000000000013</v>
      </c>
    </row>
    <row r="8" spans="1:8">
      <c r="A8">
        <v>9</v>
      </c>
      <c r="B8">
        <f t="shared" si="0"/>
        <v>0.3</v>
      </c>
      <c r="C8">
        <v>179.56100000000001</v>
      </c>
      <c r="D8">
        <f>-180+C8</f>
        <v>-0.43899999999999295</v>
      </c>
      <c r="E8">
        <f t="shared" si="1"/>
        <v>0.43899999999999295</v>
      </c>
      <c r="G8" t="s">
        <v>131</v>
      </c>
      <c r="H8" t="s">
        <v>211</v>
      </c>
    </row>
    <row r="9" spans="1:8">
      <c r="A9">
        <v>11</v>
      </c>
      <c r="B9">
        <f t="shared" si="0"/>
        <v>0.36666666666666664</v>
      </c>
      <c r="C9">
        <v>177.38200000000001</v>
      </c>
      <c r="D9">
        <f>-180+C9</f>
        <v>-2.617999999999995</v>
      </c>
      <c r="E9">
        <f t="shared" si="1"/>
        <v>2.617999999999995</v>
      </c>
      <c r="G9" t="s">
        <v>212</v>
      </c>
    </row>
    <row r="10" spans="1:8">
      <c r="A10">
        <v>13</v>
      </c>
      <c r="B10">
        <f t="shared" si="0"/>
        <v>0.43333333333333335</v>
      </c>
      <c r="C10">
        <v>175.18899999999999</v>
      </c>
      <c r="D10">
        <f>-180+C10</f>
        <v>-4.811000000000007</v>
      </c>
      <c r="E10">
        <f t="shared" si="1"/>
        <v>4.811000000000007</v>
      </c>
      <c r="G10" s="9" t="s">
        <v>213</v>
      </c>
    </row>
    <row r="11" spans="1:8">
      <c r="A11">
        <v>15</v>
      </c>
      <c r="B11">
        <f t="shared" si="0"/>
        <v>0.5</v>
      </c>
      <c r="C11">
        <v>167.12</v>
      </c>
      <c r="D11">
        <f>-180+C11</f>
        <v>-12.879999999999995</v>
      </c>
      <c r="E11">
        <f t="shared" si="1"/>
        <v>12.879999999999995</v>
      </c>
    </row>
    <row r="12" spans="1:8">
      <c r="A12">
        <v>17</v>
      </c>
      <c r="B12">
        <f t="shared" si="0"/>
        <v>0.56666666666666665</v>
      </c>
      <c r="C12">
        <v>167.28200000000001</v>
      </c>
      <c r="D12">
        <f>-180+C$12</f>
        <v>-12.717999999999989</v>
      </c>
      <c r="E12">
        <f t="shared" si="1"/>
        <v>12.717999999999989</v>
      </c>
    </row>
    <row r="13" spans="1:8">
      <c r="A13">
        <v>19</v>
      </c>
      <c r="B13">
        <f t="shared" si="0"/>
        <v>0.6333333333333333</v>
      </c>
      <c r="C13">
        <v>172.83099999999999</v>
      </c>
      <c r="D13">
        <f>-180+C13</f>
        <v>-7.1690000000000111</v>
      </c>
      <c r="E13">
        <f t="shared" si="1"/>
        <v>7.1690000000000111</v>
      </c>
    </row>
    <row r="14" spans="1:8">
      <c r="A14">
        <v>21</v>
      </c>
      <c r="B14">
        <f t="shared" si="0"/>
        <v>0.7</v>
      </c>
      <c r="C14">
        <v>164.297</v>
      </c>
      <c r="D14">
        <f>-180+C14</f>
        <v>-15.703000000000003</v>
      </c>
      <c r="E14">
        <f t="shared" si="1"/>
        <v>15.703000000000003</v>
      </c>
    </row>
    <row r="15" spans="1:8">
      <c r="A15">
        <v>23</v>
      </c>
      <c r="B15">
        <f t="shared" si="0"/>
        <v>0.76666666666666661</v>
      </c>
      <c r="C15">
        <v>165.964</v>
      </c>
      <c r="D15">
        <f>-180+C15</f>
        <v>-14.036000000000001</v>
      </c>
      <c r="E15">
        <f t="shared" si="1"/>
        <v>14.036000000000001</v>
      </c>
    </row>
    <row r="16" spans="1:8">
      <c r="A16">
        <v>25</v>
      </c>
      <c r="B16">
        <f t="shared" si="0"/>
        <v>0.83333333333333337</v>
      </c>
      <c r="C16">
        <v>168.66900000000001</v>
      </c>
      <c r="D16">
        <f>-180+C16</f>
        <v>-11.330999999999989</v>
      </c>
      <c r="E16">
        <f t="shared" si="1"/>
        <v>11.330999999999989</v>
      </c>
    </row>
    <row r="17" spans="1:5">
      <c r="A17">
        <v>27</v>
      </c>
      <c r="B17">
        <f t="shared" si="0"/>
        <v>0.9</v>
      </c>
      <c r="C17">
        <v>164.10499999999999</v>
      </c>
      <c r="D17" s="8">
        <f t="shared" ref="D17:D21" si="2">-180+C17</f>
        <v>-15.89500000000001</v>
      </c>
      <c r="E17">
        <f t="shared" si="1"/>
        <v>15.89500000000001</v>
      </c>
    </row>
    <row r="18" spans="1:5">
      <c r="A18">
        <v>29</v>
      </c>
      <c r="B18">
        <f t="shared" si="0"/>
        <v>0.96666666666666667</v>
      </c>
      <c r="C18">
        <v>169.703</v>
      </c>
      <c r="D18">
        <f t="shared" si="2"/>
        <v>-10.296999999999997</v>
      </c>
      <c r="E18">
        <f t="shared" si="1"/>
        <v>10.296999999999997</v>
      </c>
    </row>
    <row r="19" spans="1:5">
      <c r="A19">
        <v>31</v>
      </c>
      <c r="B19">
        <f t="shared" si="0"/>
        <v>1.0333333333333332</v>
      </c>
      <c r="C19">
        <v>170.98599999999999</v>
      </c>
      <c r="D19">
        <f t="shared" si="2"/>
        <v>-9.01400000000001</v>
      </c>
      <c r="E19">
        <f t="shared" si="1"/>
        <v>9.01400000000001</v>
      </c>
    </row>
    <row r="20" spans="1:5">
      <c r="A20">
        <v>33</v>
      </c>
      <c r="B20">
        <f t="shared" si="0"/>
        <v>1.1000000000000001</v>
      </c>
      <c r="C20">
        <v>174.20599999999999</v>
      </c>
      <c r="D20">
        <f t="shared" si="2"/>
        <v>-5.7940000000000111</v>
      </c>
      <c r="E20">
        <f t="shared" si="1"/>
        <v>5.7940000000000111</v>
      </c>
    </row>
    <row r="21" spans="1:5">
      <c r="A21">
        <v>35</v>
      </c>
      <c r="B21">
        <f t="shared" si="0"/>
        <v>1.1666666666666667</v>
      </c>
      <c r="C21">
        <v>175.03</v>
      </c>
      <c r="D21">
        <f t="shared" si="2"/>
        <v>-4.9699999999999989</v>
      </c>
      <c r="E21">
        <f t="shared" si="1"/>
        <v>4.9699999999999989</v>
      </c>
    </row>
    <row r="22" spans="1:5">
      <c r="A22">
        <v>37</v>
      </c>
      <c r="B22">
        <f t="shared" si="0"/>
        <v>1.2333333333333334</v>
      </c>
      <c r="C22">
        <v>179.024</v>
      </c>
      <c r="D22">
        <f>180-C22</f>
        <v>0.97599999999999909</v>
      </c>
      <c r="E22">
        <f t="shared" si="1"/>
        <v>0.97599999999999909</v>
      </c>
    </row>
    <row r="23" spans="1:5">
      <c r="A23">
        <v>39</v>
      </c>
      <c r="B23">
        <f t="shared" si="0"/>
        <v>1.3</v>
      </c>
      <c r="C23">
        <v>174.126</v>
      </c>
      <c r="D23">
        <f t="shared" ref="D23:D38" si="3">180-C23</f>
        <v>5.8739999999999952</v>
      </c>
      <c r="E23">
        <f t="shared" si="1"/>
        <v>5.8739999999999952</v>
      </c>
    </row>
    <row r="24" spans="1:5">
      <c r="A24">
        <v>41</v>
      </c>
      <c r="B24">
        <f t="shared" si="0"/>
        <v>1.3666666666666667</v>
      </c>
      <c r="C24">
        <v>169.935</v>
      </c>
      <c r="D24">
        <f t="shared" si="3"/>
        <v>10.064999999999998</v>
      </c>
      <c r="E24">
        <f t="shared" si="1"/>
        <v>10.064999999999998</v>
      </c>
    </row>
    <row r="25" spans="1:5">
      <c r="A25">
        <v>43</v>
      </c>
      <c r="B25">
        <f t="shared" si="0"/>
        <v>1.4333333333333333</v>
      </c>
      <c r="C25">
        <v>162.29300000000001</v>
      </c>
      <c r="D25">
        <f t="shared" si="3"/>
        <v>17.706999999999994</v>
      </c>
      <c r="E25">
        <f t="shared" si="1"/>
        <v>17.706999999999994</v>
      </c>
    </row>
    <row r="26" spans="1:5">
      <c r="A26">
        <v>45</v>
      </c>
      <c r="B26">
        <f t="shared" si="0"/>
        <v>1.5</v>
      </c>
      <c r="C26">
        <v>165.90299999999999</v>
      </c>
      <c r="D26">
        <f t="shared" si="3"/>
        <v>14.097000000000008</v>
      </c>
      <c r="E26">
        <f t="shared" si="1"/>
        <v>14.097000000000008</v>
      </c>
    </row>
    <row r="27" spans="1:5">
      <c r="A27">
        <v>47</v>
      </c>
      <c r="B27">
        <f t="shared" si="0"/>
        <v>1.5666666666666667</v>
      </c>
      <c r="C27">
        <v>165.464</v>
      </c>
      <c r="D27">
        <f t="shared" si="3"/>
        <v>14.536000000000001</v>
      </c>
      <c r="E27">
        <f t="shared" si="1"/>
        <v>14.536000000000001</v>
      </c>
    </row>
    <row r="28" spans="1:5">
      <c r="A28">
        <v>49</v>
      </c>
      <c r="B28">
        <f t="shared" si="0"/>
        <v>1.6333333333333333</v>
      </c>
      <c r="C28">
        <v>161.102</v>
      </c>
      <c r="D28" s="8">
        <f t="shared" si="3"/>
        <v>18.897999999999996</v>
      </c>
      <c r="E28">
        <f t="shared" si="1"/>
        <v>18.897999999999996</v>
      </c>
    </row>
    <row r="29" spans="1:5">
      <c r="A29">
        <v>51</v>
      </c>
      <c r="B29">
        <f t="shared" si="0"/>
        <v>1.7</v>
      </c>
      <c r="C29">
        <v>162.56</v>
      </c>
      <c r="D29">
        <f t="shared" si="3"/>
        <v>17.439999999999998</v>
      </c>
      <c r="E29">
        <f t="shared" si="1"/>
        <v>17.439999999999998</v>
      </c>
    </row>
    <row r="30" spans="1:5">
      <c r="A30">
        <v>53</v>
      </c>
      <c r="B30">
        <f t="shared" si="0"/>
        <v>1.7666666666666666</v>
      </c>
      <c r="C30">
        <v>171.63399999999999</v>
      </c>
      <c r="D30">
        <f t="shared" si="3"/>
        <v>8.3660000000000139</v>
      </c>
      <c r="E30">
        <f t="shared" si="1"/>
        <v>8.3660000000000139</v>
      </c>
    </row>
    <row r="31" spans="1:5">
      <c r="A31">
        <v>55</v>
      </c>
      <c r="B31">
        <f t="shared" si="0"/>
        <v>1.8333333333333333</v>
      </c>
      <c r="C31">
        <v>169.517</v>
      </c>
      <c r="D31">
        <f t="shared" si="3"/>
        <v>10.483000000000004</v>
      </c>
      <c r="E31">
        <f t="shared" si="1"/>
        <v>10.483000000000004</v>
      </c>
    </row>
    <row r="32" spans="1:5">
      <c r="A32">
        <v>57</v>
      </c>
      <c r="B32">
        <f t="shared" si="0"/>
        <v>1.9</v>
      </c>
      <c r="C32">
        <v>169.63800000000001</v>
      </c>
      <c r="D32">
        <f t="shared" si="3"/>
        <v>10.361999999999995</v>
      </c>
      <c r="E32">
        <f t="shared" si="1"/>
        <v>10.361999999999995</v>
      </c>
    </row>
    <row r="33" spans="1:5">
      <c r="A33">
        <v>59</v>
      </c>
      <c r="B33">
        <f t="shared" si="0"/>
        <v>1.9666666666666666</v>
      </c>
      <c r="C33">
        <v>172.78200000000001</v>
      </c>
      <c r="D33">
        <f t="shared" si="3"/>
        <v>7.2179999999999893</v>
      </c>
      <c r="E33">
        <f t="shared" si="1"/>
        <v>7.2179999999999893</v>
      </c>
    </row>
    <row r="34" spans="1:5">
      <c r="A34">
        <v>61</v>
      </c>
      <c r="B34">
        <f t="shared" si="0"/>
        <v>2.0333333333333332</v>
      </c>
      <c r="C34">
        <v>169.93299999999999</v>
      </c>
      <c r="D34">
        <f t="shared" si="3"/>
        <v>10.067000000000007</v>
      </c>
      <c r="E34">
        <f t="shared" si="1"/>
        <v>10.067000000000007</v>
      </c>
    </row>
    <row r="35" spans="1:5">
      <c r="A35">
        <v>63</v>
      </c>
      <c r="B35">
        <f t="shared" si="0"/>
        <v>2.1</v>
      </c>
      <c r="C35">
        <v>170.52199999999999</v>
      </c>
      <c r="D35">
        <f t="shared" si="3"/>
        <v>9.4780000000000086</v>
      </c>
      <c r="E35">
        <f t="shared" si="1"/>
        <v>9.4780000000000086</v>
      </c>
    </row>
    <row r="36" spans="1:5">
      <c r="A36">
        <v>65</v>
      </c>
      <c r="B36">
        <f t="shared" si="0"/>
        <v>2.1666666666666665</v>
      </c>
      <c r="C36">
        <v>175.36500000000001</v>
      </c>
      <c r="D36">
        <f t="shared" si="3"/>
        <v>4.6349999999999909</v>
      </c>
      <c r="E36">
        <f t="shared" si="1"/>
        <v>4.6349999999999909</v>
      </c>
    </row>
    <row r="37" spans="1:5">
      <c r="A37">
        <v>67</v>
      </c>
      <c r="B37">
        <f t="shared" si="0"/>
        <v>2.2333333333333334</v>
      </c>
      <c r="C37">
        <v>177.59399999999999</v>
      </c>
      <c r="D37">
        <f t="shared" si="3"/>
        <v>2.4060000000000059</v>
      </c>
      <c r="E37">
        <f t="shared" si="1"/>
        <v>2.4060000000000059</v>
      </c>
    </row>
    <row r="38" spans="1:5">
      <c r="A38">
        <v>69</v>
      </c>
      <c r="B38">
        <f t="shared" si="0"/>
        <v>2.2999999999999998</v>
      </c>
      <c r="C38">
        <v>177.86600000000001</v>
      </c>
      <c r="D38">
        <f t="shared" si="3"/>
        <v>2.1339999999999861</v>
      </c>
      <c r="E38">
        <f t="shared" si="1"/>
        <v>2.1339999999999861</v>
      </c>
    </row>
    <row r="39" spans="1:5">
      <c r="A39">
        <v>71</v>
      </c>
      <c r="B39">
        <f t="shared" si="0"/>
        <v>2.3666666666666667</v>
      </c>
      <c r="C39">
        <v>177.274</v>
      </c>
      <c r="D39">
        <f>-180+C39</f>
        <v>-2.7259999999999991</v>
      </c>
      <c r="E39">
        <f t="shared" si="1"/>
        <v>2.7259999999999991</v>
      </c>
    </row>
    <row r="40" spans="1:5">
      <c r="A40">
        <v>73</v>
      </c>
      <c r="B40">
        <f t="shared" si="0"/>
        <v>2.4333333333333331</v>
      </c>
      <c r="C40">
        <v>171.32300000000001</v>
      </c>
      <c r="D40">
        <f t="shared" ref="D40:D49" si="4">-180+C40</f>
        <v>-8.6769999999999925</v>
      </c>
      <c r="E40">
        <f t="shared" si="1"/>
        <v>8.6769999999999925</v>
      </c>
    </row>
    <row r="41" spans="1:5">
      <c r="A41">
        <v>75</v>
      </c>
      <c r="B41">
        <f t="shared" si="0"/>
        <v>2.5</v>
      </c>
      <c r="C41">
        <v>171.1</v>
      </c>
      <c r="D41">
        <f t="shared" si="4"/>
        <v>-8.9000000000000057</v>
      </c>
      <c r="E41">
        <f t="shared" si="1"/>
        <v>8.9000000000000057</v>
      </c>
    </row>
    <row r="42" spans="1:5">
      <c r="A42">
        <v>77</v>
      </c>
      <c r="B42">
        <f t="shared" si="0"/>
        <v>2.5666666666666664</v>
      </c>
      <c r="C42">
        <v>168.57300000000001</v>
      </c>
      <c r="D42">
        <f t="shared" si="4"/>
        <v>-11.426999999999992</v>
      </c>
      <c r="E42">
        <f t="shared" si="1"/>
        <v>11.426999999999992</v>
      </c>
    </row>
    <row r="43" spans="1:5">
      <c r="A43">
        <v>79</v>
      </c>
      <c r="B43">
        <f t="shared" si="0"/>
        <v>2.6333333333333333</v>
      </c>
      <c r="C43">
        <v>170.27199999999999</v>
      </c>
      <c r="D43">
        <f t="shared" si="4"/>
        <v>-9.7280000000000086</v>
      </c>
      <c r="E43">
        <f t="shared" si="1"/>
        <v>9.7280000000000086</v>
      </c>
    </row>
    <row r="44" spans="1:5">
      <c r="A44">
        <v>81</v>
      </c>
      <c r="B44">
        <f t="shared" si="0"/>
        <v>2.7</v>
      </c>
      <c r="C44">
        <v>162.38300000000001</v>
      </c>
      <c r="D44">
        <f t="shared" si="4"/>
        <v>-17.61699999999999</v>
      </c>
      <c r="E44">
        <f t="shared" si="1"/>
        <v>17.61699999999999</v>
      </c>
    </row>
    <row r="45" spans="1:5">
      <c r="A45">
        <v>83</v>
      </c>
      <c r="B45">
        <f t="shared" si="0"/>
        <v>2.7666666666666666</v>
      </c>
      <c r="C45">
        <v>164.39599999999999</v>
      </c>
      <c r="D45">
        <f t="shared" si="4"/>
        <v>-15.604000000000013</v>
      </c>
      <c r="E45">
        <f t="shared" si="1"/>
        <v>15.604000000000013</v>
      </c>
    </row>
    <row r="46" spans="1:5">
      <c r="A46">
        <v>85</v>
      </c>
      <c r="B46">
        <f t="shared" si="0"/>
        <v>2.8333333333333335</v>
      </c>
      <c r="C46">
        <v>161.25200000000001</v>
      </c>
      <c r="D46">
        <f t="shared" si="4"/>
        <v>-18.74799999999999</v>
      </c>
      <c r="E46">
        <f t="shared" si="1"/>
        <v>18.74799999999999</v>
      </c>
    </row>
    <row r="47" spans="1:5">
      <c r="A47">
        <v>87</v>
      </c>
      <c r="B47">
        <f t="shared" si="0"/>
        <v>2.9</v>
      </c>
      <c r="C47">
        <v>163.71299999999999</v>
      </c>
      <c r="D47">
        <f t="shared" si="4"/>
        <v>-16.287000000000006</v>
      </c>
      <c r="E47">
        <f t="shared" si="1"/>
        <v>16.287000000000006</v>
      </c>
    </row>
    <row r="48" spans="1:5">
      <c r="A48">
        <v>89</v>
      </c>
      <c r="B48">
        <f t="shared" si="0"/>
        <v>2.9666666666666668</v>
      </c>
      <c r="C48">
        <v>176.16499999999999</v>
      </c>
      <c r="D48">
        <f t="shared" si="4"/>
        <v>-3.835000000000008</v>
      </c>
      <c r="E48">
        <f t="shared" si="1"/>
        <v>3.835000000000008</v>
      </c>
    </row>
    <row r="49" spans="1:8">
      <c r="A49">
        <v>91</v>
      </c>
      <c r="B49">
        <f t="shared" si="0"/>
        <v>3.0333333333333332</v>
      </c>
      <c r="C49">
        <v>177.19300000000001</v>
      </c>
      <c r="D49">
        <f t="shared" si="4"/>
        <v>-2.8069999999999879</v>
      </c>
      <c r="E49">
        <f t="shared" si="1"/>
        <v>2.8069999999999879</v>
      </c>
    </row>
    <row r="50" spans="1:8">
      <c r="A50">
        <v>93</v>
      </c>
      <c r="B50">
        <f t="shared" si="0"/>
        <v>3.1</v>
      </c>
      <c r="C50">
        <v>173.49199999999999</v>
      </c>
      <c r="D50">
        <f>180-C50</f>
        <v>6.5080000000000098</v>
      </c>
      <c r="E50">
        <f t="shared" si="1"/>
        <v>6.5080000000000098</v>
      </c>
    </row>
    <row r="51" spans="1:8">
      <c r="A51">
        <v>95</v>
      </c>
      <c r="B51">
        <f t="shared" si="0"/>
        <v>3.1666666666666665</v>
      </c>
      <c r="C51">
        <v>168.602</v>
      </c>
      <c r="D51">
        <f t="shared" ref="D51:D60" si="5">180-C51</f>
        <v>11.397999999999996</v>
      </c>
      <c r="E51">
        <f t="shared" si="1"/>
        <v>11.397999999999996</v>
      </c>
    </row>
    <row r="52" spans="1:8">
      <c r="A52">
        <v>97</v>
      </c>
      <c r="B52">
        <f t="shared" si="0"/>
        <v>3.2333333333333334</v>
      </c>
      <c r="C52">
        <v>166.494</v>
      </c>
      <c r="D52">
        <f t="shared" si="5"/>
        <v>13.506</v>
      </c>
      <c r="E52">
        <f t="shared" si="1"/>
        <v>13.506</v>
      </c>
    </row>
    <row r="53" spans="1:8">
      <c r="A53">
        <v>99</v>
      </c>
      <c r="B53">
        <f t="shared" si="0"/>
        <v>3.3</v>
      </c>
      <c r="C53">
        <v>160.59100000000001</v>
      </c>
      <c r="D53">
        <f t="shared" si="5"/>
        <v>19.408999999999992</v>
      </c>
      <c r="E53">
        <f t="shared" si="1"/>
        <v>19.408999999999992</v>
      </c>
    </row>
    <row r="54" spans="1:8">
      <c r="A54">
        <v>101</v>
      </c>
      <c r="B54">
        <f t="shared" si="0"/>
        <v>3.3666666666666667</v>
      </c>
      <c r="C54">
        <v>166.346</v>
      </c>
      <c r="D54">
        <f t="shared" si="5"/>
        <v>13.653999999999996</v>
      </c>
      <c r="E54">
        <f t="shared" si="1"/>
        <v>13.653999999999996</v>
      </c>
    </row>
    <row r="55" spans="1:8">
      <c r="A55">
        <v>103</v>
      </c>
      <c r="B55">
        <f t="shared" si="0"/>
        <v>3.4333333333333331</v>
      </c>
      <c r="C55">
        <v>159.96600000000001</v>
      </c>
      <c r="D55">
        <f t="shared" si="5"/>
        <v>20.033999999999992</v>
      </c>
      <c r="E55">
        <f t="shared" si="1"/>
        <v>20.033999999999992</v>
      </c>
    </row>
    <row r="56" spans="1:8">
      <c r="A56">
        <v>105</v>
      </c>
      <c r="B56">
        <f t="shared" si="0"/>
        <v>3.5</v>
      </c>
      <c r="C56">
        <v>167.161</v>
      </c>
      <c r="D56">
        <f t="shared" si="5"/>
        <v>12.838999999999999</v>
      </c>
      <c r="E56">
        <f t="shared" si="1"/>
        <v>12.838999999999999</v>
      </c>
    </row>
    <row r="57" spans="1:8">
      <c r="A57">
        <v>107</v>
      </c>
      <c r="B57">
        <f t="shared" si="0"/>
        <v>3.5666666666666664</v>
      </c>
      <c r="C57">
        <v>158.02000000000001</v>
      </c>
      <c r="D57">
        <f t="shared" si="5"/>
        <v>21.97999999999999</v>
      </c>
      <c r="E57">
        <f t="shared" si="1"/>
        <v>21.97999999999999</v>
      </c>
    </row>
    <row r="58" spans="1:8">
      <c r="A58">
        <v>109</v>
      </c>
      <c r="B58">
        <f t="shared" si="0"/>
        <v>3.6333333333333333</v>
      </c>
      <c r="C58">
        <v>155.376</v>
      </c>
      <c r="D58" s="8">
        <f t="shared" si="5"/>
        <v>24.623999999999995</v>
      </c>
      <c r="E58" s="13">
        <f t="shared" si="1"/>
        <v>24.623999999999995</v>
      </c>
    </row>
    <row r="59" spans="1:8">
      <c r="A59">
        <v>111</v>
      </c>
      <c r="B59">
        <f t="shared" si="0"/>
        <v>3.6999999999999997</v>
      </c>
      <c r="C59">
        <v>164.21799999999999</v>
      </c>
      <c r="D59">
        <f t="shared" si="5"/>
        <v>15.782000000000011</v>
      </c>
      <c r="E59">
        <f t="shared" si="1"/>
        <v>15.782000000000011</v>
      </c>
    </row>
    <row r="60" spans="1:8">
      <c r="A60">
        <v>113</v>
      </c>
      <c r="B60">
        <f t="shared" si="0"/>
        <v>3.7666666666666666</v>
      </c>
      <c r="C60">
        <v>168.929</v>
      </c>
      <c r="D60">
        <f t="shared" si="5"/>
        <v>11.070999999999998</v>
      </c>
      <c r="E60">
        <f t="shared" si="1"/>
        <v>11.070999999999998</v>
      </c>
    </row>
    <row r="64" spans="1:8">
      <c r="A64" t="s">
        <v>181</v>
      </c>
      <c r="G64" t="s">
        <v>131</v>
      </c>
      <c r="H64" t="s">
        <v>211</v>
      </c>
    </row>
    <row r="65" spans="1:7">
      <c r="A65" s="1" t="s">
        <v>123</v>
      </c>
      <c r="B65" s="1" t="s">
        <v>124</v>
      </c>
      <c r="C65" s="1" t="s">
        <v>125</v>
      </c>
      <c r="D65" s="1" t="s">
        <v>187</v>
      </c>
      <c r="E65" s="1" t="s">
        <v>199</v>
      </c>
      <c r="G65" t="s">
        <v>212</v>
      </c>
    </row>
    <row r="66" spans="1:7">
      <c r="A66">
        <v>1</v>
      </c>
      <c r="B66">
        <f>A66*(1/30)</f>
        <v>3.3333333333333333E-2</v>
      </c>
      <c r="C66">
        <v>173.452</v>
      </c>
      <c r="D66">
        <f>180-C66</f>
        <v>6.5480000000000018</v>
      </c>
      <c r="E66">
        <f>ABS(D66)</f>
        <v>6.5480000000000018</v>
      </c>
      <c r="G66" s="9" t="s">
        <v>213</v>
      </c>
    </row>
    <row r="67" spans="1:7">
      <c r="A67">
        <v>3</v>
      </c>
      <c r="B67">
        <f t="shared" ref="B67:B115" si="6">A67*(1/30)</f>
        <v>0.1</v>
      </c>
      <c r="C67">
        <v>171.53899999999999</v>
      </c>
      <c r="D67">
        <f t="shared" ref="D67:D74" si="7">180-C67</f>
        <v>8.4610000000000127</v>
      </c>
      <c r="E67">
        <f t="shared" ref="E67:E115" si="8">ABS(D67)</f>
        <v>8.4610000000000127</v>
      </c>
    </row>
    <row r="68" spans="1:7">
      <c r="A68">
        <v>5</v>
      </c>
      <c r="B68">
        <f t="shared" si="6"/>
        <v>0.16666666666666666</v>
      </c>
      <c r="C68">
        <v>171.27199999999999</v>
      </c>
      <c r="D68">
        <f t="shared" si="7"/>
        <v>8.7280000000000086</v>
      </c>
      <c r="E68">
        <f t="shared" si="8"/>
        <v>8.7280000000000086</v>
      </c>
    </row>
    <row r="69" spans="1:7">
      <c r="A69">
        <v>7</v>
      </c>
      <c r="B69">
        <f t="shared" si="6"/>
        <v>0.23333333333333334</v>
      </c>
      <c r="C69">
        <v>169.87200000000001</v>
      </c>
      <c r="D69">
        <f t="shared" si="7"/>
        <v>10.127999999999986</v>
      </c>
      <c r="E69">
        <f t="shared" si="8"/>
        <v>10.127999999999986</v>
      </c>
    </row>
    <row r="70" spans="1:7">
      <c r="A70">
        <v>9</v>
      </c>
      <c r="B70">
        <f t="shared" si="6"/>
        <v>0.3</v>
      </c>
      <c r="C70">
        <v>172.59200000000001</v>
      </c>
      <c r="D70">
        <f t="shared" si="7"/>
        <v>7.407999999999987</v>
      </c>
      <c r="E70">
        <f t="shared" si="8"/>
        <v>7.407999999999987</v>
      </c>
    </row>
    <row r="71" spans="1:7">
      <c r="A71">
        <v>11</v>
      </c>
      <c r="B71">
        <f t="shared" si="6"/>
        <v>0.36666666666666664</v>
      </c>
      <c r="C71">
        <v>171.584</v>
      </c>
      <c r="D71">
        <f t="shared" si="7"/>
        <v>8.4159999999999968</v>
      </c>
      <c r="E71">
        <f t="shared" si="8"/>
        <v>8.4159999999999968</v>
      </c>
    </row>
    <row r="72" spans="1:7">
      <c r="A72">
        <v>13</v>
      </c>
      <c r="B72">
        <f t="shared" si="6"/>
        <v>0.43333333333333335</v>
      </c>
      <c r="C72">
        <v>172.666</v>
      </c>
      <c r="D72">
        <f t="shared" si="7"/>
        <v>7.3340000000000032</v>
      </c>
      <c r="E72">
        <f t="shared" si="8"/>
        <v>7.3340000000000032</v>
      </c>
    </row>
    <row r="73" spans="1:7">
      <c r="A73">
        <v>15</v>
      </c>
      <c r="B73">
        <f t="shared" si="6"/>
        <v>0.5</v>
      </c>
      <c r="C73">
        <v>172.63300000000001</v>
      </c>
      <c r="D73">
        <f t="shared" si="7"/>
        <v>7.3669999999999902</v>
      </c>
      <c r="E73">
        <f t="shared" si="8"/>
        <v>7.3669999999999902</v>
      </c>
    </row>
    <row r="74" spans="1:7">
      <c r="A74">
        <v>17</v>
      </c>
      <c r="B74">
        <f t="shared" si="6"/>
        <v>0.56666666666666665</v>
      </c>
      <c r="C74">
        <v>172.999</v>
      </c>
      <c r="D74">
        <f t="shared" si="7"/>
        <v>7.0010000000000048</v>
      </c>
      <c r="E74">
        <f t="shared" si="8"/>
        <v>7.0010000000000048</v>
      </c>
    </row>
    <row r="75" spans="1:7">
      <c r="A75">
        <v>19</v>
      </c>
      <c r="B75">
        <f t="shared" si="6"/>
        <v>0.6333333333333333</v>
      </c>
      <c r="C75">
        <v>163.71899999999999</v>
      </c>
      <c r="D75">
        <f>-180+C75</f>
        <v>-16.281000000000006</v>
      </c>
      <c r="E75">
        <f t="shared" si="8"/>
        <v>16.281000000000006</v>
      </c>
    </row>
    <row r="76" spans="1:7">
      <c r="A76">
        <v>21</v>
      </c>
      <c r="B76">
        <f t="shared" si="6"/>
        <v>0.7</v>
      </c>
      <c r="C76">
        <v>162.35</v>
      </c>
      <c r="D76">
        <f t="shared" ref="D76:D82" si="9">-180+C76</f>
        <v>-17.650000000000006</v>
      </c>
      <c r="E76">
        <f t="shared" si="8"/>
        <v>17.650000000000006</v>
      </c>
    </row>
    <row r="77" spans="1:7">
      <c r="A77">
        <v>23</v>
      </c>
      <c r="B77">
        <f t="shared" si="6"/>
        <v>0.76666666666666661</v>
      </c>
      <c r="C77">
        <v>162.59700000000001</v>
      </c>
      <c r="D77">
        <f t="shared" si="9"/>
        <v>-17.402999999999992</v>
      </c>
      <c r="E77">
        <f t="shared" si="8"/>
        <v>17.402999999999992</v>
      </c>
    </row>
    <row r="78" spans="1:7">
      <c r="A78">
        <v>25</v>
      </c>
      <c r="B78">
        <f t="shared" si="6"/>
        <v>0.83333333333333337</v>
      </c>
      <c r="C78">
        <v>163.048</v>
      </c>
      <c r="D78">
        <f t="shared" si="9"/>
        <v>-16.951999999999998</v>
      </c>
      <c r="E78">
        <f t="shared" si="8"/>
        <v>16.951999999999998</v>
      </c>
    </row>
    <row r="79" spans="1:7">
      <c r="A79">
        <v>27</v>
      </c>
      <c r="B79">
        <f t="shared" si="6"/>
        <v>0.9</v>
      </c>
      <c r="C79">
        <v>160.017</v>
      </c>
      <c r="D79">
        <f t="shared" si="9"/>
        <v>-19.983000000000004</v>
      </c>
      <c r="E79">
        <f t="shared" si="8"/>
        <v>19.983000000000004</v>
      </c>
    </row>
    <row r="80" spans="1:7">
      <c r="A80">
        <v>29</v>
      </c>
      <c r="B80">
        <f t="shared" si="6"/>
        <v>0.96666666666666667</v>
      </c>
      <c r="C80">
        <v>176.16200000000001</v>
      </c>
      <c r="D80">
        <f t="shared" si="9"/>
        <v>-3.8379999999999939</v>
      </c>
      <c r="E80">
        <f t="shared" si="8"/>
        <v>3.8379999999999939</v>
      </c>
    </row>
    <row r="81" spans="1:5">
      <c r="A81">
        <v>31</v>
      </c>
      <c r="B81">
        <f t="shared" si="6"/>
        <v>1.0333333333333332</v>
      </c>
      <c r="C81">
        <v>177.04900000000001</v>
      </c>
      <c r="D81">
        <f t="shared" si="9"/>
        <v>-2.9509999999999934</v>
      </c>
      <c r="E81">
        <f t="shared" si="8"/>
        <v>2.9509999999999934</v>
      </c>
    </row>
    <row r="82" spans="1:5">
      <c r="A82">
        <v>33</v>
      </c>
      <c r="B82">
        <f t="shared" si="6"/>
        <v>1.1000000000000001</v>
      </c>
      <c r="C82">
        <v>171.25399999999999</v>
      </c>
      <c r="D82">
        <f t="shared" si="9"/>
        <v>-8.7460000000000093</v>
      </c>
      <c r="E82">
        <f t="shared" si="8"/>
        <v>8.7460000000000093</v>
      </c>
    </row>
    <row r="83" spans="1:5">
      <c r="A83">
        <v>35</v>
      </c>
      <c r="B83">
        <f t="shared" si="6"/>
        <v>1.1666666666666667</v>
      </c>
      <c r="C83">
        <v>172.017</v>
      </c>
      <c r="D83">
        <f>180-C83</f>
        <v>7.9830000000000041</v>
      </c>
      <c r="E83">
        <f t="shared" si="8"/>
        <v>7.9830000000000041</v>
      </c>
    </row>
    <row r="84" spans="1:5">
      <c r="A84">
        <v>37</v>
      </c>
      <c r="B84">
        <f t="shared" si="6"/>
        <v>1.2333333333333334</v>
      </c>
      <c r="C84">
        <v>165.93299999999999</v>
      </c>
      <c r="D84">
        <f t="shared" ref="D84:D93" si="10">180-C84</f>
        <v>14.067000000000007</v>
      </c>
      <c r="E84">
        <f t="shared" si="8"/>
        <v>14.067000000000007</v>
      </c>
    </row>
    <row r="85" spans="1:5">
      <c r="A85">
        <v>39</v>
      </c>
      <c r="B85">
        <f t="shared" si="6"/>
        <v>1.3</v>
      </c>
      <c r="C85">
        <v>165.40299999999999</v>
      </c>
      <c r="D85">
        <f t="shared" si="10"/>
        <v>14.597000000000008</v>
      </c>
      <c r="E85">
        <f t="shared" si="8"/>
        <v>14.597000000000008</v>
      </c>
    </row>
    <row r="86" spans="1:5">
      <c r="A86">
        <v>41</v>
      </c>
      <c r="B86">
        <f t="shared" si="6"/>
        <v>1.3666666666666667</v>
      </c>
      <c r="C86">
        <v>161.232</v>
      </c>
      <c r="D86">
        <f t="shared" si="10"/>
        <v>18.768000000000001</v>
      </c>
      <c r="E86">
        <f t="shared" si="8"/>
        <v>18.768000000000001</v>
      </c>
    </row>
    <row r="87" spans="1:5">
      <c r="A87">
        <v>43</v>
      </c>
      <c r="B87">
        <f t="shared" si="6"/>
        <v>1.4333333333333333</v>
      </c>
      <c r="C87">
        <v>165.15799999999999</v>
      </c>
      <c r="D87">
        <f t="shared" si="10"/>
        <v>14.842000000000013</v>
      </c>
      <c r="E87">
        <f t="shared" si="8"/>
        <v>14.842000000000013</v>
      </c>
    </row>
    <row r="88" spans="1:5">
      <c r="A88">
        <v>45</v>
      </c>
      <c r="B88">
        <f t="shared" si="6"/>
        <v>1.5</v>
      </c>
      <c r="C88">
        <v>165.82300000000001</v>
      </c>
      <c r="D88">
        <f t="shared" si="10"/>
        <v>14.176999999999992</v>
      </c>
      <c r="E88">
        <f t="shared" si="8"/>
        <v>14.176999999999992</v>
      </c>
    </row>
    <row r="89" spans="1:5">
      <c r="A89">
        <v>47</v>
      </c>
      <c r="B89">
        <f t="shared" si="6"/>
        <v>1.5666666666666667</v>
      </c>
      <c r="C89">
        <v>167.869</v>
      </c>
      <c r="D89">
        <f t="shared" si="10"/>
        <v>12.131</v>
      </c>
      <c r="E89">
        <f t="shared" si="8"/>
        <v>12.131</v>
      </c>
    </row>
    <row r="90" spans="1:5">
      <c r="A90">
        <v>49</v>
      </c>
      <c r="B90">
        <f t="shared" si="6"/>
        <v>1.6333333333333333</v>
      </c>
      <c r="C90">
        <v>164.90700000000001</v>
      </c>
      <c r="D90">
        <f t="shared" si="10"/>
        <v>15.092999999999989</v>
      </c>
      <c r="E90">
        <f t="shared" si="8"/>
        <v>15.092999999999989</v>
      </c>
    </row>
    <row r="91" spans="1:5">
      <c r="A91">
        <v>51</v>
      </c>
      <c r="B91">
        <f t="shared" si="6"/>
        <v>1.7</v>
      </c>
      <c r="C91">
        <v>164.745</v>
      </c>
      <c r="D91">
        <f t="shared" si="10"/>
        <v>15.254999999999995</v>
      </c>
      <c r="E91">
        <f t="shared" si="8"/>
        <v>15.254999999999995</v>
      </c>
    </row>
    <row r="92" spans="1:5">
      <c r="A92">
        <v>53</v>
      </c>
      <c r="B92">
        <f t="shared" si="6"/>
        <v>1.7666666666666666</v>
      </c>
      <c r="C92">
        <v>168.27500000000001</v>
      </c>
      <c r="D92">
        <f t="shared" si="10"/>
        <v>11.724999999999994</v>
      </c>
      <c r="E92">
        <f t="shared" si="8"/>
        <v>11.724999999999994</v>
      </c>
    </row>
    <row r="93" spans="1:5">
      <c r="A93">
        <v>55</v>
      </c>
      <c r="B93">
        <f t="shared" si="6"/>
        <v>1.8333333333333333</v>
      </c>
      <c r="C93">
        <v>171.13900000000001</v>
      </c>
      <c r="D93">
        <f t="shared" si="10"/>
        <v>8.86099999999999</v>
      </c>
      <c r="E93">
        <f t="shared" si="8"/>
        <v>8.86099999999999</v>
      </c>
    </row>
    <row r="94" spans="1:5">
      <c r="A94">
        <v>57</v>
      </c>
      <c r="B94">
        <f t="shared" si="6"/>
        <v>1.9</v>
      </c>
      <c r="C94">
        <v>173.41800000000001</v>
      </c>
      <c r="D94">
        <f t="shared" ref="D94:D99" si="11">-180+C94</f>
        <v>-6.5819999999999936</v>
      </c>
      <c r="E94">
        <f t="shared" si="8"/>
        <v>6.5819999999999936</v>
      </c>
    </row>
    <row r="95" spans="1:5">
      <c r="A95">
        <v>61</v>
      </c>
      <c r="B95">
        <f t="shared" si="6"/>
        <v>2.0333333333333332</v>
      </c>
      <c r="C95">
        <v>164.27500000000001</v>
      </c>
      <c r="D95">
        <f t="shared" si="11"/>
        <v>-15.724999999999994</v>
      </c>
      <c r="E95">
        <f t="shared" si="8"/>
        <v>15.724999999999994</v>
      </c>
    </row>
    <row r="96" spans="1:5">
      <c r="A96">
        <v>63</v>
      </c>
      <c r="B96">
        <f t="shared" si="6"/>
        <v>2.1</v>
      </c>
      <c r="C96">
        <v>158.749</v>
      </c>
      <c r="D96">
        <f t="shared" si="11"/>
        <v>-21.251000000000005</v>
      </c>
      <c r="E96">
        <f t="shared" si="8"/>
        <v>21.251000000000005</v>
      </c>
    </row>
    <row r="97" spans="1:5">
      <c r="A97">
        <v>65</v>
      </c>
      <c r="B97">
        <f t="shared" si="6"/>
        <v>2.1666666666666665</v>
      </c>
      <c r="C97">
        <v>171.10599999999999</v>
      </c>
      <c r="D97">
        <f t="shared" si="11"/>
        <v>-8.8940000000000055</v>
      </c>
      <c r="E97">
        <f t="shared" si="8"/>
        <v>8.8940000000000055</v>
      </c>
    </row>
    <row r="98" spans="1:5">
      <c r="A98">
        <v>67</v>
      </c>
      <c r="B98">
        <f t="shared" si="6"/>
        <v>2.2333333333333334</v>
      </c>
      <c r="C98">
        <v>161.565</v>
      </c>
      <c r="D98">
        <f t="shared" si="11"/>
        <v>-18.435000000000002</v>
      </c>
      <c r="E98">
        <f t="shared" si="8"/>
        <v>18.435000000000002</v>
      </c>
    </row>
    <row r="99" spans="1:5">
      <c r="A99">
        <v>71</v>
      </c>
      <c r="B99">
        <f t="shared" si="6"/>
        <v>2.3666666666666667</v>
      </c>
      <c r="C99">
        <v>174.89</v>
      </c>
      <c r="D99">
        <f t="shared" si="11"/>
        <v>-5.1100000000000136</v>
      </c>
      <c r="E99">
        <f t="shared" si="8"/>
        <v>5.1100000000000136</v>
      </c>
    </row>
    <row r="100" spans="1:5">
      <c r="A100">
        <v>73</v>
      </c>
      <c r="B100">
        <f t="shared" si="6"/>
        <v>2.4333333333333331</v>
      </c>
      <c r="C100">
        <v>170.40700000000001</v>
      </c>
      <c r="D100">
        <f>180-C100</f>
        <v>9.5929999999999893</v>
      </c>
      <c r="E100">
        <f t="shared" si="8"/>
        <v>9.5929999999999893</v>
      </c>
    </row>
    <row r="101" spans="1:5">
      <c r="A101">
        <v>75</v>
      </c>
      <c r="B101">
        <f t="shared" si="6"/>
        <v>2.5</v>
      </c>
      <c r="C101">
        <v>173.089</v>
      </c>
      <c r="D101">
        <f t="shared" ref="D101:D112" si="12">180-C101</f>
        <v>6.9110000000000014</v>
      </c>
      <c r="E101">
        <f t="shared" si="8"/>
        <v>6.9110000000000014</v>
      </c>
    </row>
    <row r="102" spans="1:5">
      <c r="A102">
        <v>77</v>
      </c>
      <c r="B102">
        <f t="shared" si="6"/>
        <v>2.5666666666666664</v>
      </c>
      <c r="C102">
        <v>161.37799999999999</v>
      </c>
      <c r="D102">
        <f t="shared" si="12"/>
        <v>18.622000000000014</v>
      </c>
      <c r="E102">
        <f t="shared" si="8"/>
        <v>18.622000000000014</v>
      </c>
    </row>
    <row r="103" spans="1:5">
      <c r="A103">
        <v>79</v>
      </c>
      <c r="B103">
        <f t="shared" si="6"/>
        <v>2.6333333333333333</v>
      </c>
      <c r="C103">
        <v>160.46799999999999</v>
      </c>
      <c r="D103">
        <f t="shared" si="12"/>
        <v>19.532000000000011</v>
      </c>
      <c r="E103">
        <f t="shared" si="8"/>
        <v>19.532000000000011</v>
      </c>
    </row>
    <row r="104" spans="1:5">
      <c r="A104">
        <v>81</v>
      </c>
      <c r="B104">
        <f t="shared" si="6"/>
        <v>2.7</v>
      </c>
      <c r="C104">
        <v>166.55500000000001</v>
      </c>
      <c r="D104">
        <f t="shared" si="12"/>
        <v>13.444999999999993</v>
      </c>
      <c r="E104">
        <f t="shared" si="8"/>
        <v>13.444999999999993</v>
      </c>
    </row>
    <row r="105" spans="1:5">
      <c r="A105">
        <v>83</v>
      </c>
      <c r="B105">
        <f t="shared" si="6"/>
        <v>2.7666666666666666</v>
      </c>
      <c r="C105">
        <v>155.471</v>
      </c>
      <c r="D105">
        <f t="shared" si="12"/>
        <v>24.528999999999996</v>
      </c>
      <c r="E105" s="10">
        <f t="shared" si="8"/>
        <v>24.528999999999996</v>
      </c>
    </row>
    <row r="106" spans="1:5">
      <c r="A106">
        <v>85</v>
      </c>
      <c r="B106">
        <f t="shared" si="6"/>
        <v>2.8333333333333335</v>
      </c>
      <c r="C106">
        <v>158.00299999999999</v>
      </c>
      <c r="D106">
        <f t="shared" si="12"/>
        <v>21.997000000000014</v>
      </c>
      <c r="E106">
        <f t="shared" si="8"/>
        <v>21.997000000000014</v>
      </c>
    </row>
    <row r="107" spans="1:5">
      <c r="A107">
        <v>87</v>
      </c>
      <c r="B107">
        <f t="shared" si="6"/>
        <v>2.9</v>
      </c>
      <c r="C107">
        <v>162.804</v>
      </c>
      <c r="D107">
        <f t="shared" si="12"/>
        <v>17.195999999999998</v>
      </c>
      <c r="E107">
        <f t="shared" si="8"/>
        <v>17.195999999999998</v>
      </c>
    </row>
    <row r="108" spans="1:5">
      <c r="A108">
        <v>89</v>
      </c>
      <c r="B108">
        <f t="shared" si="6"/>
        <v>2.9666666666666668</v>
      </c>
      <c r="C108">
        <v>160.99100000000001</v>
      </c>
      <c r="D108">
        <f t="shared" si="12"/>
        <v>19.008999999999986</v>
      </c>
      <c r="E108">
        <f t="shared" si="8"/>
        <v>19.008999999999986</v>
      </c>
    </row>
    <row r="109" spans="1:5">
      <c r="A109">
        <v>91</v>
      </c>
      <c r="B109">
        <f t="shared" si="6"/>
        <v>3.0333333333333332</v>
      </c>
      <c r="C109">
        <v>160.017</v>
      </c>
      <c r="D109">
        <f t="shared" si="12"/>
        <v>19.983000000000004</v>
      </c>
      <c r="E109">
        <f t="shared" si="8"/>
        <v>19.983000000000004</v>
      </c>
    </row>
    <row r="110" spans="1:5">
      <c r="A110">
        <v>93</v>
      </c>
      <c r="B110">
        <f t="shared" si="6"/>
        <v>3.1</v>
      </c>
      <c r="C110">
        <v>163.72</v>
      </c>
      <c r="D110">
        <f t="shared" si="12"/>
        <v>16.28</v>
      </c>
      <c r="E110">
        <f t="shared" si="8"/>
        <v>16.28</v>
      </c>
    </row>
    <row r="111" spans="1:5">
      <c r="A111">
        <v>95</v>
      </c>
      <c r="B111">
        <f t="shared" si="6"/>
        <v>3.1666666666666665</v>
      </c>
      <c r="C111">
        <v>163.78</v>
      </c>
      <c r="D111">
        <f t="shared" si="12"/>
        <v>16.22</v>
      </c>
      <c r="E111">
        <f t="shared" si="8"/>
        <v>16.22</v>
      </c>
    </row>
    <row r="112" spans="1:5">
      <c r="A112">
        <v>97</v>
      </c>
      <c r="B112">
        <f t="shared" si="6"/>
        <v>3.2333333333333334</v>
      </c>
      <c r="C112">
        <v>161.565</v>
      </c>
      <c r="D112">
        <f t="shared" si="12"/>
        <v>18.435000000000002</v>
      </c>
      <c r="E112">
        <f t="shared" si="8"/>
        <v>18.435000000000002</v>
      </c>
    </row>
    <row r="113" spans="1:8">
      <c r="A113">
        <v>99</v>
      </c>
      <c r="B113">
        <f t="shared" si="6"/>
        <v>3.3</v>
      </c>
      <c r="C113">
        <v>171.57300000000001</v>
      </c>
      <c r="D113">
        <f>-180+C113</f>
        <v>-8.4269999999999925</v>
      </c>
      <c r="E113">
        <f t="shared" si="8"/>
        <v>8.4269999999999925</v>
      </c>
    </row>
    <row r="114" spans="1:8">
      <c r="A114">
        <v>101</v>
      </c>
      <c r="B114">
        <f t="shared" si="6"/>
        <v>3.3666666666666667</v>
      </c>
      <c r="C114">
        <v>166.32900000000001</v>
      </c>
      <c r="D114">
        <f t="shared" ref="D114:D115" si="13">-180+C114</f>
        <v>-13.670999999999992</v>
      </c>
      <c r="E114">
        <f t="shared" si="8"/>
        <v>13.670999999999992</v>
      </c>
    </row>
    <row r="115" spans="1:8">
      <c r="A115">
        <v>103</v>
      </c>
      <c r="B115">
        <f t="shared" si="6"/>
        <v>3.4333333333333331</v>
      </c>
      <c r="C115">
        <v>160.56</v>
      </c>
      <c r="D115">
        <f t="shared" si="13"/>
        <v>-19.439999999999998</v>
      </c>
      <c r="E115">
        <f t="shared" si="8"/>
        <v>19.439999999999998</v>
      </c>
    </row>
    <row r="116" spans="1:8">
      <c r="A116" t="s">
        <v>184</v>
      </c>
      <c r="G116" t="s">
        <v>131</v>
      </c>
      <c r="H116" t="s">
        <v>211</v>
      </c>
    </row>
    <row r="117" spans="1:8">
      <c r="A117" s="1" t="s">
        <v>123</v>
      </c>
      <c r="B117" s="1" t="s">
        <v>124</v>
      </c>
      <c r="C117" s="1" t="s">
        <v>125</v>
      </c>
      <c r="D117" s="1" t="s">
        <v>187</v>
      </c>
      <c r="E117" s="1" t="s">
        <v>199</v>
      </c>
      <c r="G117" t="s">
        <v>212</v>
      </c>
    </row>
    <row r="118" spans="1:8">
      <c r="A118">
        <v>1</v>
      </c>
      <c r="B118">
        <f>A118*(1/30)</f>
        <v>3.3333333333333333E-2</v>
      </c>
      <c r="C118">
        <v>166.78399999999999</v>
      </c>
      <c r="D118">
        <f>180-$C118</f>
        <v>13.216000000000008</v>
      </c>
      <c r="E118">
        <f t="shared" ref="E118:E172" si="14">ABS(D118)</f>
        <v>13.216000000000008</v>
      </c>
      <c r="G118" s="9" t="s">
        <v>213</v>
      </c>
    </row>
    <row r="119" spans="1:8">
      <c r="A119">
        <v>3</v>
      </c>
      <c r="B119">
        <f t="shared" ref="B119:B172" si="15">A119*(1/30)</f>
        <v>0.1</v>
      </c>
      <c r="C119">
        <v>171.02699999999999</v>
      </c>
      <c r="D119">
        <f t="shared" ref="D119:D123" si="16">180-$C119</f>
        <v>8.9730000000000132</v>
      </c>
      <c r="E119">
        <f t="shared" si="14"/>
        <v>8.9730000000000132</v>
      </c>
    </row>
    <row r="120" spans="1:8">
      <c r="A120">
        <v>5</v>
      </c>
      <c r="B120">
        <f t="shared" si="15"/>
        <v>0.16666666666666666</v>
      </c>
      <c r="C120">
        <v>165.29499999999999</v>
      </c>
      <c r="D120">
        <f t="shared" si="16"/>
        <v>14.705000000000013</v>
      </c>
      <c r="E120">
        <f t="shared" si="14"/>
        <v>14.705000000000013</v>
      </c>
    </row>
    <row r="121" spans="1:8">
      <c r="A121">
        <v>7</v>
      </c>
      <c r="B121">
        <f t="shared" si="15"/>
        <v>0.23333333333333334</v>
      </c>
      <c r="C121">
        <v>163.76</v>
      </c>
      <c r="D121">
        <f t="shared" si="16"/>
        <v>16.240000000000009</v>
      </c>
      <c r="E121">
        <f t="shared" si="14"/>
        <v>16.240000000000009</v>
      </c>
    </row>
    <row r="122" spans="1:8">
      <c r="A122">
        <v>9</v>
      </c>
      <c r="B122">
        <f t="shared" si="15"/>
        <v>0.3</v>
      </c>
      <c r="C122">
        <v>167.56</v>
      </c>
      <c r="D122">
        <f t="shared" si="16"/>
        <v>12.439999999999998</v>
      </c>
      <c r="E122">
        <f t="shared" si="14"/>
        <v>12.439999999999998</v>
      </c>
    </row>
    <row r="123" spans="1:8">
      <c r="A123">
        <v>11</v>
      </c>
      <c r="B123">
        <f t="shared" si="15"/>
        <v>0.36666666666666664</v>
      </c>
      <c r="C123">
        <v>172.65299999999999</v>
      </c>
      <c r="D123">
        <f t="shared" si="16"/>
        <v>7.3470000000000084</v>
      </c>
      <c r="E123">
        <f t="shared" si="14"/>
        <v>7.3470000000000084</v>
      </c>
    </row>
    <row r="124" spans="1:8">
      <c r="A124">
        <v>15</v>
      </c>
      <c r="B124">
        <f t="shared" si="15"/>
        <v>0.5</v>
      </c>
      <c r="C124">
        <v>168.339</v>
      </c>
      <c r="D124">
        <f>-180+$C124</f>
        <v>-11.661000000000001</v>
      </c>
      <c r="E124">
        <f t="shared" si="14"/>
        <v>11.661000000000001</v>
      </c>
    </row>
    <row r="125" spans="1:8">
      <c r="A125">
        <v>17</v>
      </c>
      <c r="B125">
        <f t="shared" si="15"/>
        <v>0.56666666666666665</v>
      </c>
      <c r="C125">
        <v>163.661</v>
      </c>
      <c r="D125">
        <f t="shared" ref="D125:D134" si="17">-180+$C125</f>
        <v>-16.338999999999999</v>
      </c>
      <c r="E125">
        <f t="shared" si="14"/>
        <v>16.338999999999999</v>
      </c>
    </row>
    <row r="126" spans="1:8">
      <c r="A126">
        <v>19</v>
      </c>
      <c r="B126">
        <f t="shared" si="15"/>
        <v>0.6333333333333333</v>
      </c>
      <c r="C126">
        <v>163.291</v>
      </c>
      <c r="D126">
        <f t="shared" si="17"/>
        <v>-16.709000000000003</v>
      </c>
      <c r="E126">
        <f t="shared" si="14"/>
        <v>16.709000000000003</v>
      </c>
    </row>
    <row r="127" spans="1:8">
      <c r="A127">
        <v>21</v>
      </c>
      <c r="B127">
        <f t="shared" si="15"/>
        <v>0.7</v>
      </c>
      <c r="C127">
        <v>165.387</v>
      </c>
      <c r="D127">
        <f t="shared" si="17"/>
        <v>-14.613</v>
      </c>
      <c r="E127">
        <f t="shared" si="14"/>
        <v>14.613</v>
      </c>
    </row>
    <row r="128" spans="1:8">
      <c r="A128">
        <v>23</v>
      </c>
      <c r="B128">
        <f t="shared" si="15"/>
        <v>0.76666666666666661</v>
      </c>
      <c r="C128">
        <v>162.69900000000001</v>
      </c>
      <c r="D128">
        <f t="shared" si="17"/>
        <v>-17.300999999999988</v>
      </c>
      <c r="E128">
        <f t="shared" si="14"/>
        <v>17.300999999999988</v>
      </c>
    </row>
    <row r="129" spans="1:5">
      <c r="A129">
        <v>25</v>
      </c>
      <c r="B129">
        <f t="shared" si="15"/>
        <v>0.83333333333333337</v>
      </c>
      <c r="C129">
        <v>163.54</v>
      </c>
      <c r="D129">
        <f t="shared" si="17"/>
        <v>-16.460000000000008</v>
      </c>
      <c r="E129">
        <f t="shared" si="14"/>
        <v>16.460000000000008</v>
      </c>
    </row>
    <row r="130" spans="1:5">
      <c r="A130">
        <v>27</v>
      </c>
      <c r="B130">
        <f t="shared" si="15"/>
        <v>0.9</v>
      </c>
      <c r="C130">
        <v>159.86699999999999</v>
      </c>
      <c r="D130">
        <f t="shared" si="17"/>
        <v>-20.13300000000001</v>
      </c>
      <c r="E130">
        <f t="shared" si="14"/>
        <v>20.13300000000001</v>
      </c>
    </row>
    <row r="131" spans="1:5">
      <c r="A131">
        <v>29</v>
      </c>
      <c r="B131">
        <f t="shared" si="15"/>
        <v>0.96666666666666667</v>
      </c>
      <c r="C131">
        <v>162.821</v>
      </c>
      <c r="D131">
        <f t="shared" si="17"/>
        <v>-17.179000000000002</v>
      </c>
      <c r="E131">
        <f t="shared" si="14"/>
        <v>17.179000000000002</v>
      </c>
    </row>
    <row r="132" spans="1:5">
      <c r="A132">
        <v>31</v>
      </c>
      <c r="B132">
        <f t="shared" si="15"/>
        <v>1.0333333333333332</v>
      </c>
      <c r="C132">
        <v>166.75899999999999</v>
      </c>
      <c r="D132">
        <f t="shared" si="17"/>
        <v>-13.241000000000014</v>
      </c>
      <c r="E132">
        <f t="shared" si="14"/>
        <v>13.241000000000014</v>
      </c>
    </row>
    <row r="133" spans="1:5">
      <c r="A133">
        <v>33</v>
      </c>
      <c r="B133">
        <f t="shared" si="15"/>
        <v>1.1000000000000001</v>
      </c>
      <c r="C133">
        <v>167.428</v>
      </c>
      <c r="D133">
        <f t="shared" si="17"/>
        <v>-12.572000000000003</v>
      </c>
      <c r="E133">
        <f t="shared" si="14"/>
        <v>12.572000000000003</v>
      </c>
    </row>
    <row r="134" spans="1:5">
      <c r="A134">
        <v>35</v>
      </c>
      <c r="B134">
        <f t="shared" si="15"/>
        <v>1.1666666666666667</v>
      </c>
      <c r="C134">
        <v>170.428</v>
      </c>
      <c r="D134">
        <f t="shared" si="17"/>
        <v>-9.5720000000000027</v>
      </c>
      <c r="E134">
        <f t="shared" si="14"/>
        <v>9.5720000000000027</v>
      </c>
    </row>
    <row r="135" spans="1:5">
      <c r="A135">
        <v>37</v>
      </c>
      <c r="B135">
        <f t="shared" si="15"/>
        <v>1.2333333333333334</v>
      </c>
      <c r="C135">
        <v>174.89</v>
      </c>
      <c r="D135">
        <f>180-$C135</f>
        <v>5.1100000000000136</v>
      </c>
      <c r="E135">
        <f t="shared" si="14"/>
        <v>5.1100000000000136</v>
      </c>
    </row>
    <row r="136" spans="1:5">
      <c r="A136">
        <v>39</v>
      </c>
      <c r="B136">
        <f t="shared" si="15"/>
        <v>1.3</v>
      </c>
      <c r="C136">
        <v>166.32599999999999</v>
      </c>
      <c r="D136">
        <f t="shared" ref="D136:D149" si="18">180-$C136</f>
        <v>13.674000000000007</v>
      </c>
      <c r="E136">
        <f t="shared" si="14"/>
        <v>13.674000000000007</v>
      </c>
    </row>
    <row r="137" spans="1:5">
      <c r="A137">
        <v>41</v>
      </c>
      <c r="B137">
        <f t="shared" si="15"/>
        <v>1.3666666666666667</v>
      </c>
      <c r="C137">
        <v>166.494</v>
      </c>
      <c r="D137">
        <f t="shared" si="18"/>
        <v>13.506</v>
      </c>
      <c r="E137">
        <f t="shared" si="14"/>
        <v>13.506</v>
      </c>
    </row>
    <row r="138" spans="1:5">
      <c r="A138">
        <v>43</v>
      </c>
      <c r="B138">
        <f t="shared" si="15"/>
        <v>1.4333333333333333</v>
      </c>
      <c r="C138">
        <v>163.113</v>
      </c>
      <c r="D138">
        <f t="shared" si="18"/>
        <v>16.887</v>
      </c>
      <c r="E138">
        <f t="shared" si="14"/>
        <v>16.887</v>
      </c>
    </row>
    <row r="139" spans="1:5">
      <c r="A139">
        <v>45</v>
      </c>
      <c r="B139">
        <f t="shared" si="15"/>
        <v>1.5</v>
      </c>
      <c r="C139">
        <v>161.16800000000001</v>
      </c>
      <c r="D139">
        <f t="shared" si="18"/>
        <v>18.831999999999994</v>
      </c>
      <c r="E139">
        <f t="shared" si="14"/>
        <v>18.831999999999994</v>
      </c>
    </row>
    <row r="140" spans="1:5">
      <c r="A140">
        <v>47</v>
      </c>
      <c r="B140">
        <f t="shared" si="15"/>
        <v>1.5666666666666667</v>
      </c>
      <c r="C140">
        <v>158.62200000000001</v>
      </c>
      <c r="D140">
        <f t="shared" si="18"/>
        <v>21.377999999999986</v>
      </c>
      <c r="E140">
        <f t="shared" si="14"/>
        <v>21.377999999999986</v>
      </c>
    </row>
    <row r="141" spans="1:5">
      <c r="A141">
        <v>49</v>
      </c>
      <c r="B141">
        <f t="shared" si="15"/>
        <v>1.6333333333333333</v>
      </c>
      <c r="C141">
        <v>163.36600000000001</v>
      </c>
      <c r="D141">
        <f t="shared" si="18"/>
        <v>16.633999999999986</v>
      </c>
      <c r="E141">
        <f t="shared" si="14"/>
        <v>16.633999999999986</v>
      </c>
    </row>
    <row r="142" spans="1:5">
      <c r="A142">
        <v>51</v>
      </c>
      <c r="B142">
        <f t="shared" si="15"/>
        <v>1.7</v>
      </c>
      <c r="C142">
        <v>162.06</v>
      </c>
      <c r="D142">
        <f t="shared" si="18"/>
        <v>17.939999999999998</v>
      </c>
      <c r="E142">
        <f t="shared" si="14"/>
        <v>17.939999999999998</v>
      </c>
    </row>
    <row r="143" spans="1:5">
      <c r="A143">
        <v>53</v>
      </c>
      <c r="B143">
        <f t="shared" si="15"/>
        <v>1.7666666666666666</v>
      </c>
      <c r="C143">
        <v>167.74600000000001</v>
      </c>
      <c r="D143">
        <f t="shared" si="18"/>
        <v>12.253999999999991</v>
      </c>
      <c r="E143">
        <f t="shared" si="14"/>
        <v>12.253999999999991</v>
      </c>
    </row>
    <row r="144" spans="1:5">
      <c r="A144">
        <v>55</v>
      </c>
      <c r="B144">
        <f t="shared" si="15"/>
        <v>1.8333333333333333</v>
      </c>
      <c r="C144">
        <v>167.64099999999999</v>
      </c>
      <c r="D144">
        <f t="shared" si="18"/>
        <v>12.359000000000009</v>
      </c>
      <c r="E144">
        <f t="shared" si="14"/>
        <v>12.359000000000009</v>
      </c>
    </row>
    <row r="145" spans="1:5">
      <c r="A145">
        <v>57</v>
      </c>
      <c r="B145">
        <f t="shared" si="15"/>
        <v>1.9</v>
      </c>
      <c r="C145">
        <v>171.41800000000001</v>
      </c>
      <c r="D145">
        <f t="shared" si="18"/>
        <v>8.5819999999999936</v>
      </c>
      <c r="E145">
        <f t="shared" si="14"/>
        <v>8.5819999999999936</v>
      </c>
    </row>
    <row r="146" spans="1:5">
      <c r="A146">
        <v>59</v>
      </c>
      <c r="B146">
        <f t="shared" si="15"/>
        <v>1.9666666666666666</v>
      </c>
      <c r="C146">
        <v>173.81800000000001</v>
      </c>
      <c r="D146">
        <f t="shared" si="18"/>
        <v>6.1819999999999879</v>
      </c>
      <c r="E146">
        <f t="shared" si="14"/>
        <v>6.1819999999999879</v>
      </c>
    </row>
    <row r="147" spans="1:5">
      <c r="A147">
        <v>61</v>
      </c>
      <c r="B147">
        <f t="shared" si="15"/>
        <v>2.0333333333333332</v>
      </c>
      <c r="C147">
        <v>173.45400000000001</v>
      </c>
      <c r="D147">
        <f t="shared" si="18"/>
        <v>6.5459999999999923</v>
      </c>
      <c r="E147">
        <f t="shared" si="14"/>
        <v>6.5459999999999923</v>
      </c>
    </row>
    <row r="148" spans="1:5">
      <c r="A148">
        <v>63</v>
      </c>
      <c r="B148">
        <f t="shared" si="15"/>
        <v>2.1</v>
      </c>
      <c r="C148">
        <v>176.39500000000001</v>
      </c>
      <c r="D148">
        <f t="shared" si="18"/>
        <v>3.6049999999999898</v>
      </c>
      <c r="E148">
        <f t="shared" si="14"/>
        <v>3.6049999999999898</v>
      </c>
    </row>
    <row r="149" spans="1:5">
      <c r="A149">
        <v>65</v>
      </c>
      <c r="B149">
        <f t="shared" si="15"/>
        <v>2.1666666666666665</v>
      </c>
      <c r="C149">
        <v>172.316</v>
      </c>
      <c r="D149">
        <f t="shared" si="18"/>
        <v>7.6839999999999975</v>
      </c>
      <c r="E149">
        <f t="shared" si="14"/>
        <v>7.6839999999999975</v>
      </c>
    </row>
    <row r="150" spans="1:5">
      <c r="A150">
        <v>67</v>
      </c>
      <c r="B150">
        <f t="shared" si="15"/>
        <v>2.2333333333333334</v>
      </c>
      <c r="C150">
        <v>179.24600000000001</v>
      </c>
      <c r="D150">
        <f>-180+$C150</f>
        <v>-0.75399999999999068</v>
      </c>
      <c r="E150">
        <f t="shared" si="14"/>
        <v>0.75399999999999068</v>
      </c>
    </row>
    <row r="151" spans="1:5">
      <c r="A151">
        <v>69</v>
      </c>
      <c r="B151">
        <f t="shared" si="15"/>
        <v>2.2999999999999998</v>
      </c>
      <c r="C151">
        <v>173.18799999999999</v>
      </c>
      <c r="D151">
        <f t="shared" ref="D151:D162" si="19">-180+$C151</f>
        <v>-6.8120000000000118</v>
      </c>
      <c r="E151">
        <f t="shared" si="14"/>
        <v>6.8120000000000118</v>
      </c>
    </row>
    <row r="152" spans="1:5">
      <c r="A152">
        <v>71</v>
      </c>
      <c r="B152">
        <f t="shared" si="15"/>
        <v>2.3666666666666667</v>
      </c>
      <c r="C152">
        <v>172.82900000000001</v>
      </c>
      <c r="D152">
        <f t="shared" si="19"/>
        <v>-7.1709999999999923</v>
      </c>
      <c r="E152">
        <f t="shared" si="14"/>
        <v>7.1709999999999923</v>
      </c>
    </row>
    <row r="153" spans="1:5">
      <c r="A153">
        <v>73</v>
      </c>
      <c r="B153">
        <f t="shared" si="15"/>
        <v>2.4333333333333331</v>
      </c>
      <c r="C153">
        <v>164.05500000000001</v>
      </c>
      <c r="D153">
        <f t="shared" si="19"/>
        <v>-15.944999999999993</v>
      </c>
      <c r="E153">
        <f t="shared" si="14"/>
        <v>15.944999999999993</v>
      </c>
    </row>
    <row r="154" spans="1:5">
      <c r="A154">
        <v>75</v>
      </c>
      <c r="B154">
        <f t="shared" si="15"/>
        <v>2.5</v>
      </c>
      <c r="C154">
        <v>167.73500000000001</v>
      </c>
      <c r="D154">
        <f t="shared" si="19"/>
        <v>-12.264999999999986</v>
      </c>
      <c r="E154">
        <f t="shared" si="14"/>
        <v>12.264999999999986</v>
      </c>
    </row>
    <row r="155" spans="1:5">
      <c r="A155">
        <v>77</v>
      </c>
      <c r="B155">
        <f t="shared" si="15"/>
        <v>2.5666666666666664</v>
      </c>
      <c r="C155">
        <v>158.71100000000001</v>
      </c>
      <c r="D155">
        <f t="shared" si="19"/>
        <v>-21.288999999999987</v>
      </c>
      <c r="E155">
        <f t="shared" si="14"/>
        <v>21.288999999999987</v>
      </c>
    </row>
    <row r="156" spans="1:5">
      <c r="A156">
        <v>79</v>
      </c>
      <c r="B156">
        <f t="shared" si="15"/>
        <v>2.6333333333333333</v>
      </c>
      <c r="C156">
        <v>158.857</v>
      </c>
      <c r="D156">
        <f t="shared" si="19"/>
        <v>-21.143000000000001</v>
      </c>
      <c r="E156">
        <f t="shared" si="14"/>
        <v>21.143000000000001</v>
      </c>
    </row>
    <row r="157" spans="1:5">
      <c r="A157">
        <v>81</v>
      </c>
      <c r="B157">
        <f t="shared" si="15"/>
        <v>2.7</v>
      </c>
      <c r="C157">
        <v>163.70599999999999</v>
      </c>
      <c r="D157">
        <f t="shared" si="19"/>
        <v>-16.294000000000011</v>
      </c>
      <c r="E157">
        <f t="shared" si="14"/>
        <v>16.294000000000011</v>
      </c>
    </row>
    <row r="158" spans="1:5">
      <c r="A158">
        <v>83</v>
      </c>
      <c r="B158">
        <f t="shared" si="15"/>
        <v>2.7666666666666666</v>
      </c>
      <c r="C158">
        <v>157.714</v>
      </c>
      <c r="D158">
        <f t="shared" si="19"/>
        <v>-22.286000000000001</v>
      </c>
      <c r="E158">
        <f t="shared" si="14"/>
        <v>22.286000000000001</v>
      </c>
    </row>
    <row r="159" spans="1:5">
      <c r="A159">
        <v>85</v>
      </c>
      <c r="B159">
        <f t="shared" si="15"/>
        <v>2.8333333333333335</v>
      </c>
      <c r="C159">
        <v>169.46600000000001</v>
      </c>
      <c r="D159">
        <f t="shared" si="19"/>
        <v>-10.533999999999992</v>
      </c>
      <c r="E159">
        <f t="shared" si="14"/>
        <v>10.533999999999992</v>
      </c>
    </row>
    <row r="160" spans="1:5">
      <c r="A160">
        <v>87</v>
      </c>
      <c r="B160">
        <f t="shared" si="15"/>
        <v>2.9</v>
      </c>
      <c r="C160">
        <v>161.042</v>
      </c>
      <c r="D160">
        <f t="shared" si="19"/>
        <v>-18.957999999999998</v>
      </c>
      <c r="E160">
        <f t="shared" si="14"/>
        <v>18.957999999999998</v>
      </c>
    </row>
    <row r="161" spans="1:5">
      <c r="A161">
        <v>89</v>
      </c>
      <c r="B161">
        <f t="shared" si="15"/>
        <v>2.9666666666666668</v>
      </c>
      <c r="C161">
        <v>168.892</v>
      </c>
      <c r="D161">
        <f t="shared" si="19"/>
        <v>-11.108000000000004</v>
      </c>
      <c r="E161">
        <f t="shared" si="14"/>
        <v>11.108000000000004</v>
      </c>
    </row>
    <row r="162" spans="1:5">
      <c r="A162">
        <v>91</v>
      </c>
      <c r="B162">
        <f t="shared" si="15"/>
        <v>3.0333333333333332</v>
      </c>
      <c r="C162">
        <v>168.69</v>
      </c>
      <c r="D162">
        <f t="shared" si="19"/>
        <v>-11.310000000000002</v>
      </c>
      <c r="E162">
        <f t="shared" si="14"/>
        <v>11.310000000000002</v>
      </c>
    </row>
    <row r="163" spans="1:5">
      <c r="A163">
        <v>93</v>
      </c>
      <c r="B163">
        <f t="shared" si="15"/>
        <v>3.1</v>
      </c>
      <c r="C163">
        <v>173.64099999999999</v>
      </c>
      <c r="D163">
        <f>180-$C163</f>
        <v>6.3590000000000089</v>
      </c>
      <c r="E163">
        <f t="shared" si="14"/>
        <v>6.3590000000000089</v>
      </c>
    </row>
    <row r="164" spans="1:5">
      <c r="A164">
        <v>95</v>
      </c>
      <c r="B164">
        <f t="shared" si="15"/>
        <v>3.1666666666666665</v>
      </c>
      <c r="C164">
        <v>165.24100000000001</v>
      </c>
      <c r="D164">
        <f t="shared" ref="D164:D172" si="20">180-$C164</f>
        <v>14.758999999999986</v>
      </c>
      <c r="E164">
        <f t="shared" si="14"/>
        <v>14.758999999999986</v>
      </c>
    </row>
    <row r="165" spans="1:5">
      <c r="A165">
        <v>97</v>
      </c>
      <c r="B165">
        <f t="shared" si="15"/>
        <v>3.2333333333333334</v>
      </c>
      <c r="C165">
        <v>164.52799999999999</v>
      </c>
      <c r="D165">
        <f t="shared" si="20"/>
        <v>15.472000000000008</v>
      </c>
      <c r="E165">
        <f t="shared" si="14"/>
        <v>15.472000000000008</v>
      </c>
    </row>
    <row r="166" spans="1:5">
      <c r="A166">
        <v>99</v>
      </c>
      <c r="B166">
        <f t="shared" si="15"/>
        <v>3.3</v>
      </c>
      <c r="C166">
        <v>158.62899999999999</v>
      </c>
      <c r="D166">
        <f t="shared" si="20"/>
        <v>21.371000000000009</v>
      </c>
      <c r="E166">
        <f t="shared" si="14"/>
        <v>21.371000000000009</v>
      </c>
    </row>
    <row r="167" spans="1:5">
      <c r="A167">
        <v>101</v>
      </c>
      <c r="B167">
        <f t="shared" si="15"/>
        <v>3.3666666666666667</v>
      </c>
      <c r="C167">
        <v>154.904</v>
      </c>
      <c r="D167">
        <f t="shared" si="20"/>
        <v>25.096000000000004</v>
      </c>
      <c r="E167" s="10">
        <f t="shared" si="14"/>
        <v>25.096000000000004</v>
      </c>
    </row>
    <row r="168" spans="1:5">
      <c r="A168">
        <v>103</v>
      </c>
      <c r="B168">
        <f t="shared" si="15"/>
        <v>3.4333333333333331</v>
      </c>
      <c r="C168">
        <v>160.84399999999999</v>
      </c>
      <c r="D168">
        <f t="shared" si="20"/>
        <v>19.156000000000006</v>
      </c>
      <c r="E168">
        <f t="shared" si="14"/>
        <v>19.156000000000006</v>
      </c>
    </row>
    <row r="169" spans="1:5">
      <c r="A169">
        <v>105</v>
      </c>
      <c r="B169">
        <f t="shared" si="15"/>
        <v>3.5</v>
      </c>
      <c r="C169">
        <v>168.7</v>
      </c>
      <c r="D169">
        <f t="shared" si="20"/>
        <v>11.300000000000011</v>
      </c>
      <c r="E169">
        <f t="shared" si="14"/>
        <v>11.300000000000011</v>
      </c>
    </row>
    <row r="170" spans="1:5">
      <c r="A170">
        <v>109</v>
      </c>
      <c r="B170">
        <f t="shared" si="15"/>
        <v>3.6333333333333333</v>
      </c>
      <c r="C170">
        <v>159.29400000000001</v>
      </c>
      <c r="D170">
        <f t="shared" si="20"/>
        <v>20.705999999999989</v>
      </c>
      <c r="E170">
        <f t="shared" si="14"/>
        <v>20.705999999999989</v>
      </c>
    </row>
    <row r="171" spans="1:5">
      <c r="A171">
        <v>111</v>
      </c>
      <c r="B171">
        <f t="shared" si="15"/>
        <v>3.6999999999999997</v>
      </c>
      <c r="C171">
        <v>157.989</v>
      </c>
      <c r="D171">
        <f t="shared" si="20"/>
        <v>22.010999999999996</v>
      </c>
      <c r="E171">
        <f t="shared" si="14"/>
        <v>22.010999999999996</v>
      </c>
    </row>
    <row r="172" spans="1:5">
      <c r="A172">
        <v>113</v>
      </c>
      <c r="B172">
        <f t="shared" si="15"/>
        <v>3.7666666666666666</v>
      </c>
      <c r="C172">
        <v>169.21600000000001</v>
      </c>
      <c r="D172">
        <f t="shared" si="20"/>
        <v>10.783999999999992</v>
      </c>
      <c r="E172">
        <f t="shared" si="14"/>
        <v>10.783999999999992</v>
      </c>
    </row>
  </sheetData>
  <hyperlinks>
    <hyperlink ref="G10" r:id="rId1"/>
    <hyperlink ref="G66" r:id="rId2"/>
    <hyperlink ref="G118" r:id="rId3"/>
    <hyperlink ref="G4" r:id="rId4"/>
  </hyperlinks>
  <pageMargins left="0.7" right="0.7" top="0.75" bottom="0.75" header="0.3" footer="0.3"/>
  <drawing r:id="rId5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52"/>
  <dimension ref="A1:H65"/>
  <sheetViews>
    <sheetView workbookViewId="0">
      <selection activeCell="D57" sqref="D57:D62"/>
    </sheetView>
  </sheetViews>
  <sheetFormatPr defaultRowHeight="15"/>
  <cols>
    <col min="1" max="1" width="12" customWidth="1"/>
    <col min="2" max="2" width="15.140625" customWidth="1"/>
    <col min="3" max="3" width="14.85546875" customWidth="1"/>
    <col min="4" max="4" width="11.140625" customWidth="1"/>
    <col min="5" max="5" width="15.28515625" customWidth="1"/>
    <col min="6" max="6" width="28.42578125" customWidth="1"/>
  </cols>
  <sheetData>
    <row r="1" spans="1:8">
      <c r="A1" s="1" t="s">
        <v>101</v>
      </c>
      <c r="C1" s="24" t="s">
        <v>102</v>
      </c>
    </row>
    <row r="2" spans="1:8">
      <c r="A2" t="s">
        <v>607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A4*(1/24)</f>
        <v>4.1666666666666664E-2</v>
      </c>
      <c r="C4" s="17">
        <v>176.08799999999999</v>
      </c>
      <c r="D4" s="17">
        <f>-180+C4</f>
        <v>-3.9120000000000061</v>
      </c>
      <c r="E4" s="17">
        <f>ABS(D4)</f>
        <v>3.9120000000000061</v>
      </c>
      <c r="F4">
        <v>7.0000000000000001E-3</v>
      </c>
      <c r="G4" s="9" t="s">
        <v>628</v>
      </c>
    </row>
    <row r="5" spans="1:8">
      <c r="A5" s="17">
        <v>2</v>
      </c>
      <c r="B5">
        <f t="shared" ref="B5:B39" si="0">A5*(1/24)</f>
        <v>8.3333333333333329E-2</v>
      </c>
      <c r="C5" s="17">
        <v>153.02600000000001</v>
      </c>
      <c r="D5" s="17">
        <f>-180+C5</f>
        <v>-26.97399999999999</v>
      </c>
      <c r="E5" s="10">
        <f t="shared" ref="E5:E39" si="1">ABS(D5)</f>
        <v>26.97399999999999</v>
      </c>
    </row>
    <row r="6" spans="1:8">
      <c r="A6" s="17">
        <v>3</v>
      </c>
      <c r="B6">
        <f t="shared" si="0"/>
        <v>0.125</v>
      </c>
      <c r="C6" s="17">
        <v>173.797</v>
      </c>
      <c r="D6" s="17">
        <f>180-C6</f>
        <v>6.203000000000003</v>
      </c>
      <c r="E6" s="17">
        <f t="shared" si="1"/>
        <v>6.203000000000003</v>
      </c>
    </row>
    <row r="7" spans="1:8">
      <c r="A7" s="17">
        <v>4</v>
      </c>
      <c r="B7">
        <f t="shared" si="0"/>
        <v>0.16666666666666666</v>
      </c>
      <c r="C7" s="17">
        <v>171.56399999999999</v>
      </c>
      <c r="D7" s="17">
        <f>180-C7</f>
        <v>8.436000000000007</v>
      </c>
      <c r="E7" s="17">
        <f t="shared" si="1"/>
        <v>8.436000000000007</v>
      </c>
      <c r="G7" t="s">
        <v>131</v>
      </c>
      <c r="H7" t="s">
        <v>607</v>
      </c>
    </row>
    <row r="8" spans="1:8">
      <c r="A8" s="17">
        <v>5</v>
      </c>
      <c r="B8">
        <f t="shared" si="0"/>
        <v>0.20833333333333331</v>
      </c>
      <c r="C8" s="17">
        <v>166.06100000000001</v>
      </c>
      <c r="D8" s="17">
        <f>-180+C8</f>
        <v>-13.938999999999993</v>
      </c>
      <c r="E8" s="17">
        <f t="shared" si="1"/>
        <v>13.938999999999993</v>
      </c>
      <c r="G8" t="s">
        <v>629</v>
      </c>
    </row>
    <row r="9" spans="1:8">
      <c r="A9" s="17">
        <v>6</v>
      </c>
      <c r="B9">
        <f t="shared" si="0"/>
        <v>0.25</v>
      </c>
      <c r="C9" s="17">
        <v>168.715</v>
      </c>
      <c r="D9" s="17">
        <f t="shared" ref="D9" si="2">180-C9</f>
        <v>11.284999999999997</v>
      </c>
      <c r="E9" s="17">
        <f t="shared" si="1"/>
        <v>11.284999999999997</v>
      </c>
      <c r="G9" s="9" t="s">
        <v>630</v>
      </c>
    </row>
    <row r="10" spans="1:8">
      <c r="A10" s="17">
        <v>8</v>
      </c>
      <c r="B10">
        <f t="shared" si="0"/>
        <v>0.33333333333333331</v>
      </c>
      <c r="C10">
        <v>156.96700000000001</v>
      </c>
      <c r="D10" s="17">
        <f>-180+C10</f>
        <v>-23.032999999999987</v>
      </c>
      <c r="E10" s="17">
        <f t="shared" si="1"/>
        <v>23.032999999999987</v>
      </c>
    </row>
    <row r="11" spans="1:8">
      <c r="A11" s="17">
        <v>9</v>
      </c>
      <c r="B11">
        <f t="shared" si="0"/>
        <v>0.375</v>
      </c>
      <c r="C11">
        <v>172.33699999999999</v>
      </c>
      <c r="D11" s="17">
        <f>180-C11</f>
        <v>7.6630000000000109</v>
      </c>
      <c r="E11" s="17">
        <f t="shared" si="1"/>
        <v>7.6630000000000109</v>
      </c>
    </row>
    <row r="12" spans="1:8">
      <c r="A12" s="17">
        <v>10</v>
      </c>
      <c r="B12">
        <f t="shared" si="0"/>
        <v>0.41666666666666663</v>
      </c>
      <c r="C12">
        <v>167.703</v>
      </c>
      <c r="D12" s="17">
        <f t="shared" ref="D12:D13" si="3">-180+C12</f>
        <v>-12.296999999999997</v>
      </c>
      <c r="E12" s="17">
        <f t="shared" si="1"/>
        <v>12.296999999999997</v>
      </c>
    </row>
    <row r="13" spans="1:8">
      <c r="A13" s="17">
        <v>11</v>
      </c>
      <c r="B13">
        <f t="shared" si="0"/>
        <v>0.45833333333333331</v>
      </c>
      <c r="C13">
        <v>173.916</v>
      </c>
      <c r="D13" s="17">
        <f t="shared" si="3"/>
        <v>-6.0840000000000032</v>
      </c>
      <c r="E13" s="17">
        <f t="shared" si="1"/>
        <v>6.0840000000000032</v>
      </c>
    </row>
    <row r="14" spans="1:8">
      <c r="A14" s="17">
        <v>12</v>
      </c>
      <c r="B14">
        <f t="shared" si="0"/>
        <v>0.5</v>
      </c>
      <c r="C14">
        <v>166.53299999999999</v>
      </c>
      <c r="D14" s="17">
        <f>180-C14</f>
        <v>13.467000000000013</v>
      </c>
      <c r="E14" s="17">
        <f t="shared" si="1"/>
        <v>13.467000000000013</v>
      </c>
    </row>
    <row r="15" spans="1:8">
      <c r="A15" s="17">
        <v>13</v>
      </c>
      <c r="B15">
        <f t="shared" si="0"/>
        <v>0.54166666666666663</v>
      </c>
      <c r="C15">
        <v>165.392</v>
      </c>
      <c r="D15" s="17">
        <f>-180+C15</f>
        <v>-14.608000000000004</v>
      </c>
      <c r="E15" s="17">
        <f t="shared" si="1"/>
        <v>14.608000000000004</v>
      </c>
    </row>
    <row r="16" spans="1:8">
      <c r="A16" s="17">
        <v>14</v>
      </c>
      <c r="B16">
        <f t="shared" si="0"/>
        <v>0.58333333333333326</v>
      </c>
      <c r="C16">
        <v>173.63800000000001</v>
      </c>
      <c r="D16" s="17">
        <f t="shared" ref="D16:D17" si="4">180-C16</f>
        <v>6.3619999999999948</v>
      </c>
      <c r="E16" s="17">
        <f t="shared" si="1"/>
        <v>6.3619999999999948</v>
      </c>
    </row>
    <row r="17" spans="1:5">
      <c r="A17" s="17">
        <v>15</v>
      </c>
      <c r="B17">
        <f t="shared" si="0"/>
        <v>0.625</v>
      </c>
      <c r="C17">
        <v>172.12</v>
      </c>
      <c r="D17" s="17">
        <f t="shared" si="4"/>
        <v>7.8799999999999955</v>
      </c>
      <c r="E17" s="17">
        <f t="shared" si="1"/>
        <v>7.8799999999999955</v>
      </c>
    </row>
    <row r="18" spans="1:5">
      <c r="A18" s="17">
        <v>16</v>
      </c>
      <c r="B18">
        <f t="shared" si="0"/>
        <v>0.66666666666666663</v>
      </c>
      <c r="C18">
        <v>169.31899999999999</v>
      </c>
      <c r="D18" s="17">
        <f>-180+C18</f>
        <v>-10.681000000000012</v>
      </c>
      <c r="E18" s="17">
        <f t="shared" si="1"/>
        <v>10.681000000000012</v>
      </c>
    </row>
    <row r="19" spans="1:5">
      <c r="A19" s="17">
        <v>17</v>
      </c>
      <c r="B19">
        <f t="shared" si="0"/>
        <v>0.70833333333333326</v>
      </c>
      <c r="C19">
        <v>156.398</v>
      </c>
      <c r="D19" s="17">
        <f t="shared" ref="D19:D20" si="5">180-C19</f>
        <v>23.602000000000004</v>
      </c>
      <c r="E19" s="17">
        <f t="shared" si="1"/>
        <v>23.602000000000004</v>
      </c>
    </row>
    <row r="20" spans="1:5">
      <c r="A20" s="17">
        <v>18</v>
      </c>
      <c r="B20">
        <f t="shared" si="0"/>
        <v>0.75</v>
      </c>
      <c r="C20">
        <v>167.874</v>
      </c>
      <c r="D20" s="17">
        <f t="shared" si="5"/>
        <v>12.126000000000005</v>
      </c>
      <c r="E20" s="17">
        <f t="shared" si="1"/>
        <v>12.126000000000005</v>
      </c>
    </row>
    <row r="21" spans="1:5">
      <c r="A21" s="17">
        <v>19</v>
      </c>
      <c r="B21">
        <f t="shared" si="0"/>
        <v>0.79166666666666663</v>
      </c>
      <c r="C21">
        <v>172.90600000000001</v>
      </c>
      <c r="D21" s="17">
        <f t="shared" ref="D21" si="6">-180+C21</f>
        <v>-7.0939999999999941</v>
      </c>
      <c r="E21" s="17">
        <f t="shared" si="1"/>
        <v>7.0939999999999941</v>
      </c>
    </row>
    <row r="22" spans="1:5">
      <c r="A22" s="17">
        <v>22</v>
      </c>
      <c r="B22">
        <f t="shared" si="0"/>
        <v>0.91666666666666663</v>
      </c>
      <c r="C22">
        <v>160.97800000000001</v>
      </c>
      <c r="D22" s="17">
        <f t="shared" ref="D22:D23" si="7">180-C22</f>
        <v>19.021999999999991</v>
      </c>
      <c r="E22" s="17">
        <f t="shared" si="1"/>
        <v>19.021999999999991</v>
      </c>
    </row>
    <row r="23" spans="1:5">
      <c r="A23" s="17">
        <v>23</v>
      </c>
      <c r="B23">
        <f t="shared" si="0"/>
        <v>0.95833333333333326</v>
      </c>
      <c r="C23">
        <v>162.08600000000001</v>
      </c>
      <c r="D23" s="17">
        <f t="shared" si="7"/>
        <v>17.913999999999987</v>
      </c>
      <c r="E23" s="17">
        <f t="shared" si="1"/>
        <v>17.913999999999987</v>
      </c>
    </row>
    <row r="24" spans="1:5">
      <c r="A24" s="17">
        <v>25</v>
      </c>
      <c r="B24">
        <f t="shared" si="0"/>
        <v>1.0416666666666665</v>
      </c>
      <c r="C24">
        <v>164.96799999999999</v>
      </c>
      <c r="D24" s="17">
        <f>-180+C24</f>
        <v>-15.032000000000011</v>
      </c>
      <c r="E24" s="17">
        <f t="shared" si="1"/>
        <v>15.032000000000011</v>
      </c>
    </row>
    <row r="25" spans="1:5">
      <c r="A25" s="17">
        <v>26</v>
      </c>
      <c r="B25">
        <f t="shared" si="0"/>
        <v>1.0833333333333333</v>
      </c>
      <c r="C25">
        <v>170.02699999999999</v>
      </c>
      <c r="D25" s="17">
        <f>180-C25</f>
        <v>9.9730000000000132</v>
      </c>
      <c r="E25" s="17">
        <f t="shared" si="1"/>
        <v>9.9730000000000132</v>
      </c>
    </row>
    <row r="26" spans="1:5">
      <c r="A26" s="17">
        <v>27</v>
      </c>
      <c r="B26">
        <f t="shared" si="0"/>
        <v>1.125</v>
      </c>
      <c r="C26">
        <v>164.07599999999999</v>
      </c>
      <c r="D26" s="17">
        <f>-180+C26</f>
        <v>-15.924000000000007</v>
      </c>
      <c r="E26" s="17">
        <f t="shared" si="1"/>
        <v>15.924000000000007</v>
      </c>
    </row>
    <row r="27" spans="1:5">
      <c r="A27" s="17">
        <v>29</v>
      </c>
      <c r="B27">
        <f t="shared" si="0"/>
        <v>1.2083333333333333</v>
      </c>
      <c r="C27">
        <v>160.691</v>
      </c>
      <c r="D27" s="17">
        <f t="shared" ref="D27" si="8">180-C27</f>
        <v>19.308999999999997</v>
      </c>
      <c r="E27" s="17">
        <f t="shared" si="1"/>
        <v>19.308999999999997</v>
      </c>
    </row>
    <row r="28" spans="1:5">
      <c r="A28" s="17">
        <v>30</v>
      </c>
      <c r="B28">
        <f t="shared" si="0"/>
        <v>1.25</v>
      </c>
      <c r="C28">
        <v>166.25200000000001</v>
      </c>
      <c r="D28" s="17">
        <f>-180+C28</f>
        <v>-13.74799999999999</v>
      </c>
      <c r="E28" s="17">
        <f t="shared" si="1"/>
        <v>13.74799999999999</v>
      </c>
    </row>
    <row r="29" spans="1:5">
      <c r="A29" s="17">
        <v>31</v>
      </c>
      <c r="B29">
        <f t="shared" si="0"/>
        <v>1.2916666666666665</v>
      </c>
      <c r="C29">
        <v>163.501</v>
      </c>
      <c r="D29" s="17">
        <f t="shared" ref="D29:D30" si="9">180-C29</f>
        <v>16.498999999999995</v>
      </c>
      <c r="E29" s="17">
        <f t="shared" si="1"/>
        <v>16.498999999999995</v>
      </c>
    </row>
    <row r="30" spans="1:5">
      <c r="A30" s="17">
        <v>32</v>
      </c>
      <c r="B30">
        <f t="shared" si="0"/>
        <v>1.3333333333333333</v>
      </c>
      <c r="C30">
        <v>167.25200000000001</v>
      </c>
      <c r="D30" s="17">
        <f t="shared" si="9"/>
        <v>12.74799999999999</v>
      </c>
      <c r="E30" s="17">
        <f t="shared" si="1"/>
        <v>12.74799999999999</v>
      </c>
    </row>
    <row r="31" spans="1:5">
      <c r="A31" s="17">
        <v>33</v>
      </c>
      <c r="B31">
        <f t="shared" si="0"/>
        <v>1.375</v>
      </c>
      <c r="C31">
        <v>157.78200000000001</v>
      </c>
      <c r="D31" s="17">
        <f>-180+C31</f>
        <v>-22.217999999999989</v>
      </c>
      <c r="E31" s="17">
        <f t="shared" si="1"/>
        <v>22.217999999999989</v>
      </c>
    </row>
    <row r="32" spans="1:5">
      <c r="A32" s="17">
        <v>34</v>
      </c>
      <c r="B32">
        <f t="shared" si="0"/>
        <v>1.4166666666666665</v>
      </c>
      <c r="C32">
        <v>166.56200000000001</v>
      </c>
      <c r="D32" s="17">
        <f t="shared" ref="D32" si="10">180-C32</f>
        <v>13.437999999999988</v>
      </c>
      <c r="E32" s="17">
        <f t="shared" si="1"/>
        <v>13.437999999999988</v>
      </c>
    </row>
    <row r="33" spans="1:8">
      <c r="A33" s="17">
        <v>36</v>
      </c>
      <c r="B33">
        <f t="shared" si="0"/>
        <v>1.5</v>
      </c>
      <c r="C33">
        <v>159.94999999999999</v>
      </c>
      <c r="D33" s="17">
        <f>-180+C33</f>
        <v>-20.050000000000011</v>
      </c>
      <c r="E33" s="17">
        <f t="shared" si="1"/>
        <v>20.050000000000011</v>
      </c>
    </row>
    <row r="34" spans="1:8">
      <c r="A34" s="17">
        <v>37</v>
      </c>
      <c r="B34">
        <f t="shared" si="0"/>
        <v>1.5416666666666665</v>
      </c>
      <c r="C34">
        <v>165.303</v>
      </c>
      <c r="D34" s="17">
        <f t="shared" ref="D34" si="11">180-C34</f>
        <v>14.697000000000003</v>
      </c>
      <c r="E34" s="17">
        <f t="shared" si="1"/>
        <v>14.697000000000003</v>
      </c>
    </row>
    <row r="35" spans="1:8">
      <c r="A35" s="17">
        <v>39</v>
      </c>
      <c r="B35">
        <f t="shared" si="0"/>
        <v>1.625</v>
      </c>
      <c r="C35">
        <v>166.73599999999999</v>
      </c>
      <c r="D35" s="17">
        <f>-180+C35</f>
        <v>-13.26400000000001</v>
      </c>
      <c r="E35" s="17">
        <f t="shared" si="1"/>
        <v>13.26400000000001</v>
      </c>
    </row>
    <row r="36" spans="1:8">
      <c r="A36" s="17">
        <v>40</v>
      </c>
      <c r="B36">
        <f t="shared" si="0"/>
        <v>1.6666666666666665</v>
      </c>
      <c r="C36">
        <v>161.68199999999999</v>
      </c>
      <c r="D36" s="17">
        <f t="shared" ref="D36:D37" si="12">180-C36</f>
        <v>18.318000000000012</v>
      </c>
      <c r="E36" s="17">
        <f t="shared" si="1"/>
        <v>18.318000000000012</v>
      </c>
    </row>
    <row r="37" spans="1:8">
      <c r="A37" s="17">
        <v>41</v>
      </c>
      <c r="B37">
        <f t="shared" si="0"/>
        <v>1.7083333333333333</v>
      </c>
      <c r="C37">
        <v>166.161</v>
      </c>
      <c r="D37" s="17">
        <f t="shared" si="12"/>
        <v>13.838999999999999</v>
      </c>
      <c r="E37" s="17">
        <f t="shared" si="1"/>
        <v>13.838999999999999</v>
      </c>
    </row>
    <row r="38" spans="1:8">
      <c r="A38" s="17">
        <v>42</v>
      </c>
      <c r="B38">
        <f t="shared" si="0"/>
        <v>1.75</v>
      </c>
      <c r="C38">
        <v>170.10400000000001</v>
      </c>
      <c r="D38" s="17">
        <f>-180+C38</f>
        <v>-9.8959999999999866</v>
      </c>
      <c r="E38" s="17">
        <f t="shared" si="1"/>
        <v>9.8959999999999866</v>
      </c>
    </row>
    <row r="39" spans="1:8">
      <c r="A39" s="17">
        <v>43</v>
      </c>
      <c r="B39">
        <f t="shared" si="0"/>
        <v>1.7916666666666665</v>
      </c>
      <c r="C39">
        <v>167.685</v>
      </c>
      <c r="D39" s="17">
        <f>180-C39</f>
        <v>12.314999999999998</v>
      </c>
      <c r="E39" s="17">
        <f t="shared" si="1"/>
        <v>12.314999999999998</v>
      </c>
    </row>
    <row r="42" spans="1:8">
      <c r="A42" t="s">
        <v>611</v>
      </c>
    </row>
    <row r="43" spans="1:8">
      <c r="A43" s="1" t="s">
        <v>123</v>
      </c>
      <c r="B43" s="1" t="s">
        <v>124</v>
      </c>
      <c r="C43" s="1" t="s">
        <v>125</v>
      </c>
      <c r="D43" s="1" t="s">
        <v>174</v>
      </c>
      <c r="E43" s="1" t="s">
        <v>127</v>
      </c>
      <c r="G43" t="s">
        <v>131</v>
      </c>
      <c r="H43" t="s">
        <v>611</v>
      </c>
    </row>
    <row r="44" spans="1:8">
      <c r="A44">
        <v>1</v>
      </c>
      <c r="B44">
        <f>A44*(1/30)</f>
        <v>3.3333333333333333E-2</v>
      </c>
      <c r="C44">
        <v>173.191</v>
      </c>
      <c r="D44">
        <f>-180+C44</f>
        <v>-6.8089999999999975</v>
      </c>
      <c r="E44">
        <f>ABS(D44)</f>
        <v>6.8089999999999975</v>
      </c>
      <c r="G44" t="s">
        <v>631</v>
      </c>
    </row>
    <row r="45" spans="1:8">
      <c r="A45">
        <v>3</v>
      </c>
      <c r="B45">
        <f t="shared" ref="B45:B65" si="13">A45*(1/30)</f>
        <v>0.1</v>
      </c>
      <c r="C45">
        <v>162.59700000000001</v>
      </c>
      <c r="D45">
        <f>-180+C45</f>
        <v>-17.402999999999992</v>
      </c>
      <c r="E45">
        <f t="shared" ref="E45:E65" si="14">ABS(D45)</f>
        <v>17.402999999999992</v>
      </c>
      <c r="G45" s="9" t="s">
        <v>632</v>
      </c>
    </row>
    <row r="46" spans="1:8">
      <c r="A46">
        <v>5</v>
      </c>
      <c r="B46">
        <f t="shared" si="13"/>
        <v>0.16666666666666666</v>
      </c>
      <c r="C46">
        <v>175.03</v>
      </c>
      <c r="D46">
        <f>180-C46</f>
        <v>4.9699999999999989</v>
      </c>
      <c r="E46">
        <f t="shared" si="14"/>
        <v>4.9699999999999989</v>
      </c>
    </row>
    <row r="47" spans="1:8">
      <c r="A47">
        <v>7</v>
      </c>
      <c r="B47">
        <f t="shared" si="13"/>
        <v>0.23333333333333334</v>
      </c>
      <c r="C47">
        <v>173.55799999999999</v>
      </c>
      <c r="D47">
        <f t="shared" ref="D47:D50" si="15">180-C47</f>
        <v>6.4420000000000073</v>
      </c>
      <c r="E47">
        <f t="shared" si="14"/>
        <v>6.4420000000000073</v>
      </c>
    </row>
    <row r="48" spans="1:8">
      <c r="A48">
        <v>9</v>
      </c>
      <c r="B48">
        <f t="shared" si="13"/>
        <v>0.3</v>
      </c>
      <c r="C48">
        <v>170.53800000000001</v>
      </c>
      <c r="D48">
        <f t="shared" si="15"/>
        <v>9.4619999999999891</v>
      </c>
      <c r="E48">
        <f t="shared" si="14"/>
        <v>9.4619999999999891</v>
      </c>
    </row>
    <row r="49" spans="1:5">
      <c r="A49">
        <v>11</v>
      </c>
      <c r="B49">
        <f t="shared" si="13"/>
        <v>0.36666666666666664</v>
      </c>
      <c r="C49">
        <v>168.69</v>
      </c>
      <c r="D49">
        <f t="shared" si="15"/>
        <v>11.310000000000002</v>
      </c>
      <c r="E49">
        <f t="shared" si="14"/>
        <v>11.310000000000002</v>
      </c>
    </row>
    <row r="50" spans="1:5">
      <c r="A50">
        <v>13</v>
      </c>
      <c r="B50">
        <f t="shared" si="13"/>
        <v>0.43333333333333335</v>
      </c>
      <c r="C50">
        <v>167.471</v>
      </c>
      <c r="D50">
        <f t="shared" si="15"/>
        <v>12.528999999999996</v>
      </c>
      <c r="E50">
        <f t="shared" si="14"/>
        <v>12.528999999999996</v>
      </c>
    </row>
    <row r="51" spans="1:5">
      <c r="A51">
        <v>15</v>
      </c>
      <c r="B51">
        <f t="shared" si="13"/>
        <v>0.5</v>
      </c>
      <c r="C51">
        <v>165.10400000000001</v>
      </c>
      <c r="D51">
        <f t="shared" ref="D51:D53" si="16">-180+C51</f>
        <v>-14.895999999999987</v>
      </c>
      <c r="E51">
        <f t="shared" si="14"/>
        <v>14.895999999999987</v>
      </c>
    </row>
    <row r="52" spans="1:5">
      <c r="A52">
        <v>17</v>
      </c>
      <c r="B52">
        <f t="shared" si="13"/>
        <v>0.56666666666666665</v>
      </c>
      <c r="C52">
        <v>162.255</v>
      </c>
      <c r="D52">
        <f t="shared" si="16"/>
        <v>-17.745000000000005</v>
      </c>
      <c r="E52">
        <f t="shared" si="14"/>
        <v>17.745000000000005</v>
      </c>
    </row>
    <row r="53" spans="1:5">
      <c r="A53">
        <v>19</v>
      </c>
      <c r="B53">
        <f t="shared" si="13"/>
        <v>0.6333333333333333</v>
      </c>
      <c r="C53">
        <v>171.87</v>
      </c>
      <c r="D53">
        <f t="shared" si="16"/>
        <v>-8.1299999999999955</v>
      </c>
      <c r="E53">
        <f t="shared" si="14"/>
        <v>8.1299999999999955</v>
      </c>
    </row>
    <row r="54" spans="1:5">
      <c r="A54">
        <v>21</v>
      </c>
      <c r="B54">
        <f t="shared" si="13"/>
        <v>0.7</v>
      </c>
      <c r="C54">
        <v>171.99100000000001</v>
      </c>
      <c r="D54">
        <f t="shared" ref="D54:D56" si="17">180-C54</f>
        <v>8.0089999999999861</v>
      </c>
      <c r="E54">
        <f t="shared" si="14"/>
        <v>8.0089999999999861</v>
      </c>
    </row>
    <row r="55" spans="1:5">
      <c r="A55">
        <v>23</v>
      </c>
      <c r="B55">
        <f t="shared" si="13"/>
        <v>0.76666666666666661</v>
      </c>
      <c r="C55">
        <v>173.49100000000001</v>
      </c>
      <c r="D55">
        <f t="shared" si="17"/>
        <v>6.5089999999999861</v>
      </c>
      <c r="E55">
        <f t="shared" si="14"/>
        <v>6.5089999999999861</v>
      </c>
    </row>
    <row r="56" spans="1:5">
      <c r="A56">
        <v>25</v>
      </c>
      <c r="B56">
        <f t="shared" si="13"/>
        <v>0.83333333333333337</v>
      </c>
      <c r="C56">
        <v>168.69</v>
      </c>
      <c r="D56">
        <f t="shared" si="17"/>
        <v>11.310000000000002</v>
      </c>
      <c r="E56">
        <f t="shared" si="14"/>
        <v>11.310000000000002</v>
      </c>
    </row>
    <row r="57" spans="1:5">
      <c r="A57">
        <v>27</v>
      </c>
      <c r="B57">
        <f t="shared" si="13"/>
        <v>0.9</v>
      </c>
      <c r="C57">
        <v>169.38</v>
      </c>
      <c r="D57">
        <f t="shared" ref="D57:D59" si="18">-180+C57</f>
        <v>-10.620000000000005</v>
      </c>
      <c r="E57">
        <f t="shared" si="14"/>
        <v>10.620000000000005</v>
      </c>
    </row>
    <row r="58" spans="1:5">
      <c r="A58">
        <v>29</v>
      </c>
      <c r="B58">
        <f t="shared" si="13"/>
        <v>0.96666666666666667</v>
      </c>
      <c r="C58">
        <v>173.517</v>
      </c>
      <c r="D58">
        <f t="shared" si="18"/>
        <v>-6.4830000000000041</v>
      </c>
      <c r="E58">
        <f t="shared" si="14"/>
        <v>6.4830000000000041</v>
      </c>
    </row>
    <row r="59" spans="1:5">
      <c r="A59">
        <v>31</v>
      </c>
      <c r="B59">
        <f t="shared" si="13"/>
        <v>1.0333333333333332</v>
      </c>
      <c r="C59">
        <v>160.672</v>
      </c>
      <c r="D59">
        <f t="shared" si="18"/>
        <v>-19.328000000000003</v>
      </c>
      <c r="E59" s="10">
        <f t="shared" si="14"/>
        <v>19.328000000000003</v>
      </c>
    </row>
    <row r="60" spans="1:5">
      <c r="A60">
        <v>35</v>
      </c>
      <c r="B60">
        <f t="shared" si="13"/>
        <v>1.1666666666666667</v>
      </c>
      <c r="C60">
        <v>172.76300000000001</v>
      </c>
      <c r="D60">
        <f t="shared" ref="D60:D62" si="19">180-C60</f>
        <v>7.2369999999999948</v>
      </c>
      <c r="E60">
        <f t="shared" si="14"/>
        <v>7.2369999999999948</v>
      </c>
    </row>
    <row r="61" spans="1:5">
      <c r="A61">
        <v>37</v>
      </c>
      <c r="B61">
        <f t="shared" si="13"/>
        <v>1.2333333333333334</v>
      </c>
      <c r="C61">
        <v>168.69</v>
      </c>
      <c r="D61">
        <f t="shared" si="19"/>
        <v>11.310000000000002</v>
      </c>
      <c r="E61">
        <f t="shared" si="14"/>
        <v>11.310000000000002</v>
      </c>
    </row>
    <row r="62" spans="1:5">
      <c r="A62">
        <v>39</v>
      </c>
      <c r="B62">
        <f t="shared" si="13"/>
        <v>1.3</v>
      </c>
      <c r="C62">
        <v>168.69</v>
      </c>
      <c r="D62">
        <f t="shared" si="19"/>
        <v>11.310000000000002</v>
      </c>
      <c r="E62">
        <f t="shared" si="14"/>
        <v>11.310000000000002</v>
      </c>
    </row>
    <row r="63" spans="1:5">
      <c r="A63">
        <v>41</v>
      </c>
      <c r="B63">
        <f t="shared" si="13"/>
        <v>1.3666666666666667</v>
      </c>
      <c r="C63">
        <v>165.964</v>
      </c>
      <c r="D63">
        <f t="shared" ref="D63:D65" si="20">-180+C63</f>
        <v>-14.036000000000001</v>
      </c>
      <c r="E63">
        <f t="shared" si="14"/>
        <v>14.036000000000001</v>
      </c>
    </row>
    <row r="64" spans="1:5">
      <c r="A64">
        <v>43</v>
      </c>
      <c r="B64">
        <f t="shared" si="13"/>
        <v>1.4333333333333333</v>
      </c>
      <c r="C64">
        <v>168.69</v>
      </c>
      <c r="D64">
        <f t="shared" si="20"/>
        <v>-11.310000000000002</v>
      </c>
      <c r="E64">
        <f t="shared" si="14"/>
        <v>11.310000000000002</v>
      </c>
    </row>
    <row r="65" spans="1:5">
      <c r="A65">
        <v>45</v>
      </c>
      <c r="B65">
        <f t="shared" si="13"/>
        <v>1.5</v>
      </c>
      <c r="C65">
        <v>166.86600000000001</v>
      </c>
      <c r="D65">
        <f t="shared" si="20"/>
        <v>-13.133999999999986</v>
      </c>
      <c r="E65">
        <f t="shared" si="14"/>
        <v>13.133999999999986</v>
      </c>
    </row>
  </sheetData>
  <hyperlinks>
    <hyperlink ref="G9" r:id="rId1"/>
    <hyperlink ref="G4" r:id="rId2"/>
    <hyperlink ref="G45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8"/>
  <dimension ref="A1:H164"/>
  <sheetViews>
    <sheetView zoomScaleNormal="100" workbookViewId="0">
      <selection activeCell="D123" sqref="D123:D152"/>
    </sheetView>
  </sheetViews>
  <sheetFormatPr defaultRowHeight="15"/>
  <cols>
    <col min="1" max="1" width="20" bestFit="1" customWidth="1"/>
    <col min="2" max="2" width="14.7109375" bestFit="1" customWidth="1"/>
    <col min="3" max="3" width="24.425781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474</v>
      </c>
      <c r="C1" s="18" t="s">
        <v>64</v>
      </c>
      <c r="D1" s="18"/>
      <c r="E1" s="18"/>
    </row>
    <row r="2" spans="1:8">
      <c r="A2" t="s">
        <v>306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A4*(1/24)</f>
        <v>4.1666666666666664E-2</v>
      </c>
      <c r="C4" s="17">
        <v>171.46</v>
      </c>
      <c r="D4" s="17">
        <f>-180+C4</f>
        <v>-8.539999999999992</v>
      </c>
      <c r="E4" s="17">
        <f>ABS(D4)</f>
        <v>8.539999999999992</v>
      </c>
      <c r="F4">
        <v>4.3</v>
      </c>
      <c r="G4" s="9" t="s">
        <v>475</v>
      </c>
    </row>
    <row r="5" spans="1:8">
      <c r="A5" s="17">
        <v>3</v>
      </c>
      <c r="B5">
        <f t="shared" ref="B5:B46" si="0">A5*(1/24)</f>
        <v>0.125</v>
      </c>
      <c r="C5" s="17">
        <v>171.46</v>
      </c>
      <c r="D5" s="17">
        <f>-180+C5</f>
        <v>-8.539999999999992</v>
      </c>
      <c r="E5" s="17">
        <f t="shared" ref="E5:E46" si="1">ABS(D5)</f>
        <v>8.539999999999992</v>
      </c>
    </row>
    <row r="6" spans="1:8">
      <c r="A6" s="17">
        <v>5</v>
      </c>
      <c r="B6">
        <f t="shared" si="0"/>
        <v>0.20833333333333331</v>
      </c>
      <c r="C6" s="17">
        <v>176.76300000000001</v>
      </c>
      <c r="D6" s="17">
        <f>180-C6</f>
        <v>3.2369999999999948</v>
      </c>
      <c r="E6" s="17">
        <f t="shared" si="1"/>
        <v>3.2369999999999948</v>
      </c>
    </row>
    <row r="7" spans="1:8">
      <c r="A7" s="17">
        <v>7</v>
      </c>
      <c r="B7">
        <f t="shared" si="0"/>
        <v>0.29166666666666663</v>
      </c>
      <c r="C7" s="17">
        <v>175.62200000000001</v>
      </c>
      <c r="D7" s="17">
        <f t="shared" ref="D7:D21" si="2">180-C7</f>
        <v>4.3779999999999859</v>
      </c>
      <c r="E7" s="17">
        <f t="shared" si="1"/>
        <v>4.3779999999999859</v>
      </c>
      <c r="G7" t="s">
        <v>131</v>
      </c>
      <c r="H7" t="s">
        <v>476</v>
      </c>
    </row>
    <row r="8" spans="1:8">
      <c r="A8" s="17">
        <v>9</v>
      </c>
      <c r="B8">
        <f t="shared" si="0"/>
        <v>0.375</v>
      </c>
      <c r="C8" s="17">
        <v>175.62200000000001</v>
      </c>
      <c r="D8" s="17">
        <f t="shared" si="2"/>
        <v>4.3779999999999859</v>
      </c>
      <c r="E8" s="17">
        <f t="shared" si="1"/>
        <v>4.3779999999999859</v>
      </c>
      <c r="G8" t="s">
        <v>477</v>
      </c>
    </row>
    <row r="9" spans="1:8">
      <c r="A9" s="17">
        <v>11</v>
      </c>
      <c r="B9">
        <f t="shared" si="0"/>
        <v>0.45833333333333331</v>
      </c>
      <c r="C9" s="17">
        <v>165.27</v>
      </c>
      <c r="D9" s="17">
        <f t="shared" si="2"/>
        <v>14.72999999999999</v>
      </c>
      <c r="E9" s="17">
        <f t="shared" si="1"/>
        <v>14.72999999999999</v>
      </c>
      <c r="G9" s="9" t="s">
        <v>478</v>
      </c>
    </row>
    <row r="10" spans="1:8">
      <c r="A10" s="17">
        <v>13</v>
      </c>
      <c r="B10">
        <f t="shared" si="0"/>
        <v>0.54166666666666663</v>
      </c>
      <c r="C10" s="17">
        <v>165.27</v>
      </c>
      <c r="D10" s="17">
        <f t="shared" si="2"/>
        <v>14.72999999999999</v>
      </c>
      <c r="E10" s="17">
        <f t="shared" si="1"/>
        <v>14.72999999999999</v>
      </c>
    </row>
    <row r="11" spans="1:8">
      <c r="A11" s="17">
        <v>15</v>
      </c>
      <c r="B11">
        <f t="shared" si="0"/>
        <v>0.625</v>
      </c>
      <c r="C11" s="17">
        <v>164.745</v>
      </c>
      <c r="D11" s="17">
        <f t="shared" si="2"/>
        <v>15.254999999999995</v>
      </c>
      <c r="E11" s="17">
        <f t="shared" si="1"/>
        <v>15.254999999999995</v>
      </c>
    </row>
    <row r="12" spans="1:8">
      <c r="A12" s="17">
        <v>17</v>
      </c>
      <c r="B12">
        <f t="shared" si="0"/>
        <v>0.70833333333333326</v>
      </c>
      <c r="C12" s="17">
        <v>164.98599999999999</v>
      </c>
      <c r="D12" s="17">
        <f t="shared" si="2"/>
        <v>15.01400000000001</v>
      </c>
      <c r="E12" s="17">
        <f t="shared" si="1"/>
        <v>15.01400000000001</v>
      </c>
    </row>
    <row r="13" spans="1:8">
      <c r="A13" s="17">
        <v>19</v>
      </c>
      <c r="B13">
        <f t="shared" si="0"/>
        <v>0.79166666666666663</v>
      </c>
      <c r="C13" s="17">
        <v>164.98599999999999</v>
      </c>
      <c r="D13" s="17">
        <f t="shared" si="2"/>
        <v>15.01400000000001</v>
      </c>
      <c r="E13" s="17">
        <f t="shared" si="1"/>
        <v>15.01400000000001</v>
      </c>
    </row>
    <row r="14" spans="1:8">
      <c r="A14" s="17">
        <v>21</v>
      </c>
      <c r="B14">
        <f t="shared" si="0"/>
        <v>0.875</v>
      </c>
      <c r="C14">
        <v>153.916</v>
      </c>
      <c r="D14" s="17">
        <f t="shared" si="2"/>
        <v>26.084000000000003</v>
      </c>
      <c r="E14" s="17">
        <f t="shared" si="1"/>
        <v>26.084000000000003</v>
      </c>
    </row>
    <row r="15" spans="1:8">
      <c r="A15" s="17">
        <v>23</v>
      </c>
      <c r="B15">
        <f t="shared" si="0"/>
        <v>0.95833333333333326</v>
      </c>
      <c r="C15" s="17">
        <v>155.24700000000001</v>
      </c>
      <c r="D15" s="17">
        <f t="shared" si="2"/>
        <v>24.752999999999986</v>
      </c>
      <c r="E15" s="17">
        <f t="shared" si="1"/>
        <v>24.752999999999986</v>
      </c>
    </row>
    <row r="16" spans="1:8">
      <c r="A16" s="17">
        <v>25</v>
      </c>
      <c r="B16">
        <f t="shared" si="0"/>
        <v>1.0416666666666665</v>
      </c>
      <c r="C16" s="17">
        <v>165.18799999999999</v>
      </c>
      <c r="D16" s="17">
        <f t="shared" si="2"/>
        <v>14.812000000000012</v>
      </c>
      <c r="E16" s="17">
        <f t="shared" si="1"/>
        <v>14.812000000000012</v>
      </c>
    </row>
    <row r="17" spans="1:5">
      <c r="A17" s="17">
        <v>27</v>
      </c>
      <c r="B17">
        <f t="shared" si="0"/>
        <v>1.125</v>
      </c>
      <c r="C17" s="17">
        <v>154.07900000000001</v>
      </c>
      <c r="D17" s="17">
        <f t="shared" si="2"/>
        <v>25.920999999999992</v>
      </c>
      <c r="E17" s="17">
        <f t="shared" si="1"/>
        <v>25.920999999999992</v>
      </c>
    </row>
    <row r="18" spans="1:5">
      <c r="A18" s="17">
        <v>29</v>
      </c>
      <c r="B18">
        <f t="shared" si="0"/>
        <v>1.2083333333333333</v>
      </c>
      <c r="C18" s="17">
        <v>154.07900000000001</v>
      </c>
      <c r="D18" s="17">
        <f t="shared" si="2"/>
        <v>25.920999999999992</v>
      </c>
      <c r="E18" s="17">
        <f t="shared" si="1"/>
        <v>25.920999999999992</v>
      </c>
    </row>
    <row r="19" spans="1:5">
      <c r="A19" s="17">
        <v>31</v>
      </c>
      <c r="B19">
        <f t="shared" si="0"/>
        <v>1.2916666666666665</v>
      </c>
      <c r="C19" s="17">
        <v>150.06800000000001</v>
      </c>
      <c r="D19" s="17">
        <f t="shared" si="2"/>
        <v>29.931999999999988</v>
      </c>
      <c r="E19" s="17">
        <f t="shared" si="1"/>
        <v>29.931999999999988</v>
      </c>
    </row>
    <row r="20" spans="1:5">
      <c r="A20" s="17">
        <v>35</v>
      </c>
      <c r="B20">
        <f t="shared" si="0"/>
        <v>1.4583333333333333</v>
      </c>
      <c r="C20" s="17">
        <v>155.31299999999999</v>
      </c>
      <c r="D20" s="17">
        <f t="shared" si="2"/>
        <v>24.687000000000012</v>
      </c>
      <c r="E20" s="17">
        <f t="shared" si="1"/>
        <v>24.687000000000012</v>
      </c>
    </row>
    <row r="21" spans="1:5">
      <c r="A21" s="17">
        <v>37</v>
      </c>
      <c r="B21">
        <f t="shared" si="0"/>
        <v>1.5416666666666665</v>
      </c>
      <c r="C21" s="17">
        <v>167.11500000000001</v>
      </c>
      <c r="D21" s="17">
        <f t="shared" si="2"/>
        <v>12.884999999999991</v>
      </c>
      <c r="E21" s="17">
        <f t="shared" si="1"/>
        <v>12.884999999999991</v>
      </c>
    </row>
    <row r="22" spans="1:5">
      <c r="A22" s="17">
        <v>39</v>
      </c>
      <c r="B22">
        <f t="shared" si="0"/>
        <v>1.625</v>
      </c>
      <c r="C22" s="17">
        <v>173.71799999999999</v>
      </c>
      <c r="D22" s="17">
        <f t="shared" ref="D22:D32" si="3">-180+C22</f>
        <v>-6.2820000000000107</v>
      </c>
      <c r="E22" s="17">
        <f t="shared" si="1"/>
        <v>6.2820000000000107</v>
      </c>
    </row>
    <row r="23" spans="1:5">
      <c r="A23" s="17">
        <v>41</v>
      </c>
      <c r="B23">
        <f t="shared" si="0"/>
        <v>1.7083333333333333</v>
      </c>
      <c r="C23" s="17">
        <v>159.86699999999999</v>
      </c>
      <c r="D23" s="17">
        <f t="shared" si="3"/>
        <v>-20.13300000000001</v>
      </c>
      <c r="E23" s="17">
        <f t="shared" si="1"/>
        <v>20.13300000000001</v>
      </c>
    </row>
    <row r="24" spans="1:5">
      <c r="A24" s="17">
        <v>43</v>
      </c>
      <c r="B24">
        <f t="shared" si="0"/>
        <v>1.7916666666666665</v>
      </c>
      <c r="C24" s="17">
        <v>156.80099999999999</v>
      </c>
      <c r="D24" s="17">
        <f t="shared" si="3"/>
        <v>-23.199000000000012</v>
      </c>
      <c r="E24" s="17">
        <f t="shared" si="1"/>
        <v>23.199000000000012</v>
      </c>
    </row>
    <row r="25" spans="1:5">
      <c r="A25" s="17">
        <v>45</v>
      </c>
      <c r="B25">
        <f t="shared" si="0"/>
        <v>1.875</v>
      </c>
      <c r="C25" s="17">
        <v>158.268</v>
      </c>
      <c r="D25" s="17">
        <f t="shared" si="3"/>
        <v>-21.731999999999999</v>
      </c>
      <c r="E25" s="17">
        <f t="shared" si="1"/>
        <v>21.731999999999999</v>
      </c>
    </row>
    <row r="26" spans="1:5">
      <c r="A26" s="17">
        <v>47</v>
      </c>
      <c r="B26">
        <f t="shared" si="0"/>
        <v>1.9583333333333333</v>
      </c>
      <c r="C26" s="17">
        <v>159.39400000000001</v>
      </c>
      <c r="D26" s="17">
        <f t="shared" si="3"/>
        <v>-20.605999999999995</v>
      </c>
      <c r="E26" s="17">
        <f t="shared" si="1"/>
        <v>20.605999999999995</v>
      </c>
    </row>
    <row r="27" spans="1:5">
      <c r="A27" s="17">
        <v>51</v>
      </c>
      <c r="B27">
        <f t="shared" si="0"/>
        <v>2.125</v>
      </c>
      <c r="C27" s="17">
        <v>164.05500000000001</v>
      </c>
      <c r="D27" s="17">
        <f t="shared" si="3"/>
        <v>-15.944999999999993</v>
      </c>
      <c r="E27" s="17">
        <f t="shared" si="1"/>
        <v>15.944999999999993</v>
      </c>
    </row>
    <row r="28" spans="1:5">
      <c r="A28" s="17">
        <v>53</v>
      </c>
      <c r="B28">
        <f t="shared" si="0"/>
        <v>2.208333333333333</v>
      </c>
      <c r="C28" s="17">
        <v>167.46299999999999</v>
      </c>
      <c r="D28" s="17">
        <f t="shared" si="3"/>
        <v>-12.537000000000006</v>
      </c>
      <c r="E28" s="17">
        <f t="shared" si="1"/>
        <v>12.537000000000006</v>
      </c>
    </row>
    <row r="29" spans="1:5">
      <c r="A29" s="17">
        <v>55</v>
      </c>
      <c r="B29">
        <f t="shared" si="0"/>
        <v>2.2916666666666665</v>
      </c>
      <c r="C29" s="17">
        <v>166.404</v>
      </c>
      <c r="D29" s="17">
        <f t="shared" si="3"/>
        <v>-13.596000000000004</v>
      </c>
      <c r="E29" s="17">
        <f t="shared" si="1"/>
        <v>13.596000000000004</v>
      </c>
    </row>
    <row r="30" spans="1:5">
      <c r="A30" s="17">
        <v>57</v>
      </c>
      <c r="B30">
        <f t="shared" si="0"/>
        <v>2.375</v>
      </c>
      <c r="C30" s="17">
        <v>166.404</v>
      </c>
      <c r="D30" s="17">
        <f t="shared" si="3"/>
        <v>-13.596000000000004</v>
      </c>
      <c r="E30" s="17">
        <f t="shared" si="1"/>
        <v>13.596000000000004</v>
      </c>
    </row>
    <row r="31" spans="1:5">
      <c r="A31" s="17">
        <v>59</v>
      </c>
      <c r="B31">
        <f t="shared" si="0"/>
        <v>2.458333333333333</v>
      </c>
      <c r="C31" s="17">
        <v>166.637</v>
      </c>
      <c r="D31" s="17">
        <f t="shared" si="3"/>
        <v>-13.363</v>
      </c>
      <c r="E31" s="17">
        <f t="shared" si="1"/>
        <v>13.363</v>
      </c>
    </row>
    <row r="32" spans="1:5">
      <c r="A32" s="17">
        <v>61</v>
      </c>
      <c r="B32">
        <f t="shared" si="0"/>
        <v>2.5416666666666665</v>
      </c>
      <c r="C32" s="17">
        <v>166.637</v>
      </c>
      <c r="D32" s="17">
        <f t="shared" si="3"/>
        <v>-13.363</v>
      </c>
      <c r="E32" s="17">
        <f t="shared" si="1"/>
        <v>13.363</v>
      </c>
    </row>
    <row r="33" spans="1:5">
      <c r="A33" s="17">
        <v>63</v>
      </c>
      <c r="B33">
        <f t="shared" si="0"/>
        <v>2.625</v>
      </c>
      <c r="C33" s="17">
        <v>166.63</v>
      </c>
      <c r="D33" s="17">
        <f t="shared" ref="D33:D39" si="4">180-C33</f>
        <v>13.370000000000005</v>
      </c>
      <c r="E33" s="17">
        <f t="shared" si="1"/>
        <v>13.370000000000005</v>
      </c>
    </row>
    <row r="34" spans="1:5">
      <c r="A34" s="17">
        <v>65</v>
      </c>
      <c r="B34">
        <f t="shared" si="0"/>
        <v>2.708333333333333</v>
      </c>
      <c r="C34" s="17">
        <v>161.19999999999999</v>
      </c>
      <c r="D34" s="17">
        <f t="shared" si="4"/>
        <v>18.800000000000011</v>
      </c>
      <c r="E34" s="17">
        <f t="shared" si="1"/>
        <v>18.800000000000011</v>
      </c>
    </row>
    <row r="35" spans="1:5">
      <c r="A35" s="17">
        <v>67</v>
      </c>
      <c r="B35">
        <f t="shared" si="0"/>
        <v>2.7916666666666665</v>
      </c>
      <c r="C35" s="17">
        <v>160.56</v>
      </c>
      <c r="D35" s="17">
        <f t="shared" si="4"/>
        <v>19.439999999999998</v>
      </c>
      <c r="E35" s="17">
        <f t="shared" si="1"/>
        <v>19.439999999999998</v>
      </c>
    </row>
    <row r="36" spans="1:5">
      <c r="A36" s="17">
        <v>71</v>
      </c>
      <c r="B36">
        <f t="shared" si="0"/>
        <v>2.958333333333333</v>
      </c>
      <c r="C36" s="17">
        <v>155.22499999999999</v>
      </c>
      <c r="D36" s="17">
        <f t="shared" si="4"/>
        <v>24.775000000000006</v>
      </c>
      <c r="E36" s="17">
        <f t="shared" si="1"/>
        <v>24.775000000000006</v>
      </c>
    </row>
    <row r="37" spans="1:5">
      <c r="A37" s="17">
        <v>73</v>
      </c>
      <c r="B37">
        <f t="shared" si="0"/>
        <v>3.0416666666666665</v>
      </c>
      <c r="C37" s="17">
        <v>161.328</v>
      </c>
      <c r="D37" s="17">
        <f t="shared" si="4"/>
        <v>18.671999999999997</v>
      </c>
      <c r="E37" s="17">
        <f t="shared" si="1"/>
        <v>18.671999999999997</v>
      </c>
    </row>
    <row r="38" spans="1:5">
      <c r="A38" s="17">
        <v>75</v>
      </c>
      <c r="B38">
        <f t="shared" si="0"/>
        <v>3.125</v>
      </c>
      <c r="C38" s="17">
        <v>157.18700000000001</v>
      </c>
      <c r="D38" s="17">
        <f t="shared" si="4"/>
        <v>22.812999999999988</v>
      </c>
      <c r="E38" s="17">
        <f t="shared" si="1"/>
        <v>22.812999999999988</v>
      </c>
    </row>
    <row r="39" spans="1:5">
      <c r="A39" s="17">
        <v>77</v>
      </c>
      <c r="B39">
        <f t="shared" si="0"/>
        <v>3.208333333333333</v>
      </c>
      <c r="C39" s="17">
        <v>149.85900000000001</v>
      </c>
      <c r="D39" s="17">
        <f t="shared" si="4"/>
        <v>30.140999999999991</v>
      </c>
      <c r="E39" s="10">
        <f t="shared" si="1"/>
        <v>30.140999999999991</v>
      </c>
    </row>
    <row r="40" spans="1:5">
      <c r="A40" s="17">
        <v>83</v>
      </c>
      <c r="B40">
        <f t="shared" si="0"/>
        <v>3.458333333333333</v>
      </c>
      <c r="C40">
        <v>154.07499999999999</v>
      </c>
      <c r="D40" s="17">
        <f t="shared" ref="D40:D46" si="5">-180+C40</f>
        <v>-25.925000000000011</v>
      </c>
      <c r="E40" s="17">
        <f t="shared" si="1"/>
        <v>25.925000000000011</v>
      </c>
    </row>
    <row r="41" spans="1:5">
      <c r="A41" s="17">
        <v>85</v>
      </c>
      <c r="B41">
        <f t="shared" si="0"/>
        <v>3.5416666666666665</v>
      </c>
      <c r="C41" s="17">
        <v>151.66999999999999</v>
      </c>
      <c r="D41" s="17">
        <f t="shared" si="5"/>
        <v>-28.330000000000013</v>
      </c>
      <c r="E41" s="17">
        <f t="shared" si="1"/>
        <v>28.330000000000013</v>
      </c>
    </row>
    <row r="42" spans="1:5">
      <c r="A42" s="17">
        <v>87</v>
      </c>
      <c r="B42">
        <f t="shared" si="0"/>
        <v>3.625</v>
      </c>
      <c r="C42" s="17">
        <v>160.25299999999999</v>
      </c>
      <c r="D42" s="17">
        <f t="shared" si="5"/>
        <v>-19.747000000000014</v>
      </c>
      <c r="E42" s="17">
        <f t="shared" si="1"/>
        <v>19.747000000000014</v>
      </c>
    </row>
    <row r="43" spans="1:5">
      <c r="A43" s="17">
        <v>95</v>
      </c>
      <c r="B43">
        <f t="shared" si="0"/>
        <v>3.958333333333333</v>
      </c>
      <c r="C43" s="17">
        <v>161.053</v>
      </c>
      <c r="D43" s="17">
        <f t="shared" si="5"/>
        <v>-18.947000000000003</v>
      </c>
      <c r="E43" s="17">
        <f t="shared" si="1"/>
        <v>18.947000000000003</v>
      </c>
    </row>
    <row r="44" spans="1:5">
      <c r="A44" s="17">
        <v>97</v>
      </c>
      <c r="B44">
        <f t="shared" si="0"/>
        <v>4.0416666666666661</v>
      </c>
      <c r="C44" s="17">
        <v>158.898</v>
      </c>
      <c r="D44" s="17">
        <f t="shared" si="5"/>
        <v>-21.102000000000004</v>
      </c>
      <c r="E44" s="17">
        <f t="shared" si="1"/>
        <v>21.102000000000004</v>
      </c>
    </row>
    <row r="45" spans="1:5">
      <c r="A45" s="17">
        <v>99</v>
      </c>
      <c r="B45">
        <f t="shared" si="0"/>
        <v>4.125</v>
      </c>
      <c r="C45" s="17">
        <v>154.03299999999999</v>
      </c>
      <c r="D45" s="17">
        <f t="shared" si="5"/>
        <v>-25.967000000000013</v>
      </c>
      <c r="E45" s="17">
        <f t="shared" si="1"/>
        <v>25.967000000000013</v>
      </c>
    </row>
    <row r="46" spans="1:5">
      <c r="A46" s="17">
        <v>103</v>
      </c>
      <c r="B46">
        <f t="shared" si="0"/>
        <v>4.2916666666666661</v>
      </c>
      <c r="C46" s="17">
        <v>167.57300000000001</v>
      </c>
      <c r="D46" s="17">
        <f t="shared" si="5"/>
        <v>-12.426999999999992</v>
      </c>
      <c r="E46" s="17">
        <f t="shared" si="1"/>
        <v>12.426999999999992</v>
      </c>
    </row>
    <row r="49" spans="1:8">
      <c r="A49" t="s">
        <v>309</v>
      </c>
    </row>
    <row r="50" spans="1:8">
      <c r="A50" s="1" t="s">
        <v>123</v>
      </c>
      <c r="B50" s="1" t="s">
        <v>124</v>
      </c>
      <c r="C50" s="1" t="s">
        <v>125</v>
      </c>
      <c r="D50" s="1" t="s">
        <v>174</v>
      </c>
      <c r="E50" s="1" t="s">
        <v>127</v>
      </c>
      <c r="G50" s="11" t="s">
        <v>131</v>
      </c>
      <c r="H50" s="11" t="s">
        <v>479</v>
      </c>
    </row>
    <row r="51" spans="1:8">
      <c r="A51" s="17">
        <v>1</v>
      </c>
      <c r="B51">
        <f t="shared" ref="B51:B114" si="6">A51*(1/24)</f>
        <v>4.1666666666666664E-2</v>
      </c>
      <c r="C51" s="17">
        <v>166.024</v>
      </c>
      <c r="D51" s="17">
        <f>-180+C51</f>
        <v>-13.975999999999999</v>
      </c>
      <c r="E51" s="17">
        <f>ABS(D51)</f>
        <v>13.975999999999999</v>
      </c>
      <c r="G51" t="s">
        <v>480</v>
      </c>
    </row>
    <row r="52" spans="1:8">
      <c r="A52" s="17">
        <v>3</v>
      </c>
      <c r="B52">
        <f t="shared" si="6"/>
        <v>0.125</v>
      </c>
      <c r="C52">
        <v>151.02000000000001</v>
      </c>
      <c r="D52" s="17">
        <f>-180+C52</f>
        <v>-28.97999999999999</v>
      </c>
      <c r="E52" s="17">
        <f>ABS(D52)</f>
        <v>28.97999999999999</v>
      </c>
      <c r="G52" s="9" t="s">
        <v>481</v>
      </c>
    </row>
    <row r="53" spans="1:8">
      <c r="A53" s="17">
        <v>5</v>
      </c>
      <c r="B53">
        <f t="shared" si="6"/>
        <v>0.20833333333333331</v>
      </c>
      <c r="C53" s="17">
        <v>155.19499999999999</v>
      </c>
      <c r="D53" s="17">
        <f t="shared" ref="D53:D65" si="7">-180+C53</f>
        <v>-24.805000000000007</v>
      </c>
      <c r="E53" s="17">
        <f t="shared" ref="E53:E116" si="8">ABS(D53)</f>
        <v>24.805000000000007</v>
      </c>
    </row>
    <row r="54" spans="1:8">
      <c r="A54" s="17">
        <v>7</v>
      </c>
      <c r="B54">
        <f t="shared" si="6"/>
        <v>0.29166666666666663</v>
      </c>
      <c r="C54" s="17">
        <v>149.941</v>
      </c>
      <c r="D54" s="17">
        <f t="shared" si="7"/>
        <v>-30.058999999999997</v>
      </c>
      <c r="E54" s="17">
        <f t="shared" si="8"/>
        <v>30.058999999999997</v>
      </c>
    </row>
    <row r="55" spans="1:8">
      <c r="A55" s="17">
        <v>9</v>
      </c>
      <c r="B55">
        <f t="shared" si="6"/>
        <v>0.375</v>
      </c>
      <c r="C55" s="17">
        <v>159.03800000000001</v>
      </c>
      <c r="D55" s="17">
        <f t="shared" si="7"/>
        <v>-20.961999999999989</v>
      </c>
      <c r="E55" s="17">
        <f t="shared" si="8"/>
        <v>20.961999999999989</v>
      </c>
    </row>
    <row r="56" spans="1:8">
      <c r="A56" s="17">
        <v>11</v>
      </c>
      <c r="B56">
        <f t="shared" si="6"/>
        <v>0.45833333333333331</v>
      </c>
      <c r="C56" s="17">
        <v>153.857</v>
      </c>
      <c r="D56" s="17">
        <f t="shared" si="7"/>
        <v>-26.143000000000001</v>
      </c>
      <c r="E56" s="17">
        <f t="shared" si="8"/>
        <v>26.143000000000001</v>
      </c>
    </row>
    <row r="57" spans="1:8">
      <c r="A57" s="17">
        <v>13</v>
      </c>
      <c r="B57">
        <f t="shared" si="6"/>
        <v>0.54166666666666663</v>
      </c>
      <c r="C57" s="17">
        <v>156.87299999999999</v>
      </c>
      <c r="D57" s="17">
        <f t="shared" si="7"/>
        <v>-23.12700000000001</v>
      </c>
      <c r="E57" s="17">
        <f t="shared" si="8"/>
        <v>23.12700000000001</v>
      </c>
    </row>
    <row r="58" spans="1:8">
      <c r="A58" s="17">
        <v>15</v>
      </c>
      <c r="B58">
        <f t="shared" si="6"/>
        <v>0.625</v>
      </c>
      <c r="C58" s="17">
        <v>159.99</v>
      </c>
      <c r="D58" s="17">
        <f t="shared" si="7"/>
        <v>-20.009999999999991</v>
      </c>
      <c r="E58" s="17">
        <f t="shared" si="8"/>
        <v>20.009999999999991</v>
      </c>
    </row>
    <row r="59" spans="1:8">
      <c r="A59" s="17">
        <v>17</v>
      </c>
      <c r="B59">
        <f t="shared" si="6"/>
        <v>0.70833333333333326</v>
      </c>
      <c r="C59" s="17">
        <v>167.24799999999999</v>
      </c>
      <c r="D59" s="17">
        <f t="shared" si="7"/>
        <v>-12.75200000000001</v>
      </c>
      <c r="E59" s="17">
        <f t="shared" si="8"/>
        <v>12.75200000000001</v>
      </c>
    </row>
    <row r="60" spans="1:8">
      <c r="A60" s="17">
        <v>19</v>
      </c>
      <c r="B60">
        <f t="shared" si="6"/>
        <v>0.79166666666666663</v>
      </c>
      <c r="C60" s="17">
        <v>157.21799999999999</v>
      </c>
      <c r="D60" s="17">
        <f t="shared" si="7"/>
        <v>-22.782000000000011</v>
      </c>
      <c r="E60" s="17">
        <f t="shared" si="8"/>
        <v>22.782000000000011</v>
      </c>
    </row>
    <row r="61" spans="1:8">
      <c r="A61" s="17">
        <v>21</v>
      </c>
      <c r="B61">
        <f t="shared" si="6"/>
        <v>0.875</v>
      </c>
      <c r="C61" s="17">
        <v>158.31899999999999</v>
      </c>
      <c r="D61" s="17">
        <f t="shared" si="7"/>
        <v>-21.681000000000012</v>
      </c>
      <c r="E61" s="17">
        <f t="shared" si="8"/>
        <v>21.681000000000012</v>
      </c>
    </row>
    <row r="62" spans="1:8">
      <c r="A62" s="17">
        <v>23</v>
      </c>
      <c r="B62">
        <f t="shared" si="6"/>
        <v>0.95833333333333326</v>
      </c>
      <c r="C62" s="17">
        <v>163.37100000000001</v>
      </c>
      <c r="D62" s="17">
        <f t="shared" si="7"/>
        <v>-16.628999999999991</v>
      </c>
      <c r="E62" s="17">
        <f t="shared" si="8"/>
        <v>16.628999999999991</v>
      </c>
    </row>
    <row r="63" spans="1:8">
      <c r="A63" s="17">
        <v>25</v>
      </c>
      <c r="B63">
        <f t="shared" si="6"/>
        <v>1.0416666666666665</v>
      </c>
      <c r="C63" s="17">
        <v>169.88800000000001</v>
      </c>
      <c r="D63" s="17">
        <f t="shared" si="7"/>
        <v>-10.111999999999995</v>
      </c>
      <c r="E63" s="17">
        <f t="shared" si="8"/>
        <v>10.111999999999995</v>
      </c>
    </row>
    <row r="64" spans="1:8">
      <c r="A64" s="17">
        <v>27</v>
      </c>
      <c r="B64">
        <f t="shared" si="6"/>
        <v>1.125</v>
      </c>
      <c r="C64" s="17">
        <v>168.19800000000001</v>
      </c>
      <c r="D64" s="17">
        <f t="shared" si="7"/>
        <v>-11.801999999999992</v>
      </c>
      <c r="E64" s="17">
        <f t="shared" si="8"/>
        <v>11.801999999999992</v>
      </c>
    </row>
    <row r="65" spans="1:5">
      <c r="A65" s="17">
        <v>29</v>
      </c>
      <c r="B65">
        <f t="shared" si="6"/>
        <v>1.2083333333333333</v>
      </c>
      <c r="C65" s="17">
        <v>167.81299999999999</v>
      </c>
      <c r="D65" s="17">
        <f t="shared" si="7"/>
        <v>-12.187000000000012</v>
      </c>
      <c r="E65" s="17">
        <f t="shared" si="8"/>
        <v>12.187000000000012</v>
      </c>
    </row>
    <row r="66" spans="1:5">
      <c r="A66" s="17">
        <v>31</v>
      </c>
      <c r="B66">
        <f t="shared" si="6"/>
        <v>1.2916666666666665</v>
      </c>
      <c r="C66" s="17">
        <v>175.78200000000001</v>
      </c>
      <c r="D66" s="17">
        <f>180-C66</f>
        <v>4.2179999999999893</v>
      </c>
      <c r="E66" s="17">
        <f t="shared" si="8"/>
        <v>4.2179999999999893</v>
      </c>
    </row>
    <row r="67" spans="1:5">
      <c r="A67" s="17">
        <v>33</v>
      </c>
      <c r="B67">
        <f t="shared" si="6"/>
        <v>1.375</v>
      </c>
      <c r="C67" s="17">
        <v>175.78200000000001</v>
      </c>
      <c r="D67" s="17">
        <f t="shared" ref="D67:D85" si="9">180-C67</f>
        <v>4.2179999999999893</v>
      </c>
      <c r="E67" s="17">
        <f t="shared" si="8"/>
        <v>4.2179999999999893</v>
      </c>
    </row>
    <row r="68" spans="1:5">
      <c r="A68" s="17">
        <v>35</v>
      </c>
      <c r="B68">
        <f t="shared" si="6"/>
        <v>1.4583333333333333</v>
      </c>
      <c r="C68" s="17">
        <v>175.78200000000001</v>
      </c>
      <c r="D68" s="17">
        <f t="shared" si="9"/>
        <v>4.2179999999999893</v>
      </c>
      <c r="E68" s="17">
        <f t="shared" si="8"/>
        <v>4.2179999999999893</v>
      </c>
    </row>
    <row r="69" spans="1:5">
      <c r="A69" s="17">
        <v>37</v>
      </c>
      <c r="B69">
        <f t="shared" si="6"/>
        <v>1.5416666666666665</v>
      </c>
      <c r="C69" s="17">
        <v>175.78200000000001</v>
      </c>
      <c r="D69" s="17">
        <f t="shared" si="9"/>
        <v>4.2179999999999893</v>
      </c>
      <c r="E69" s="17">
        <f t="shared" si="8"/>
        <v>4.2179999999999893</v>
      </c>
    </row>
    <row r="70" spans="1:5">
      <c r="A70" s="17">
        <v>39</v>
      </c>
      <c r="B70">
        <f t="shared" si="6"/>
        <v>1.625</v>
      </c>
      <c r="C70" s="17">
        <v>160.053</v>
      </c>
      <c r="D70" s="17">
        <f t="shared" si="9"/>
        <v>19.947000000000003</v>
      </c>
      <c r="E70" s="17">
        <f t="shared" si="8"/>
        <v>19.947000000000003</v>
      </c>
    </row>
    <row r="71" spans="1:5">
      <c r="A71" s="17">
        <v>41</v>
      </c>
      <c r="B71">
        <f t="shared" si="6"/>
        <v>1.7083333333333333</v>
      </c>
      <c r="C71" s="17">
        <v>160.053</v>
      </c>
      <c r="D71" s="17">
        <f t="shared" si="9"/>
        <v>19.947000000000003</v>
      </c>
      <c r="E71" s="17">
        <f t="shared" si="8"/>
        <v>19.947000000000003</v>
      </c>
    </row>
    <row r="72" spans="1:5">
      <c r="A72" s="17">
        <v>43</v>
      </c>
      <c r="B72">
        <f t="shared" si="6"/>
        <v>1.7916666666666665</v>
      </c>
      <c r="C72" s="17">
        <v>158.79900000000001</v>
      </c>
      <c r="D72" s="17">
        <f t="shared" si="9"/>
        <v>21.200999999999993</v>
      </c>
      <c r="E72" s="17">
        <f t="shared" si="8"/>
        <v>21.200999999999993</v>
      </c>
    </row>
    <row r="73" spans="1:5">
      <c r="A73" s="17">
        <v>45</v>
      </c>
      <c r="B73">
        <f t="shared" si="6"/>
        <v>1.875</v>
      </c>
      <c r="C73" s="17">
        <v>158.79900000000001</v>
      </c>
      <c r="D73" s="17">
        <f t="shared" si="9"/>
        <v>21.200999999999993</v>
      </c>
      <c r="E73" s="17">
        <f t="shared" si="8"/>
        <v>21.200999999999993</v>
      </c>
    </row>
    <row r="74" spans="1:5">
      <c r="A74" s="17">
        <v>47</v>
      </c>
      <c r="B74">
        <f t="shared" si="6"/>
        <v>1.9583333333333333</v>
      </c>
      <c r="C74" s="17">
        <v>157.76499999999999</v>
      </c>
      <c r="D74" s="17">
        <f t="shared" si="9"/>
        <v>22.235000000000014</v>
      </c>
      <c r="E74" s="17">
        <f t="shared" si="8"/>
        <v>22.235000000000014</v>
      </c>
    </row>
    <row r="75" spans="1:5">
      <c r="A75" s="17">
        <v>49</v>
      </c>
      <c r="B75">
        <f t="shared" si="6"/>
        <v>2.0416666666666665</v>
      </c>
      <c r="C75" s="17">
        <v>160.773</v>
      </c>
      <c r="D75" s="17">
        <f t="shared" si="9"/>
        <v>19.227000000000004</v>
      </c>
      <c r="E75" s="17">
        <f t="shared" si="8"/>
        <v>19.227000000000004</v>
      </c>
    </row>
    <row r="76" spans="1:5">
      <c r="A76" s="17">
        <v>51</v>
      </c>
      <c r="B76">
        <f t="shared" si="6"/>
        <v>2.125</v>
      </c>
      <c r="C76" s="17">
        <v>164.54400000000001</v>
      </c>
      <c r="D76" s="17">
        <f t="shared" si="9"/>
        <v>15.455999999999989</v>
      </c>
      <c r="E76" s="17">
        <f t="shared" si="8"/>
        <v>15.455999999999989</v>
      </c>
    </row>
    <row r="77" spans="1:5">
      <c r="A77" s="17">
        <v>53</v>
      </c>
      <c r="B77">
        <f t="shared" si="6"/>
        <v>2.208333333333333</v>
      </c>
      <c r="C77" s="17">
        <v>159.98099999999999</v>
      </c>
      <c r="D77" s="17">
        <f t="shared" si="9"/>
        <v>20.019000000000005</v>
      </c>
      <c r="E77" s="17">
        <f t="shared" si="8"/>
        <v>20.019000000000005</v>
      </c>
    </row>
    <row r="78" spans="1:5">
      <c r="A78" s="17">
        <v>55</v>
      </c>
      <c r="B78">
        <f t="shared" si="6"/>
        <v>2.2916666666666665</v>
      </c>
      <c r="C78" s="17">
        <v>158.727</v>
      </c>
      <c r="D78" s="17">
        <f t="shared" si="9"/>
        <v>21.272999999999996</v>
      </c>
      <c r="E78" s="17">
        <f t="shared" si="8"/>
        <v>21.272999999999996</v>
      </c>
    </row>
    <row r="79" spans="1:5">
      <c r="A79" s="17">
        <v>57</v>
      </c>
      <c r="B79">
        <f t="shared" si="6"/>
        <v>2.375</v>
      </c>
      <c r="C79" s="17">
        <v>161.102</v>
      </c>
      <c r="D79" s="17">
        <f t="shared" si="9"/>
        <v>18.897999999999996</v>
      </c>
      <c r="E79" s="17">
        <f t="shared" si="8"/>
        <v>18.897999999999996</v>
      </c>
    </row>
    <row r="80" spans="1:5">
      <c r="A80" s="17">
        <v>59</v>
      </c>
      <c r="B80">
        <f t="shared" si="6"/>
        <v>2.458333333333333</v>
      </c>
      <c r="C80" s="17">
        <v>171.38</v>
      </c>
      <c r="D80" s="17">
        <f t="shared" si="9"/>
        <v>8.6200000000000045</v>
      </c>
      <c r="E80" s="17">
        <f t="shared" si="8"/>
        <v>8.6200000000000045</v>
      </c>
    </row>
    <row r="81" spans="1:5">
      <c r="A81" s="17">
        <v>61</v>
      </c>
      <c r="B81">
        <f t="shared" si="6"/>
        <v>2.5416666666666665</v>
      </c>
      <c r="C81" s="17">
        <v>167.14599999999999</v>
      </c>
      <c r="D81" s="17">
        <f t="shared" si="9"/>
        <v>12.854000000000013</v>
      </c>
      <c r="E81" s="17">
        <f t="shared" si="8"/>
        <v>12.854000000000013</v>
      </c>
    </row>
    <row r="82" spans="1:5">
      <c r="A82" s="17">
        <v>63</v>
      </c>
      <c r="B82">
        <f t="shared" si="6"/>
        <v>2.625</v>
      </c>
      <c r="C82" s="17">
        <v>166.42500000000001</v>
      </c>
      <c r="D82" s="17">
        <f t="shared" si="9"/>
        <v>13.574999999999989</v>
      </c>
      <c r="E82" s="17">
        <f t="shared" si="8"/>
        <v>13.574999999999989</v>
      </c>
    </row>
    <row r="83" spans="1:5">
      <c r="A83" s="17">
        <v>65</v>
      </c>
      <c r="B83">
        <f t="shared" si="6"/>
        <v>2.708333333333333</v>
      </c>
      <c r="C83" s="17">
        <v>160.49299999999999</v>
      </c>
      <c r="D83" s="17">
        <f t="shared" si="9"/>
        <v>19.507000000000005</v>
      </c>
      <c r="E83" s="17">
        <f t="shared" si="8"/>
        <v>19.507000000000005</v>
      </c>
    </row>
    <row r="84" spans="1:5">
      <c r="A84" s="17">
        <v>67</v>
      </c>
      <c r="B84">
        <f t="shared" si="6"/>
        <v>2.7916666666666665</v>
      </c>
      <c r="C84" s="17">
        <v>172.30099999999999</v>
      </c>
      <c r="D84" s="17">
        <f t="shared" si="9"/>
        <v>7.6990000000000123</v>
      </c>
      <c r="E84" s="17">
        <f t="shared" si="8"/>
        <v>7.6990000000000123</v>
      </c>
    </row>
    <row r="85" spans="1:5">
      <c r="A85" s="17">
        <v>69</v>
      </c>
      <c r="B85">
        <f t="shared" si="6"/>
        <v>2.875</v>
      </c>
      <c r="C85" s="17">
        <v>177.44800000000001</v>
      </c>
      <c r="D85" s="17">
        <f t="shared" si="9"/>
        <v>2.5519999999999925</v>
      </c>
      <c r="E85" s="17">
        <f t="shared" si="8"/>
        <v>2.5519999999999925</v>
      </c>
    </row>
    <row r="86" spans="1:5">
      <c r="A86" s="17">
        <v>71</v>
      </c>
      <c r="B86">
        <f t="shared" si="6"/>
        <v>2.958333333333333</v>
      </c>
      <c r="C86" s="17">
        <v>175.70500000000001</v>
      </c>
      <c r="D86" s="17">
        <f t="shared" ref="D86:D106" si="10">-180+C86</f>
        <v>-4.2949999999999875</v>
      </c>
      <c r="E86" s="17">
        <f t="shared" si="8"/>
        <v>4.2949999999999875</v>
      </c>
    </row>
    <row r="87" spans="1:5">
      <c r="A87" s="17">
        <v>73</v>
      </c>
      <c r="B87">
        <f t="shared" si="6"/>
        <v>3.0416666666666665</v>
      </c>
      <c r="C87" s="17">
        <v>159.65299999999999</v>
      </c>
      <c r="D87" s="17">
        <f t="shared" si="10"/>
        <v>-20.347000000000008</v>
      </c>
      <c r="E87" s="17">
        <f t="shared" si="8"/>
        <v>20.347000000000008</v>
      </c>
    </row>
    <row r="88" spans="1:5">
      <c r="A88" s="17">
        <v>75</v>
      </c>
      <c r="B88">
        <f t="shared" si="6"/>
        <v>3.125</v>
      </c>
      <c r="C88" s="17">
        <v>169.761</v>
      </c>
      <c r="D88" s="17">
        <f t="shared" si="10"/>
        <v>-10.239000000000004</v>
      </c>
      <c r="E88" s="17">
        <f t="shared" si="8"/>
        <v>10.239000000000004</v>
      </c>
    </row>
    <row r="89" spans="1:5">
      <c r="A89" s="17">
        <v>77</v>
      </c>
      <c r="B89">
        <f t="shared" si="6"/>
        <v>3.208333333333333</v>
      </c>
      <c r="C89" s="17">
        <v>168.30500000000001</v>
      </c>
      <c r="D89" s="17">
        <f t="shared" si="10"/>
        <v>-11.694999999999993</v>
      </c>
      <c r="E89" s="17">
        <f t="shared" si="8"/>
        <v>11.694999999999993</v>
      </c>
    </row>
    <row r="90" spans="1:5">
      <c r="A90" s="17">
        <v>79</v>
      </c>
      <c r="B90">
        <f t="shared" si="6"/>
        <v>3.2916666666666665</v>
      </c>
      <c r="C90" s="17">
        <v>157.45699999999999</v>
      </c>
      <c r="D90" s="17">
        <f t="shared" si="10"/>
        <v>-22.543000000000006</v>
      </c>
      <c r="E90" s="17">
        <f t="shared" si="8"/>
        <v>22.543000000000006</v>
      </c>
    </row>
    <row r="91" spans="1:5">
      <c r="A91" s="17">
        <v>81</v>
      </c>
      <c r="B91">
        <f t="shared" si="6"/>
        <v>3.375</v>
      </c>
      <c r="C91" s="17">
        <v>157.15199999999999</v>
      </c>
      <c r="D91" s="17">
        <f t="shared" si="10"/>
        <v>-22.848000000000013</v>
      </c>
      <c r="E91" s="17">
        <f t="shared" si="8"/>
        <v>22.848000000000013</v>
      </c>
    </row>
    <row r="92" spans="1:5">
      <c r="A92" s="17">
        <v>83</v>
      </c>
      <c r="B92">
        <f t="shared" si="6"/>
        <v>3.458333333333333</v>
      </c>
      <c r="C92" s="17">
        <v>158.28399999999999</v>
      </c>
      <c r="D92" s="17">
        <f t="shared" si="10"/>
        <v>-21.716000000000008</v>
      </c>
      <c r="E92" s="17">
        <f t="shared" si="8"/>
        <v>21.716000000000008</v>
      </c>
    </row>
    <row r="93" spans="1:5">
      <c r="A93" s="17">
        <v>85</v>
      </c>
      <c r="B93">
        <f t="shared" si="6"/>
        <v>3.5416666666666665</v>
      </c>
      <c r="C93" s="17">
        <v>162.83000000000001</v>
      </c>
      <c r="D93" s="17">
        <f t="shared" si="10"/>
        <v>-17.169999999999987</v>
      </c>
      <c r="E93" s="17">
        <f t="shared" si="8"/>
        <v>17.169999999999987</v>
      </c>
    </row>
    <row r="94" spans="1:5">
      <c r="A94" s="17">
        <v>87</v>
      </c>
      <c r="B94">
        <f t="shared" si="6"/>
        <v>3.625</v>
      </c>
      <c r="C94" s="17">
        <v>150.84</v>
      </c>
      <c r="D94" s="17">
        <f t="shared" si="10"/>
        <v>-29.159999999999997</v>
      </c>
      <c r="E94" s="17">
        <f t="shared" si="8"/>
        <v>29.159999999999997</v>
      </c>
    </row>
    <row r="95" spans="1:5">
      <c r="A95" s="17">
        <v>89</v>
      </c>
      <c r="B95">
        <f t="shared" si="6"/>
        <v>3.708333333333333</v>
      </c>
      <c r="C95" s="17">
        <v>159.251</v>
      </c>
      <c r="D95" s="17">
        <f t="shared" si="10"/>
        <v>-20.748999999999995</v>
      </c>
      <c r="E95" s="17">
        <f t="shared" si="8"/>
        <v>20.748999999999995</v>
      </c>
    </row>
    <row r="96" spans="1:5">
      <c r="A96" s="17">
        <v>91</v>
      </c>
      <c r="B96">
        <f t="shared" si="6"/>
        <v>3.7916666666666665</v>
      </c>
      <c r="C96" s="17">
        <v>152.81100000000001</v>
      </c>
      <c r="D96" s="17">
        <f t="shared" si="10"/>
        <v>-27.188999999999993</v>
      </c>
      <c r="E96" s="17">
        <f t="shared" si="8"/>
        <v>27.188999999999993</v>
      </c>
    </row>
    <row r="97" spans="1:5">
      <c r="A97" s="17">
        <v>93</v>
      </c>
      <c r="B97">
        <f t="shared" si="6"/>
        <v>3.875</v>
      </c>
      <c r="C97" s="17">
        <v>160.614</v>
      </c>
      <c r="D97" s="17">
        <f t="shared" si="10"/>
        <v>-19.385999999999996</v>
      </c>
      <c r="E97" s="17">
        <f t="shared" si="8"/>
        <v>19.385999999999996</v>
      </c>
    </row>
    <row r="98" spans="1:5">
      <c r="A98" s="17">
        <v>95</v>
      </c>
      <c r="B98">
        <f t="shared" si="6"/>
        <v>3.958333333333333</v>
      </c>
      <c r="C98" s="17">
        <v>160.614</v>
      </c>
      <c r="D98" s="17">
        <f t="shared" si="10"/>
        <v>-19.385999999999996</v>
      </c>
      <c r="E98" s="17">
        <f t="shared" si="8"/>
        <v>19.385999999999996</v>
      </c>
    </row>
    <row r="99" spans="1:5">
      <c r="A99" s="17">
        <v>97</v>
      </c>
      <c r="B99">
        <f t="shared" si="6"/>
        <v>4.0416666666666661</v>
      </c>
      <c r="C99" s="17">
        <v>163.898</v>
      </c>
      <c r="D99" s="17">
        <f t="shared" si="10"/>
        <v>-16.102000000000004</v>
      </c>
      <c r="E99" s="17">
        <f t="shared" si="8"/>
        <v>16.102000000000004</v>
      </c>
    </row>
    <row r="100" spans="1:5">
      <c r="A100" s="17">
        <v>99</v>
      </c>
      <c r="B100">
        <f t="shared" si="6"/>
        <v>4.125</v>
      </c>
      <c r="C100" s="17">
        <v>162.33500000000001</v>
      </c>
      <c r="D100" s="17">
        <f t="shared" si="10"/>
        <v>-17.664999999999992</v>
      </c>
      <c r="E100" s="17">
        <f t="shared" si="8"/>
        <v>17.664999999999992</v>
      </c>
    </row>
    <row r="101" spans="1:5">
      <c r="A101" s="17">
        <v>101</v>
      </c>
      <c r="B101">
        <f t="shared" si="6"/>
        <v>4.208333333333333</v>
      </c>
      <c r="C101" s="17">
        <v>162.33500000000001</v>
      </c>
      <c r="D101" s="17">
        <f t="shared" si="10"/>
        <v>-17.664999999999992</v>
      </c>
      <c r="E101" s="17">
        <f t="shared" si="8"/>
        <v>17.664999999999992</v>
      </c>
    </row>
    <row r="102" spans="1:5">
      <c r="A102" s="17">
        <v>103</v>
      </c>
      <c r="B102">
        <f t="shared" si="6"/>
        <v>4.2916666666666661</v>
      </c>
      <c r="C102" s="17">
        <v>165.964</v>
      </c>
      <c r="D102" s="17">
        <f t="shared" si="10"/>
        <v>-14.036000000000001</v>
      </c>
      <c r="E102" s="17">
        <f t="shared" si="8"/>
        <v>14.036000000000001</v>
      </c>
    </row>
    <row r="103" spans="1:5">
      <c r="A103" s="17">
        <v>105</v>
      </c>
      <c r="B103">
        <f t="shared" si="6"/>
        <v>4.375</v>
      </c>
      <c r="C103" s="17">
        <v>165.964</v>
      </c>
      <c r="D103" s="17">
        <f t="shared" si="10"/>
        <v>-14.036000000000001</v>
      </c>
      <c r="E103" s="17">
        <f t="shared" si="8"/>
        <v>14.036000000000001</v>
      </c>
    </row>
    <row r="104" spans="1:5">
      <c r="A104" s="17">
        <v>107</v>
      </c>
      <c r="B104">
        <f t="shared" si="6"/>
        <v>4.458333333333333</v>
      </c>
      <c r="C104" s="17">
        <v>166.63300000000001</v>
      </c>
      <c r="D104" s="17">
        <f t="shared" si="10"/>
        <v>-13.36699999999999</v>
      </c>
      <c r="E104" s="17">
        <f t="shared" si="8"/>
        <v>13.36699999999999</v>
      </c>
    </row>
    <row r="105" spans="1:5">
      <c r="A105" s="17">
        <v>109</v>
      </c>
      <c r="B105">
        <f t="shared" si="6"/>
        <v>4.5416666666666661</v>
      </c>
      <c r="C105" s="17">
        <v>166.91499999999999</v>
      </c>
      <c r="D105" s="17">
        <f t="shared" si="10"/>
        <v>-13.085000000000008</v>
      </c>
      <c r="E105" s="17">
        <f t="shared" si="8"/>
        <v>13.085000000000008</v>
      </c>
    </row>
    <row r="106" spans="1:5">
      <c r="A106" s="17">
        <v>111</v>
      </c>
      <c r="B106">
        <f t="shared" si="6"/>
        <v>4.625</v>
      </c>
      <c r="C106" s="17">
        <v>173.15899999999999</v>
      </c>
      <c r="D106" s="17">
        <f t="shared" si="10"/>
        <v>-6.8410000000000082</v>
      </c>
      <c r="E106" s="17">
        <f t="shared" si="8"/>
        <v>6.8410000000000082</v>
      </c>
    </row>
    <row r="107" spans="1:5">
      <c r="A107" s="17">
        <v>113</v>
      </c>
      <c r="B107">
        <f t="shared" si="6"/>
        <v>4.708333333333333</v>
      </c>
      <c r="C107" s="17">
        <v>178.50200000000001</v>
      </c>
      <c r="D107" s="17">
        <f t="shared" ref="D107:D122" si="11">180-C107</f>
        <v>1.4979999999999905</v>
      </c>
      <c r="E107" s="17">
        <f t="shared" si="8"/>
        <v>1.4979999999999905</v>
      </c>
    </row>
    <row r="108" spans="1:5">
      <c r="A108" s="17">
        <v>115</v>
      </c>
      <c r="B108">
        <f t="shared" si="6"/>
        <v>4.7916666666666661</v>
      </c>
      <c r="C108" s="17">
        <v>170.53200000000001</v>
      </c>
      <c r="D108" s="17">
        <f t="shared" si="11"/>
        <v>9.4679999999999893</v>
      </c>
      <c r="E108" s="17">
        <f t="shared" si="8"/>
        <v>9.4679999999999893</v>
      </c>
    </row>
    <row r="109" spans="1:5">
      <c r="A109" s="17">
        <v>117</v>
      </c>
      <c r="B109">
        <f t="shared" si="6"/>
        <v>4.875</v>
      </c>
      <c r="C109" s="17">
        <v>169.32400000000001</v>
      </c>
      <c r="D109" s="17">
        <f t="shared" si="11"/>
        <v>10.675999999999988</v>
      </c>
      <c r="E109" s="17">
        <f t="shared" si="8"/>
        <v>10.675999999999988</v>
      </c>
    </row>
    <row r="110" spans="1:5">
      <c r="A110" s="17">
        <v>119</v>
      </c>
      <c r="B110">
        <f t="shared" si="6"/>
        <v>4.958333333333333</v>
      </c>
      <c r="C110" s="17">
        <v>169.32400000000001</v>
      </c>
      <c r="D110" s="17">
        <f t="shared" si="11"/>
        <v>10.675999999999988</v>
      </c>
      <c r="E110" s="17">
        <f t="shared" si="8"/>
        <v>10.675999999999988</v>
      </c>
    </row>
    <row r="111" spans="1:5">
      <c r="A111" s="17">
        <v>121</v>
      </c>
      <c r="B111">
        <f t="shared" si="6"/>
        <v>5.0416666666666661</v>
      </c>
      <c r="C111" s="17">
        <v>166.13900000000001</v>
      </c>
      <c r="D111" s="17">
        <f t="shared" si="11"/>
        <v>13.86099999999999</v>
      </c>
      <c r="E111" s="17">
        <f t="shared" si="8"/>
        <v>13.86099999999999</v>
      </c>
    </row>
    <row r="112" spans="1:5">
      <c r="A112" s="17">
        <v>123</v>
      </c>
      <c r="B112">
        <f t="shared" si="6"/>
        <v>5.125</v>
      </c>
      <c r="C112" s="17">
        <v>166.13900000000001</v>
      </c>
      <c r="D112" s="17">
        <f t="shared" si="11"/>
        <v>13.86099999999999</v>
      </c>
      <c r="E112" s="17">
        <f t="shared" si="8"/>
        <v>13.86099999999999</v>
      </c>
    </row>
    <row r="113" spans="1:5">
      <c r="A113" s="17">
        <v>125</v>
      </c>
      <c r="B113">
        <f t="shared" si="6"/>
        <v>5.208333333333333</v>
      </c>
      <c r="C113" s="17">
        <v>169.715</v>
      </c>
      <c r="D113" s="17">
        <f t="shared" si="11"/>
        <v>10.284999999999997</v>
      </c>
      <c r="E113" s="17">
        <f t="shared" si="8"/>
        <v>10.284999999999997</v>
      </c>
    </row>
    <row r="114" spans="1:5">
      <c r="A114" s="17">
        <v>127</v>
      </c>
      <c r="B114">
        <f t="shared" si="6"/>
        <v>5.2916666666666661</v>
      </c>
      <c r="C114" s="17">
        <v>169.715</v>
      </c>
      <c r="D114" s="17">
        <f t="shared" si="11"/>
        <v>10.284999999999997</v>
      </c>
      <c r="E114" s="17">
        <f t="shared" si="8"/>
        <v>10.284999999999997</v>
      </c>
    </row>
    <row r="115" spans="1:5">
      <c r="A115" s="17">
        <v>129</v>
      </c>
      <c r="B115">
        <f t="shared" ref="B115:B152" si="12">A115*(1/24)</f>
        <v>5.375</v>
      </c>
      <c r="C115" s="17">
        <v>162.99</v>
      </c>
      <c r="D115" s="17">
        <f t="shared" si="11"/>
        <v>17.009999999999991</v>
      </c>
      <c r="E115" s="17">
        <f t="shared" si="8"/>
        <v>17.009999999999991</v>
      </c>
    </row>
    <row r="116" spans="1:5">
      <c r="A116" s="17">
        <v>131</v>
      </c>
      <c r="B116">
        <f t="shared" si="12"/>
        <v>5.458333333333333</v>
      </c>
      <c r="C116" s="17">
        <v>162.99</v>
      </c>
      <c r="D116" s="17">
        <f t="shared" si="11"/>
        <v>17.009999999999991</v>
      </c>
      <c r="E116" s="17">
        <f t="shared" si="8"/>
        <v>17.009999999999991</v>
      </c>
    </row>
    <row r="117" spans="1:5">
      <c r="A117" s="17">
        <v>133</v>
      </c>
      <c r="B117">
        <f t="shared" si="12"/>
        <v>5.5416666666666661</v>
      </c>
      <c r="C117" s="17">
        <v>162.499</v>
      </c>
      <c r="D117" s="17">
        <f t="shared" si="11"/>
        <v>17.501000000000005</v>
      </c>
      <c r="E117" s="17">
        <f t="shared" ref="E117:E152" si="13">ABS(D117)</f>
        <v>17.501000000000005</v>
      </c>
    </row>
    <row r="118" spans="1:5">
      <c r="A118" s="17">
        <v>135</v>
      </c>
      <c r="B118">
        <f t="shared" si="12"/>
        <v>5.625</v>
      </c>
      <c r="C118" s="17">
        <v>162.499</v>
      </c>
      <c r="D118" s="17">
        <f t="shared" si="11"/>
        <v>17.501000000000005</v>
      </c>
      <c r="E118" s="17">
        <f t="shared" si="13"/>
        <v>17.501000000000005</v>
      </c>
    </row>
    <row r="119" spans="1:5">
      <c r="A119" s="17">
        <v>137</v>
      </c>
      <c r="B119">
        <f t="shared" si="12"/>
        <v>5.708333333333333</v>
      </c>
      <c r="C119" s="17">
        <v>167.96799999999999</v>
      </c>
      <c r="D119" s="17">
        <f t="shared" si="11"/>
        <v>12.032000000000011</v>
      </c>
      <c r="E119" s="17">
        <f t="shared" si="13"/>
        <v>12.032000000000011</v>
      </c>
    </row>
    <row r="120" spans="1:5">
      <c r="A120" s="17">
        <v>139</v>
      </c>
      <c r="B120">
        <f t="shared" si="12"/>
        <v>5.7916666666666661</v>
      </c>
      <c r="C120" s="17">
        <v>167.96799999999999</v>
      </c>
      <c r="D120" s="17">
        <f t="shared" si="11"/>
        <v>12.032000000000011</v>
      </c>
      <c r="E120" s="17">
        <f t="shared" si="13"/>
        <v>12.032000000000011</v>
      </c>
    </row>
    <row r="121" spans="1:5">
      <c r="A121" s="17">
        <v>141</v>
      </c>
      <c r="B121">
        <f t="shared" si="12"/>
        <v>5.875</v>
      </c>
      <c r="C121" s="17">
        <v>164.209</v>
      </c>
      <c r="D121" s="17">
        <f t="shared" si="11"/>
        <v>15.790999999999997</v>
      </c>
      <c r="E121" s="17">
        <f t="shared" si="13"/>
        <v>15.790999999999997</v>
      </c>
    </row>
    <row r="122" spans="1:5">
      <c r="A122" s="17">
        <v>143</v>
      </c>
      <c r="B122">
        <f t="shared" si="12"/>
        <v>5.958333333333333</v>
      </c>
      <c r="C122" s="17">
        <v>175.01900000000001</v>
      </c>
      <c r="D122" s="17">
        <f t="shared" si="11"/>
        <v>4.9809999999999945</v>
      </c>
      <c r="E122" s="17">
        <f t="shared" si="13"/>
        <v>4.9809999999999945</v>
      </c>
    </row>
    <row r="123" spans="1:5">
      <c r="A123" s="17">
        <v>145</v>
      </c>
      <c r="B123">
        <f t="shared" si="12"/>
        <v>6.0416666666666661</v>
      </c>
      <c r="C123" s="17">
        <v>177.45500000000001</v>
      </c>
      <c r="D123" s="17">
        <f t="shared" ref="D123:D143" si="14">-180+C123</f>
        <v>-2.5449999999999875</v>
      </c>
      <c r="E123" s="17">
        <f t="shared" si="13"/>
        <v>2.5449999999999875</v>
      </c>
    </row>
    <row r="124" spans="1:5">
      <c r="A124" s="17">
        <v>147</v>
      </c>
      <c r="B124">
        <f t="shared" si="12"/>
        <v>6.125</v>
      </c>
      <c r="C124" s="17">
        <v>170.53800000000001</v>
      </c>
      <c r="D124" s="17">
        <f t="shared" si="14"/>
        <v>-9.4619999999999891</v>
      </c>
      <c r="E124" s="17">
        <f t="shared" si="13"/>
        <v>9.4619999999999891</v>
      </c>
    </row>
    <row r="125" spans="1:5">
      <c r="A125" s="17">
        <v>149</v>
      </c>
      <c r="B125">
        <f t="shared" si="12"/>
        <v>6.208333333333333</v>
      </c>
      <c r="C125" s="17">
        <v>165.49299999999999</v>
      </c>
      <c r="D125" s="17">
        <f t="shared" si="14"/>
        <v>-14.507000000000005</v>
      </c>
      <c r="E125" s="17">
        <f t="shared" si="13"/>
        <v>14.507000000000005</v>
      </c>
    </row>
    <row r="126" spans="1:5">
      <c r="A126" s="17">
        <v>151</v>
      </c>
      <c r="B126">
        <f t="shared" si="12"/>
        <v>6.2916666666666661</v>
      </c>
      <c r="C126" s="17">
        <v>166.143</v>
      </c>
      <c r="D126" s="17">
        <f t="shared" si="14"/>
        <v>-13.856999999999999</v>
      </c>
      <c r="E126" s="17">
        <f t="shared" si="13"/>
        <v>13.856999999999999</v>
      </c>
    </row>
    <row r="127" spans="1:5">
      <c r="A127" s="17">
        <v>153</v>
      </c>
      <c r="B127">
        <f t="shared" si="12"/>
        <v>6.375</v>
      </c>
      <c r="C127" s="17">
        <v>160.017</v>
      </c>
      <c r="D127" s="17">
        <f t="shared" si="14"/>
        <v>-19.983000000000004</v>
      </c>
      <c r="E127" s="17">
        <f t="shared" si="13"/>
        <v>19.983000000000004</v>
      </c>
    </row>
    <row r="128" spans="1:5">
      <c r="A128" s="17">
        <v>155</v>
      </c>
      <c r="B128">
        <f t="shared" si="12"/>
        <v>6.458333333333333</v>
      </c>
      <c r="C128" s="17">
        <v>162.13200000000001</v>
      </c>
      <c r="D128" s="17">
        <f t="shared" si="14"/>
        <v>-17.867999999999995</v>
      </c>
      <c r="E128" s="17">
        <f t="shared" si="13"/>
        <v>17.867999999999995</v>
      </c>
    </row>
    <row r="129" spans="1:5">
      <c r="A129" s="17">
        <v>157</v>
      </c>
      <c r="B129">
        <f t="shared" si="12"/>
        <v>6.5416666666666661</v>
      </c>
      <c r="C129" s="17">
        <v>148.56</v>
      </c>
      <c r="D129" s="17">
        <f t="shared" si="14"/>
        <v>-31.439999999999998</v>
      </c>
      <c r="E129" s="17">
        <f t="shared" si="13"/>
        <v>31.439999999999998</v>
      </c>
    </row>
    <row r="130" spans="1:5">
      <c r="A130" s="17">
        <v>159</v>
      </c>
      <c r="B130">
        <f t="shared" si="12"/>
        <v>6.625</v>
      </c>
      <c r="C130" s="17">
        <v>156.99100000000001</v>
      </c>
      <c r="D130" s="17">
        <f t="shared" si="14"/>
        <v>-23.008999999999986</v>
      </c>
      <c r="E130" s="17">
        <f t="shared" si="13"/>
        <v>23.008999999999986</v>
      </c>
    </row>
    <row r="131" spans="1:5">
      <c r="A131" s="17">
        <v>161</v>
      </c>
      <c r="B131">
        <f t="shared" si="12"/>
        <v>6.708333333333333</v>
      </c>
      <c r="C131" s="17">
        <v>152.196</v>
      </c>
      <c r="D131" s="17">
        <f t="shared" si="14"/>
        <v>-27.804000000000002</v>
      </c>
      <c r="E131" s="17">
        <f t="shared" si="13"/>
        <v>27.804000000000002</v>
      </c>
    </row>
    <row r="132" spans="1:5">
      <c r="A132" s="17">
        <v>163</v>
      </c>
      <c r="B132">
        <f t="shared" si="12"/>
        <v>6.7916666666666661</v>
      </c>
      <c r="C132" s="17">
        <v>152.196</v>
      </c>
      <c r="D132" s="17">
        <f t="shared" si="14"/>
        <v>-27.804000000000002</v>
      </c>
      <c r="E132" s="17">
        <f t="shared" si="13"/>
        <v>27.804000000000002</v>
      </c>
    </row>
    <row r="133" spans="1:5">
      <c r="A133" s="17">
        <v>165</v>
      </c>
      <c r="B133">
        <f t="shared" si="12"/>
        <v>6.875</v>
      </c>
      <c r="C133" s="17">
        <v>153.315</v>
      </c>
      <c r="D133" s="17">
        <f t="shared" si="14"/>
        <v>-26.685000000000002</v>
      </c>
      <c r="E133" s="17">
        <f t="shared" si="13"/>
        <v>26.685000000000002</v>
      </c>
    </row>
    <row r="134" spans="1:5">
      <c r="A134" s="17">
        <v>167</v>
      </c>
      <c r="B134">
        <f t="shared" si="12"/>
        <v>6.958333333333333</v>
      </c>
      <c r="C134" s="17">
        <v>148.85300000000001</v>
      </c>
      <c r="D134" s="17">
        <f t="shared" si="14"/>
        <v>-31.146999999999991</v>
      </c>
      <c r="E134" s="17">
        <f t="shared" si="13"/>
        <v>31.146999999999991</v>
      </c>
    </row>
    <row r="135" spans="1:5">
      <c r="A135" s="17">
        <v>169</v>
      </c>
      <c r="B135">
        <f t="shared" si="12"/>
        <v>7.0416666666666661</v>
      </c>
      <c r="C135" s="17">
        <v>148.85300000000001</v>
      </c>
      <c r="D135" s="17">
        <f t="shared" si="14"/>
        <v>-31.146999999999991</v>
      </c>
      <c r="E135" s="17">
        <f t="shared" si="13"/>
        <v>31.146999999999991</v>
      </c>
    </row>
    <row r="136" spans="1:5">
      <c r="A136" s="17">
        <v>171</v>
      </c>
      <c r="B136">
        <f t="shared" si="12"/>
        <v>7.125</v>
      </c>
      <c r="C136" s="17">
        <v>148.85300000000001</v>
      </c>
      <c r="D136" s="17">
        <f t="shared" si="14"/>
        <v>-31.146999999999991</v>
      </c>
      <c r="E136" s="17">
        <f t="shared" si="13"/>
        <v>31.146999999999991</v>
      </c>
    </row>
    <row r="137" spans="1:5">
      <c r="A137" s="17">
        <v>173</v>
      </c>
      <c r="B137">
        <f t="shared" si="12"/>
        <v>7.208333333333333</v>
      </c>
      <c r="C137">
        <v>152.99600000000001</v>
      </c>
      <c r="D137" s="17">
        <f t="shared" si="14"/>
        <v>-27.003999999999991</v>
      </c>
      <c r="E137" s="17">
        <f t="shared" si="13"/>
        <v>27.003999999999991</v>
      </c>
    </row>
    <row r="138" spans="1:5">
      <c r="A138" s="17">
        <v>175</v>
      </c>
      <c r="B138">
        <f t="shared" si="12"/>
        <v>7.2916666666666661</v>
      </c>
      <c r="C138">
        <v>152.99600000000001</v>
      </c>
      <c r="D138" s="17">
        <f t="shared" si="14"/>
        <v>-27.003999999999991</v>
      </c>
      <c r="E138" s="17">
        <f t="shared" si="13"/>
        <v>27.003999999999991</v>
      </c>
    </row>
    <row r="139" spans="1:5">
      <c r="A139" s="17">
        <v>177</v>
      </c>
      <c r="B139">
        <f t="shared" si="12"/>
        <v>7.375</v>
      </c>
      <c r="C139">
        <v>152.99600000000001</v>
      </c>
      <c r="D139" s="17">
        <f t="shared" si="14"/>
        <v>-27.003999999999991</v>
      </c>
      <c r="E139" s="17">
        <f t="shared" si="13"/>
        <v>27.003999999999991</v>
      </c>
    </row>
    <row r="140" spans="1:5">
      <c r="A140" s="17">
        <v>179</v>
      </c>
      <c r="B140">
        <f t="shared" si="12"/>
        <v>7.458333333333333</v>
      </c>
      <c r="C140" s="17">
        <v>157.297</v>
      </c>
      <c r="D140" s="17">
        <f t="shared" si="14"/>
        <v>-22.703000000000003</v>
      </c>
      <c r="E140" s="17">
        <f t="shared" si="13"/>
        <v>22.703000000000003</v>
      </c>
    </row>
    <row r="141" spans="1:5">
      <c r="A141" s="17">
        <v>181</v>
      </c>
      <c r="B141">
        <f t="shared" si="12"/>
        <v>7.5416666666666661</v>
      </c>
      <c r="C141" s="17">
        <v>157.297</v>
      </c>
      <c r="D141" s="17">
        <f t="shared" si="14"/>
        <v>-22.703000000000003</v>
      </c>
      <c r="E141" s="17">
        <f t="shared" si="13"/>
        <v>22.703000000000003</v>
      </c>
    </row>
    <row r="142" spans="1:5">
      <c r="A142" s="17">
        <v>183</v>
      </c>
      <c r="B142">
        <f t="shared" si="12"/>
        <v>7.625</v>
      </c>
      <c r="C142">
        <v>162.86099999999999</v>
      </c>
      <c r="D142" s="17">
        <f t="shared" si="14"/>
        <v>-17.13900000000001</v>
      </c>
      <c r="E142" s="17">
        <f t="shared" si="13"/>
        <v>17.13900000000001</v>
      </c>
    </row>
    <row r="143" spans="1:5">
      <c r="A143" s="17">
        <v>185</v>
      </c>
      <c r="B143">
        <f t="shared" si="12"/>
        <v>7.708333333333333</v>
      </c>
      <c r="C143">
        <v>162.86099999999999</v>
      </c>
      <c r="D143" s="17">
        <f t="shared" si="14"/>
        <v>-17.13900000000001</v>
      </c>
      <c r="E143" s="17">
        <f t="shared" si="13"/>
        <v>17.13900000000001</v>
      </c>
    </row>
    <row r="144" spans="1:5">
      <c r="A144" s="17">
        <v>187</v>
      </c>
      <c r="B144">
        <f t="shared" si="12"/>
        <v>7.7916666666666661</v>
      </c>
      <c r="C144">
        <v>168.364</v>
      </c>
      <c r="D144" s="17">
        <f t="shared" ref="D144:D152" si="15">180-C144</f>
        <v>11.635999999999996</v>
      </c>
      <c r="E144" s="17">
        <f t="shared" si="13"/>
        <v>11.635999999999996</v>
      </c>
    </row>
    <row r="145" spans="1:7">
      <c r="A145" s="17">
        <v>189</v>
      </c>
      <c r="B145">
        <f t="shared" si="12"/>
        <v>7.875</v>
      </c>
      <c r="C145">
        <v>166.74</v>
      </c>
      <c r="D145" s="17">
        <f t="shared" si="15"/>
        <v>13.259999999999991</v>
      </c>
      <c r="E145" s="17">
        <f t="shared" si="13"/>
        <v>13.259999999999991</v>
      </c>
    </row>
    <row r="146" spans="1:7">
      <c r="A146" s="17">
        <v>191</v>
      </c>
      <c r="B146">
        <f t="shared" si="12"/>
        <v>7.958333333333333</v>
      </c>
      <c r="C146">
        <v>166.74</v>
      </c>
      <c r="D146" s="17">
        <f t="shared" si="15"/>
        <v>13.259999999999991</v>
      </c>
      <c r="E146" s="17">
        <f t="shared" si="13"/>
        <v>13.259999999999991</v>
      </c>
    </row>
    <row r="147" spans="1:7">
      <c r="A147" s="17">
        <v>193</v>
      </c>
      <c r="B147">
        <f t="shared" si="12"/>
        <v>8.0416666666666661</v>
      </c>
      <c r="C147">
        <v>148.976</v>
      </c>
      <c r="D147" s="17">
        <f t="shared" si="15"/>
        <v>31.024000000000001</v>
      </c>
      <c r="E147" s="17">
        <f t="shared" si="13"/>
        <v>31.024000000000001</v>
      </c>
    </row>
    <row r="148" spans="1:7">
      <c r="A148" s="17">
        <v>195</v>
      </c>
      <c r="B148">
        <f t="shared" si="12"/>
        <v>8.125</v>
      </c>
      <c r="C148">
        <v>148.976</v>
      </c>
      <c r="D148" s="17">
        <f t="shared" si="15"/>
        <v>31.024000000000001</v>
      </c>
      <c r="E148" s="17">
        <f t="shared" si="13"/>
        <v>31.024000000000001</v>
      </c>
    </row>
    <row r="149" spans="1:7">
      <c r="A149" s="17">
        <v>197</v>
      </c>
      <c r="B149">
        <f t="shared" si="12"/>
        <v>8.2083333333333321</v>
      </c>
      <c r="C149">
        <v>143.69900000000001</v>
      </c>
      <c r="D149" s="17">
        <f t="shared" si="15"/>
        <v>36.300999999999988</v>
      </c>
      <c r="E149" s="10">
        <f t="shared" si="13"/>
        <v>36.300999999999988</v>
      </c>
    </row>
    <row r="150" spans="1:7">
      <c r="A150" s="17">
        <v>199</v>
      </c>
      <c r="B150">
        <f t="shared" si="12"/>
        <v>8.2916666666666661</v>
      </c>
      <c r="C150">
        <v>143.69900000000001</v>
      </c>
      <c r="D150" s="17">
        <f t="shared" si="15"/>
        <v>36.300999999999988</v>
      </c>
      <c r="E150" s="17">
        <f t="shared" si="13"/>
        <v>36.300999999999988</v>
      </c>
    </row>
    <row r="151" spans="1:7">
      <c r="A151" s="17">
        <v>201</v>
      </c>
      <c r="B151">
        <f t="shared" si="12"/>
        <v>8.375</v>
      </c>
      <c r="C151">
        <v>155.041</v>
      </c>
      <c r="D151" s="17">
        <f t="shared" si="15"/>
        <v>24.959000000000003</v>
      </c>
      <c r="E151" s="17">
        <f t="shared" si="13"/>
        <v>24.959000000000003</v>
      </c>
    </row>
    <row r="152" spans="1:7">
      <c r="A152" s="17">
        <v>203</v>
      </c>
      <c r="B152">
        <f t="shared" si="12"/>
        <v>8.4583333333333321</v>
      </c>
      <c r="C152">
        <v>155.041</v>
      </c>
      <c r="D152" s="17">
        <f t="shared" si="15"/>
        <v>24.959000000000003</v>
      </c>
      <c r="E152" s="17">
        <f t="shared" si="13"/>
        <v>24.959000000000003</v>
      </c>
    </row>
    <row r="156" spans="1:7">
      <c r="A156" s="1"/>
      <c r="B156" s="1"/>
      <c r="C156" s="1"/>
      <c r="D156" s="1"/>
      <c r="E156" s="1"/>
      <c r="G156" s="11"/>
    </row>
    <row r="158" spans="1:7">
      <c r="G158" s="9"/>
    </row>
    <row r="164" spans="5:5">
      <c r="E164" s="10"/>
    </row>
  </sheetData>
  <hyperlinks>
    <hyperlink ref="G52" r:id="rId1"/>
    <hyperlink ref="G9" r:id="rId2"/>
    <hyperlink ref="G4" r:id="rId3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I128"/>
  <sheetViews>
    <sheetView workbookViewId="0">
      <selection activeCell="D117" sqref="D117:D128"/>
    </sheetView>
  </sheetViews>
  <sheetFormatPr defaultRowHeight="15"/>
  <cols>
    <col min="2" max="2" width="14.7109375" bestFit="1" customWidth="1"/>
    <col min="3" max="3" width="14.28515625" bestFit="1" customWidth="1"/>
    <col min="4" max="4" width="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9" s="1" customFormat="1">
      <c r="A1" s="1" t="s">
        <v>10</v>
      </c>
      <c r="C1" s="30" t="s">
        <v>11</v>
      </c>
    </row>
    <row r="2" spans="1:9">
      <c r="A2" t="s">
        <v>735</v>
      </c>
    </row>
    <row r="3" spans="1:9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/>
    </row>
    <row r="4" spans="1:9">
      <c r="A4">
        <v>1</v>
      </c>
      <c r="B4">
        <f>A4*(1/30)</f>
        <v>3.3333333333333333E-2</v>
      </c>
      <c r="C4">
        <v>144.524</v>
      </c>
      <c r="D4" s="8">
        <f>-180+C4</f>
        <v>-35.475999999999999</v>
      </c>
      <c r="E4">
        <f>ABS(D4)</f>
        <v>35.475999999999999</v>
      </c>
      <c r="F4">
        <v>0.76100000000000001</v>
      </c>
      <c r="G4" s="9" t="s">
        <v>130</v>
      </c>
      <c r="H4" s="9"/>
    </row>
    <row r="5" spans="1:9">
      <c r="A5">
        <v>3</v>
      </c>
      <c r="B5">
        <f t="shared" ref="B5:B28" si="0">A5*(1/30)</f>
        <v>0.1</v>
      </c>
      <c r="C5">
        <v>168.37100000000001</v>
      </c>
      <c r="D5">
        <f>180-C5</f>
        <v>11.628999999999991</v>
      </c>
      <c r="E5">
        <f t="shared" ref="E5:E28" si="1">ABS(D5)</f>
        <v>11.628999999999991</v>
      </c>
    </row>
    <row r="6" spans="1:9">
      <c r="A6">
        <v>5</v>
      </c>
      <c r="B6">
        <f t="shared" si="0"/>
        <v>0.16666666666666666</v>
      </c>
      <c r="C6">
        <v>164.785</v>
      </c>
      <c r="D6">
        <f>180-C6</f>
        <v>15.215000000000003</v>
      </c>
      <c r="E6">
        <f t="shared" si="1"/>
        <v>15.215000000000003</v>
      </c>
      <c r="G6" t="s">
        <v>131</v>
      </c>
      <c r="H6" t="s">
        <v>132</v>
      </c>
    </row>
    <row r="7" spans="1:9">
      <c r="A7">
        <v>7</v>
      </c>
      <c r="B7">
        <f t="shared" si="0"/>
        <v>0.23333333333333334</v>
      </c>
      <c r="C7">
        <v>163.42400000000001</v>
      </c>
      <c r="D7">
        <f>180-C7</f>
        <v>16.575999999999993</v>
      </c>
      <c r="E7">
        <f t="shared" si="1"/>
        <v>16.575999999999993</v>
      </c>
      <c r="G7" t="s">
        <v>133</v>
      </c>
      <c r="I7" s="1"/>
    </row>
    <row r="8" spans="1:9">
      <c r="A8">
        <v>9</v>
      </c>
      <c r="B8">
        <f t="shared" si="0"/>
        <v>0.3</v>
      </c>
      <c r="C8">
        <v>153.66</v>
      </c>
      <c r="D8" s="8">
        <f>180-C8</f>
        <v>26.340000000000003</v>
      </c>
      <c r="E8">
        <f t="shared" si="1"/>
        <v>26.340000000000003</v>
      </c>
      <c r="G8" s="9" t="s">
        <v>134</v>
      </c>
    </row>
    <row r="9" spans="1:9">
      <c r="A9">
        <v>11</v>
      </c>
      <c r="B9">
        <f t="shared" si="0"/>
        <v>0.36666666666666664</v>
      </c>
      <c r="C9">
        <v>171.41300000000001</v>
      </c>
      <c r="D9">
        <f>180-C9</f>
        <v>8.5869999999999891</v>
      </c>
      <c r="E9">
        <f t="shared" si="1"/>
        <v>8.5869999999999891</v>
      </c>
    </row>
    <row r="10" spans="1:9">
      <c r="A10">
        <v>13</v>
      </c>
      <c r="B10">
        <f t="shared" si="0"/>
        <v>0.43333333333333335</v>
      </c>
      <c r="C10">
        <v>161.02600000000001</v>
      </c>
      <c r="D10">
        <f>-180+C10</f>
        <v>-18.97399999999999</v>
      </c>
      <c r="E10">
        <f t="shared" si="1"/>
        <v>18.97399999999999</v>
      </c>
    </row>
    <row r="11" spans="1:9">
      <c r="A11">
        <v>15</v>
      </c>
      <c r="B11">
        <f t="shared" si="0"/>
        <v>0.5</v>
      </c>
      <c r="C11">
        <v>157.798</v>
      </c>
      <c r="D11" s="8">
        <f>-180+C11</f>
        <v>-22.201999999999998</v>
      </c>
      <c r="E11">
        <f t="shared" si="1"/>
        <v>22.201999999999998</v>
      </c>
    </row>
    <row r="12" spans="1:9">
      <c r="A12">
        <v>17</v>
      </c>
      <c r="B12">
        <f t="shared" si="0"/>
        <v>0.56666666666666665</v>
      </c>
      <c r="C12">
        <v>164.69499999999999</v>
      </c>
      <c r="D12">
        <f>180-C12</f>
        <v>15.305000000000007</v>
      </c>
      <c r="E12">
        <f t="shared" si="1"/>
        <v>15.305000000000007</v>
      </c>
    </row>
    <row r="13" spans="1:9">
      <c r="A13">
        <v>19</v>
      </c>
      <c r="B13">
        <f t="shared" si="0"/>
        <v>0.6333333333333333</v>
      </c>
      <c r="C13">
        <v>159.274</v>
      </c>
      <c r="D13">
        <f>180-C13</f>
        <v>20.725999999999999</v>
      </c>
      <c r="E13">
        <f t="shared" si="1"/>
        <v>20.725999999999999</v>
      </c>
    </row>
    <row r="14" spans="1:9">
      <c r="A14">
        <v>21</v>
      </c>
      <c r="B14">
        <f t="shared" si="0"/>
        <v>0.7</v>
      </c>
      <c r="C14">
        <v>159.75399999999999</v>
      </c>
      <c r="D14">
        <f>180-C14</f>
        <v>20.246000000000009</v>
      </c>
      <c r="E14">
        <f t="shared" si="1"/>
        <v>20.246000000000009</v>
      </c>
    </row>
    <row r="15" spans="1:9">
      <c r="A15">
        <v>23</v>
      </c>
      <c r="B15">
        <f t="shared" si="0"/>
        <v>0.76666666666666661</v>
      </c>
      <c r="C15">
        <v>152.976</v>
      </c>
      <c r="D15" s="8">
        <f>180-C15</f>
        <v>27.024000000000001</v>
      </c>
      <c r="E15">
        <f t="shared" si="1"/>
        <v>27.024000000000001</v>
      </c>
    </row>
    <row r="16" spans="1:9">
      <c r="A16">
        <v>25</v>
      </c>
      <c r="B16">
        <f t="shared" si="0"/>
        <v>0.83333333333333337</v>
      </c>
      <c r="C16">
        <v>164.42699999999999</v>
      </c>
      <c r="D16">
        <f>180-C16</f>
        <v>15.573000000000008</v>
      </c>
      <c r="E16">
        <f t="shared" si="1"/>
        <v>15.573000000000008</v>
      </c>
    </row>
    <row r="17" spans="1:8">
      <c r="A17">
        <v>27</v>
      </c>
      <c r="B17">
        <f t="shared" si="0"/>
        <v>0.9</v>
      </c>
      <c r="C17">
        <v>168.905</v>
      </c>
      <c r="D17">
        <f>-180+C17</f>
        <v>-11.094999999999999</v>
      </c>
      <c r="E17">
        <f t="shared" si="1"/>
        <v>11.094999999999999</v>
      </c>
    </row>
    <row r="18" spans="1:8">
      <c r="A18">
        <v>29</v>
      </c>
      <c r="B18">
        <f t="shared" si="0"/>
        <v>0.96666666666666667</v>
      </c>
      <c r="C18">
        <v>161.15299999999999</v>
      </c>
      <c r="D18" s="8">
        <f>-180+C18</f>
        <v>-18.847000000000008</v>
      </c>
      <c r="E18">
        <f t="shared" si="1"/>
        <v>18.847000000000008</v>
      </c>
    </row>
    <row r="19" spans="1:8">
      <c r="A19">
        <v>31</v>
      </c>
      <c r="B19">
        <f t="shared" si="0"/>
        <v>1.0333333333333332</v>
      </c>
      <c r="C19">
        <v>171.12799999999999</v>
      </c>
      <c r="D19">
        <f>180-C19</f>
        <v>8.8720000000000141</v>
      </c>
      <c r="E19">
        <f t="shared" si="1"/>
        <v>8.8720000000000141</v>
      </c>
    </row>
    <row r="20" spans="1:8">
      <c r="A20">
        <v>33</v>
      </c>
      <c r="B20">
        <f t="shared" si="0"/>
        <v>1.1000000000000001</v>
      </c>
      <c r="C20">
        <v>145.91999999999999</v>
      </c>
      <c r="D20">
        <f>180-C20</f>
        <v>34.080000000000013</v>
      </c>
      <c r="E20">
        <f t="shared" si="1"/>
        <v>34.080000000000013</v>
      </c>
    </row>
    <row r="21" spans="1:8">
      <c r="A21">
        <v>35</v>
      </c>
      <c r="B21">
        <f t="shared" si="0"/>
        <v>1.1666666666666667</v>
      </c>
      <c r="C21">
        <v>141.50700000000001</v>
      </c>
      <c r="D21" s="8">
        <f>180-C21</f>
        <v>38.492999999999995</v>
      </c>
      <c r="E21">
        <f t="shared" si="1"/>
        <v>38.492999999999995</v>
      </c>
    </row>
    <row r="22" spans="1:8">
      <c r="A22">
        <v>37</v>
      </c>
      <c r="B22">
        <f t="shared" si="0"/>
        <v>1.2333333333333334</v>
      </c>
      <c r="C22">
        <v>167.28</v>
      </c>
      <c r="D22">
        <f>-180+C22</f>
        <v>-12.719999999999999</v>
      </c>
      <c r="E22">
        <f t="shared" si="1"/>
        <v>12.719999999999999</v>
      </c>
    </row>
    <row r="23" spans="1:8">
      <c r="A23">
        <v>39</v>
      </c>
      <c r="B23">
        <f t="shared" si="0"/>
        <v>1.3</v>
      </c>
      <c r="C23">
        <v>149.417</v>
      </c>
      <c r="D23" s="8">
        <f>-180+C23</f>
        <v>-30.582999999999998</v>
      </c>
      <c r="E23">
        <f t="shared" si="1"/>
        <v>30.582999999999998</v>
      </c>
    </row>
    <row r="24" spans="1:8">
      <c r="A24">
        <v>41</v>
      </c>
      <c r="B24">
        <f t="shared" si="0"/>
        <v>1.3666666666666667</v>
      </c>
      <c r="C24">
        <v>167.08799999999999</v>
      </c>
      <c r="D24">
        <f>180-C24</f>
        <v>12.912000000000006</v>
      </c>
      <c r="E24">
        <f t="shared" si="1"/>
        <v>12.912000000000006</v>
      </c>
    </row>
    <row r="25" spans="1:8">
      <c r="A25">
        <v>43</v>
      </c>
      <c r="B25">
        <f t="shared" si="0"/>
        <v>1.4333333333333333</v>
      </c>
      <c r="C25">
        <v>156.50800000000001</v>
      </c>
      <c r="D25">
        <f>180-C25</f>
        <v>23.49199999999999</v>
      </c>
      <c r="E25">
        <f t="shared" si="1"/>
        <v>23.49199999999999</v>
      </c>
    </row>
    <row r="26" spans="1:8">
      <c r="A26">
        <v>45</v>
      </c>
      <c r="B26">
        <f t="shared" si="0"/>
        <v>1.5</v>
      </c>
      <c r="C26">
        <v>143.399</v>
      </c>
      <c r="D26">
        <f>180-C26</f>
        <v>36.600999999999999</v>
      </c>
      <c r="E26">
        <f t="shared" si="1"/>
        <v>36.600999999999999</v>
      </c>
    </row>
    <row r="27" spans="1:8">
      <c r="A27">
        <v>47</v>
      </c>
      <c r="B27">
        <f t="shared" si="0"/>
        <v>1.5666666666666667</v>
      </c>
      <c r="C27">
        <v>130.678</v>
      </c>
      <c r="D27" s="8">
        <f>180-C27</f>
        <v>49.322000000000003</v>
      </c>
      <c r="E27" s="10">
        <f t="shared" si="1"/>
        <v>49.322000000000003</v>
      </c>
    </row>
    <row r="28" spans="1:8">
      <c r="A28">
        <v>49</v>
      </c>
      <c r="B28">
        <f t="shared" si="0"/>
        <v>1.6333333333333333</v>
      </c>
      <c r="C28">
        <v>134.42099999999999</v>
      </c>
      <c r="D28">
        <f>180-C28</f>
        <v>45.579000000000008</v>
      </c>
      <c r="E28">
        <f t="shared" si="1"/>
        <v>45.579000000000008</v>
      </c>
    </row>
    <row r="31" spans="1:8">
      <c r="A31" t="s">
        <v>135</v>
      </c>
      <c r="G31" t="s">
        <v>131</v>
      </c>
      <c r="H31" t="s">
        <v>136</v>
      </c>
    </row>
    <row r="32" spans="1:8">
      <c r="A32" s="1" t="s">
        <v>123</v>
      </c>
      <c r="B32" s="1" t="s">
        <v>124</v>
      </c>
      <c r="C32" s="1" t="s">
        <v>125</v>
      </c>
      <c r="D32" s="1" t="s">
        <v>126</v>
      </c>
      <c r="E32" s="1" t="s">
        <v>127</v>
      </c>
      <c r="G32" t="s">
        <v>137</v>
      </c>
    </row>
    <row r="33" spans="1:7">
      <c r="A33">
        <v>1</v>
      </c>
      <c r="B33">
        <f>A33*(1/30)</f>
        <v>3.3333333333333333E-2</v>
      </c>
      <c r="C33">
        <v>165.267</v>
      </c>
      <c r="D33">
        <v>-14.733000000000004</v>
      </c>
      <c r="E33">
        <v>14.733000000000004</v>
      </c>
      <c r="G33" s="9" t="s">
        <v>138</v>
      </c>
    </row>
    <row r="34" spans="1:7">
      <c r="A34">
        <v>3</v>
      </c>
      <c r="B34">
        <f t="shared" ref="B34:B65" si="2">A34*(1/30)</f>
        <v>0.1</v>
      </c>
      <c r="C34">
        <v>157.78700000000001</v>
      </c>
      <c r="D34">
        <v>-22.212999999999994</v>
      </c>
      <c r="E34">
        <v>22.212999999999994</v>
      </c>
    </row>
    <row r="35" spans="1:7">
      <c r="A35">
        <v>5</v>
      </c>
      <c r="B35">
        <f t="shared" si="2"/>
        <v>0.16666666666666666</v>
      </c>
      <c r="C35">
        <v>158.02699999999999</v>
      </c>
      <c r="D35">
        <v>-21.973000000000013</v>
      </c>
      <c r="E35">
        <v>21.973000000000013</v>
      </c>
    </row>
    <row r="36" spans="1:7">
      <c r="A36">
        <v>7</v>
      </c>
      <c r="B36">
        <f t="shared" si="2"/>
        <v>0.23333333333333334</v>
      </c>
      <c r="C36">
        <v>151.94999999999999</v>
      </c>
      <c r="D36">
        <v>-28.050000000000011</v>
      </c>
      <c r="E36" s="8">
        <v>28.050000000000011</v>
      </c>
    </row>
    <row r="37" spans="1:7">
      <c r="A37">
        <v>9</v>
      </c>
      <c r="B37">
        <f t="shared" si="2"/>
        <v>0.3</v>
      </c>
      <c r="C37">
        <v>152.03800000000001</v>
      </c>
      <c r="D37">
        <v>-27.961999999999989</v>
      </c>
      <c r="E37">
        <v>27.961999999999989</v>
      </c>
    </row>
    <row r="38" spans="1:7">
      <c r="A38">
        <v>11</v>
      </c>
      <c r="B38">
        <f t="shared" si="2"/>
        <v>0.36666666666666664</v>
      </c>
      <c r="C38">
        <v>156.24299999999999</v>
      </c>
      <c r="D38">
        <v>-23.757000000000005</v>
      </c>
      <c r="E38">
        <v>23.757000000000005</v>
      </c>
    </row>
    <row r="39" spans="1:7">
      <c r="A39">
        <v>13</v>
      </c>
      <c r="B39">
        <f t="shared" si="2"/>
        <v>0.43333333333333335</v>
      </c>
      <c r="C39">
        <v>165.834</v>
      </c>
      <c r="D39">
        <v>-14.165999999999997</v>
      </c>
      <c r="E39">
        <v>14.165999999999997</v>
      </c>
    </row>
    <row r="40" spans="1:7">
      <c r="A40">
        <v>15</v>
      </c>
      <c r="B40">
        <f t="shared" si="2"/>
        <v>0.5</v>
      </c>
      <c r="C40">
        <v>168.99199999999999</v>
      </c>
      <c r="D40">
        <v>-11.00800000000001</v>
      </c>
      <c r="E40">
        <v>11.00800000000001</v>
      </c>
    </row>
    <row r="41" spans="1:7">
      <c r="A41">
        <v>17</v>
      </c>
      <c r="B41">
        <f t="shared" si="2"/>
        <v>0.56666666666666665</v>
      </c>
      <c r="C41">
        <v>170.02199999999999</v>
      </c>
      <c r="D41">
        <v>9.9780000000000086</v>
      </c>
      <c r="E41">
        <v>9.9780000000000086</v>
      </c>
    </row>
    <row r="42" spans="1:7">
      <c r="A42">
        <v>19</v>
      </c>
      <c r="B42">
        <f t="shared" si="2"/>
        <v>0.6333333333333333</v>
      </c>
      <c r="C42">
        <v>163.78</v>
      </c>
      <c r="D42">
        <v>16.22</v>
      </c>
      <c r="E42">
        <v>16.22</v>
      </c>
    </row>
    <row r="43" spans="1:7">
      <c r="A43">
        <v>21</v>
      </c>
      <c r="B43">
        <f t="shared" si="2"/>
        <v>0.7</v>
      </c>
      <c r="C43">
        <v>167.51900000000001</v>
      </c>
      <c r="D43">
        <v>12.480999999999995</v>
      </c>
      <c r="E43">
        <v>12.480999999999995</v>
      </c>
    </row>
    <row r="44" spans="1:7">
      <c r="A44">
        <v>23</v>
      </c>
      <c r="B44">
        <f t="shared" si="2"/>
        <v>0.76666666666666661</v>
      </c>
      <c r="C44">
        <v>176.309</v>
      </c>
      <c r="D44">
        <v>3.6910000000000025</v>
      </c>
      <c r="E44">
        <v>3.6910000000000025</v>
      </c>
    </row>
    <row r="45" spans="1:7">
      <c r="A45">
        <v>25</v>
      </c>
      <c r="B45">
        <f t="shared" si="2"/>
        <v>0.83333333333333337</v>
      </c>
      <c r="C45">
        <v>164.36500000000001</v>
      </c>
      <c r="D45">
        <v>-15.634999999999991</v>
      </c>
      <c r="E45">
        <v>15.634999999999991</v>
      </c>
    </row>
    <row r="46" spans="1:7">
      <c r="A46">
        <v>27</v>
      </c>
      <c r="B46">
        <f t="shared" si="2"/>
        <v>0.9</v>
      </c>
      <c r="C46">
        <v>163.64400000000001</v>
      </c>
      <c r="D46">
        <v>-16.355999999999995</v>
      </c>
      <c r="E46">
        <v>16.355999999999995</v>
      </c>
    </row>
    <row r="47" spans="1:7">
      <c r="A47">
        <v>29</v>
      </c>
      <c r="B47">
        <f t="shared" si="2"/>
        <v>0.96666666666666667</v>
      </c>
      <c r="C47">
        <v>159.63999999999999</v>
      </c>
      <c r="D47">
        <v>-20.360000000000014</v>
      </c>
      <c r="E47">
        <v>20.360000000000014</v>
      </c>
    </row>
    <row r="48" spans="1:7">
      <c r="A48">
        <v>31</v>
      </c>
      <c r="B48">
        <f t="shared" si="2"/>
        <v>1.0333333333333332</v>
      </c>
      <c r="C48">
        <v>171.68600000000001</v>
      </c>
      <c r="D48">
        <v>8.313999999999993</v>
      </c>
      <c r="E48">
        <v>8.313999999999993</v>
      </c>
    </row>
    <row r="49" spans="1:5">
      <c r="A49">
        <v>33</v>
      </c>
      <c r="B49">
        <f t="shared" si="2"/>
        <v>1.1000000000000001</v>
      </c>
      <c r="C49">
        <v>166.59800000000001</v>
      </c>
      <c r="D49">
        <v>13.401999999999987</v>
      </c>
      <c r="E49">
        <v>13.401999999999987</v>
      </c>
    </row>
    <row r="50" spans="1:5">
      <c r="A50">
        <v>35</v>
      </c>
      <c r="B50">
        <f t="shared" si="2"/>
        <v>1.1666666666666667</v>
      </c>
      <c r="C50">
        <v>163.71600000000001</v>
      </c>
      <c r="D50">
        <v>16.283999999999992</v>
      </c>
      <c r="E50">
        <v>16.283999999999992</v>
      </c>
    </row>
    <row r="51" spans="1:5">
      <c r="A51">
        <v>37</v>
      </c>
      <c r="B51">
        <f t="shared" si="2"/>
        <v>1.2333333333333334</v>
      </c>
      <c r="C51">
        <v>160.98099999999999</v>
      </c>
      <c r="D51">
        <v>19.019000000000005</v>
      </c>
      <c r="E51">
        <v>19.019000000000005</v>
      </c>
    </row>
    <row r="52" spans="1:5">
      <c r="A52">
        <v>39</v>
      </c>
      <c r="B52">
        <f t="shared" si="2"/>
        <v>1.3</v>
      </c>
      <c r="C52">
        <v>160.34</v>
      </c>
      <c r="D52">
        <v>19.659999999999997</v>
      </c>
      <c r="E52">
        <v>19.659999999999997</v>
      </c>
    </row>
    <row r="53" spans="1:5">
      <c r="A53">
        <v>41</v>
      </c>
      <c r="B53">
        <f t="shared" si="2"/>
        <v>1.3666666666666667</v>
      </c>
      <c r="C53">
        <v>174.57300000000001</v>
      </c>
      <c r="D53">
        <v>-5.4269999999999925</v>
      </c>
      <c r="E53">
        <v>5.4269999999999925</v>
      </c>
    </row>
    <row r="54" spans="1:5">
      <c r="A54">
        <v>43</v>
      </c>
      <c r="B54">
        <f t="shared" si="2"/>
        <v>1.4333333333333333</v>
      </c>
      <c r="C54" s="11">
        <v>168.13900000000001</v>
      </c>
      <c r="D54">
        <v>-11.86099999999999</v>
      </c>
      <c r="E54">
        <v>11.86099999999999</v>
      </c>
    </row>
    <row r="55" spans="1:5">
      <c r="A55">
        <v>45</v>
      </c>
      <c r="B55">
        <f t="shared" si="2"/>
        <v>1.5</v>
      </c>
      <c r="C55">
        <v>161.35</v>
      </c>
      <c r="D55">
        <v>-18.650000000000006</v>
      </c>
      <c r="E55">
        <v>18.650000000000006</v>
      </c>
    </row>
    <row r="56" spans="1:5">
      <c r="A56">
        <v>47</v>
      </c>
      <c r="B56">
        <f t="shared" si="2"/>
        <v>1.5666666666666667</v>
      </c>
      <c r="C56">
        <v>166.535</v>
      </c>
      <c r="D56">
        <v>-13.465000000000003</v>
      </c>
      <c r="E56">
        <v>13.465000000000003</v>
      </c>
    </row>
    <row r="57" spans="1:5">
      <c r="A57">
        <v>49</v>
      </c>
      <c r="B57">
        <f t="shared" si="2"/>
        <v>1.6333333333333333</v>
      </c>
      <c r="C57">
        <v>168.22800000000001</v>
      </c>
      <c r="D57">
        <v>11.771999999999991</v>
      </c>
      <c r="E57">
        <v>11.771999999999991</v>
      </c>
    </row>
    <row r="58" spans="1:5">
      <c r="A58">
        <v>51</v>
      </c>
      <c r="B58">
        <f t="shared" si="2"/>
        <v>1.7</v>
      </c>
      <c r="C58">
        <v>165.739</v>
      </c>
      <c r="D58">
        <v>14.260999999999996</v>
      </c>
      <c r="E58">
        <v>14.260999999999996</v>
      </c>
    </row>
    <row r="59" spans="1:5">
      <c r="A59">
        <v>53</v>
      </c>
      <c r="B59">
        <f t="shared" si="2"/>
        <v>1.7666666666666666</v>
      </c>
      <c r="C59">
        <v>162.53299999999999</v>
      </c>
      <c r="D59">
        <v>17.467000000000013</v>
      </c>
      <c r="E59">
        <v>17.467000000000013</v>
      </c>
    </row>
    <row r="60" spans="1:5">
      <c r="A60">
        <v>55</v>
      </c>
      <c r="B60">
        <f t="shared" si="2"/>
        <v>1.8333333333333333</v>
      </c>
      <c r="C60">
        <v>161.96600000000001</v>
      </c>
      <c r="D60">
        <v>18.033999999999992</v>
      </c>
      <c r="E60">
        <v>18.033999999999992</v>
      </c>
    </row>
    <row r="61" spans="1:5">
      <c r="A61">
        <v>57</v>
      </c>
      <c r="B61">
        <f t="shared" si="2"/>
        <v>1.9</v>
      </c>
      <c r="C61">
        <v>179.8</v>
      </c>
      <c r="D61">
        <v>-0.19999999999998863</v>
      </c>
      <c r="E61">
        <v>0.19999999999998863</v>
      </c>
    </row>
    <row r="62" spans="1:5">
      <c r="A62">
        <v>59</v>
      </c>
      <c r="B62">
        <f t="shared" si="2"/>
        <v>1.9666666666666666</v>
      </c>
      <c r="C62">
        <v>176.12100000000001</v>
      </c>
      <c r="D62">
        <v>-3.8789999999999907</v>
      </c>
      <c r="E62">
        <v>3.8789999999999907</v>
      </c>
    </row>
    <row r="63" spans="1:5">
      <c r="A63">
        <v>61</v>
      </c>
      <c r="B63">
        <f t="shared" si="2"/>
        <v>2.0333333333333332</v>
      </c>
      <c r="C63">
        <v>167.91900000000001</v>
      </c>
      <c r="D63">
        <v>-12.080999999999989</v>
      </c>
      <c r="E63">
        <v>12.080999999999989</v>
      </c>
    </row>
    <row r="64" spans="1:5">
      <c r="A64">
        <v>63</v>
      </c>
      <c r="B64">
        <f t="shared" si="2"/>
        <v>2.1</v>
      </c>
      <c r="C64">
        <v>171.738</v>
      </c>
      <c r="D64">
        <v>-8.2620000000000005</v>
      </c>
      <c r="E64">
        <v>8.2620000000000005</v>
      </c>
    </row>
    <row r="65" spans="1:8">
      <c r="A65">
        <v>65</v>
      </c>
      <c r="B65">
        <f t="shared" si="2"/>
        <v>2.1666666666666665</v>
      </c>
      <c r="C65">
        <v>176.874</v>
      </c>
      <c r="D65">
        <v>-3.1260000000000048</v>
      </c>
      <c r="E65">
        <v>3.1260000000000048</v>
      </c>
    </row>
    <row r="71" spans="1:8">
      <c r="A71" t="s">
        <v>139</v>
      </c>
      <c r="G71" t="s">
        <v>131</v>
      </c>
      <c r="H71" t="s">
        <v>136</v>
      </c>
    </row>
    <row r="72" spans="1:8">
      <c r="A72" s="1" t="s">
        <v>123</v>
      </c>
      <c r="B72" s="1" t="s">
        <v>124</v>
      </c>
      <c r="C72" s="1" t="s">
        <v>125</v>
      </c>
      <c r="D72" s="1" t="s">
        <v>126</v>
      </c>
      <c r="E72" s="1" t="s">
        <v>127</v>
      </c>
      <c r="G72" t="s">
        <v>140</v>
      </c>
    </row>
    <row r="73" spans="1:8">
      <c r="A73">
        <v>1</v>
      </c>
      <c r="B73">
        <f>A73*(1/30)</f>
        <v>3.3333333333333333E-2</v>
      </c>
      <c r="C73">
        <v>174.625</v>
      </c>
      <c r="D73">
        <f>-180+C73</f>
        <v>-5.375</v>
      </c>
      <c r="E73">
        <f>ABS(D73)</f>
        <v>5.375</v>
      </c>
      <c r="G73" s="9" t="s">
        <v>138</v>
      </c>
    </row>
    <row r="74" spans="1:8">
      <c r="A74">
        <v>3</v>
      </c>
      <c r="B74">
        <f t="shared" ref="B74:B128" si="3">A74*(1/30)</f>
        <v>0.1</v>
      </c>
      <c r="C74">
        <v>173.464</v>
      </c>
      <c r="D74">
        <f>-180+C74</f>
        <v>-6.5360000000000014</v>
      </c>
      <c r="E74">
        <f t="shared" ref="E74:E128" si="4">ABS(D74)</f>
        <v>6.5360000000000014</v>
      </c>
    </row>
    <row r="75" spans="1:8">
      <c r="A75">
        <v>5</v>
      </c>
      <c r="B75">
        <f t="shared" si="3"/>
        <v>0.16666666666666666</v>
      </c>
      <c r="C75">
        <v>178.06399999999999</v>
      </c>
      <c r="D75">
        <f>180-C75</f>
        <v>1.936000000000007</v>
      </c>
      <c r="E75">
        <f t="shared" si="4"/>
        <v>1.936000000000007</v>
      </c>
    </row>
    <row r="76" spans="1:8">
      <c r="A76">
        <v>7</v>
      </c>
      <c r="B76">
        <f t="shared" si="3"/>
        <v>0.23333333333333334</v>
      </c>
      <c r="C76">
        <v>171.48599999999999</v>
      </c>
      <c r="D76">
        <f t="shared" ref="D76:D79" si="5">180-C76</f>
        <v>8.51400000000001</v>
      </c>
      <c r="E76">
        <f t="shared" si="4"/>
        <v>8.51400000000001</v>
      </c>
    </row>
    <row r="77" spans="1:8">
      <c r="A77">
        <v>9</v>
      </c>
      <c r="B77">
        <f t="shared" si="3"/>
        <v>0.3</v>
      </c>
      <c r="C77">
        <v>159.852</v>
      </c>
      <c r="D77">
        <f t="shared" si="5"/>
        <v>20.147999999999996</v>
      </c>
      <c r="E77">
        <f t="shared" si="4"/>
        <v>20.147999999999996</v>
      </c>
    </row>
    <row r="78" spans="1:8">
      <c r="A78">
        <v>11</v>
      </c>
      <c r="B78">
        <f t="shared" si="3"/>
        <v>0.36666666666666664</v>
      </c>
      <c r="C78">
        <v>158.572</v>
      </c>
      <c r="D78">
        <f t="shared" si="5"/>
        <v>21.427999999999997</v>
      </c>
      <c r="E78">
        <f t="shared" si="4"/>
        <v>21.427999999999997</v>
      </c>
    </row>
    <row r="79" spans="1:8">
      <c r="A79">
        <v>13</v>
      </c>
      <c r="B79">
        <f t="shared" si="3"/>
        <v>0.43333333333333335</v>
      </c>
      <c r="C79">
        <v>174.96199999999999</v>
      </c>
      <c r="D79">
        <f t="shared" si="5"/>
        <v>5.0380000000000109</v>
      </c>
      <c r="E79">
        <f t="shared" si="4"/>
        <v>5.0380000000000109</v>
      </c>
    </row>
    <row r="80" spans="1:8">
      <c r="A80">
        <v>15</v>
      </c>
      <c r="B80">
        <f t="shared" si="3"/>
        <v>0.5</v>
      </c>
      <c r="C80">
        <v>170.12899999999999</v>
      </c>
      <c r="D80">
        <f>-180+C80</f>
        <v>-9.8710000000000093</v>
      </c>
      <c r="E80">
        <f t="shared" si="4"/>
        <v>9.8710000000000093</v>
      </c>
    </row>
    <row r="81" spans="1:5">
      <c r="A81">
        <v>17</v>
      </c>
      <c r="B81">
        <f t="shared" si="3"/>
        <v>0.56666666666666665</v>
      </c>
      <c r="C81">
        <v>166.226</v>
      </c>
      <c r="D81">
        <f t="shared" ref="D81:D83" si="6">-180+C81</f>
        <v>-13.774000000000001</v>
      </c>
      <c r="E81">
        <f t="shared" si="4"/>
        <v>13.774000000000001</v>
      </c>
    </row>
    <row r="82" spans="1:5">
      <c r="A82">
        <v>19</v>
      </c>
      <c r="B82">
        <f t="shared" si="3"/>
        <v>0.6333333333333333</v>
      </c>
      <c r="C82">
        <v>157.042</v>
      </c>
      <c r="D82">
        <f t="shared" si="6"/>
        <v>-22.957999999999998</v>
      </c>
      <c r="E82">
        <f t="shared" si="4"/>
        <v>22.957999999999998</v>
      </c>
    </row>
    <row r="83" spans="1:5">
      <c r="A83">
        <v>21</v>
      </c>
      <c r="B83">
        <f t="shared" si="3"/>
        <v>0.7</v>
      </c>
      <c r="C83">
        <v>156.376</v>
      </c>
      <c r="D83">
        <f t="shared" si="6"/>
        <v>-23.623999999999995</v>
      </c>
      <c r="E83">
        <f t="shared" si="4"/>
        <v>23.623999999999995</v>
      </c>
    </row>
    <row r="84" spans="1:5">
      <c r="A84">
        <v>23</v>
      </c>
      <c r="B84">
        <f t="shared" si="3"/>
        <v>0.76666666666666661</v>
      </c>
      <c r="C84">
        <v>174.45500000000001</v>
      </c>
      <c r="D84">
        <f>180-C84</f>
        <v>5.5449999999999875</v>
      </c>
      <c r="E84">
        <f t="shared" si="4"/>
        <v>5.5449999999999875</v>
      </c>
    </row>
    <row r="85" spans="1:5">
      <c r="A85">
        <v>25</v>
      </c>
      <c r="B85">
        <f t="shared" si="3"/>
        <v>0.83333333333333337</v>
      </c>
      <c r="C85">
        <v>170.97</v>
      </c>
      <c r="D85">
        <f t="shared" ref="D85:D88" si="7">180-C85</f>
        <v>9.0300000000000011</v>
      </c>
      <c r="E85">
        <f t="shared" si="4"/>
        <v>9.0300000000000011</v>
      </c>
    </row>
    <row r="86" spans="1:5">
      <c r="A86">
        <v>27</v>
      </c>
      <c r="B86">
        <f t="shared" si="3"/>
        <v>0.9</v>
      </c>
      <c r="C86">
        <v>172.69399999999999</v>
      </c>
      <c r="D86">
        <f t="shared" si="7"/>
        <v>7.3060000000000116</v>
      </c>
      <c r="E86">
        <f t="shared" si="4"/>
        <v>7.3060000000000116</v>
      </c>
    </row>
    <row r="87" spans="1:5">
      <c r="A87">
        <v>29</v>
      </c>
      <c r="B87">
        <f t="shared" si="3"/>
        <v>0.96666666666666667</v>
      </c>
      <c r="C87">
        <v>174.20400000000001</v>
      </c>
      <c r="D87">
        <f t="shared" si="7"/>
        <v>5.7959999999999923</v>
      </c>
      <c r="E87">
        <f t="shared" si="4"/>
        <v>5.7959999999999923</v>
      </c>
    </row>
    <row r="88" spans="1:5">
      <c r="A88">
        <v>31</v>
      </c>
      <c r="B88">
        <f t="shared" si="3"/>
        <v>1.0333333333333332</v>
      </c>
      <c r="C88">
        <v>171.596</v>
      </c>
      <c r="D88">
        <f t="shared" si="7"/>
        <v>8.4039999999999964</v>
      </c>
      <c r="E88">
        <f t="shared" si="4"/>
        <v>8.4039999999999964</v>
      </c>
    </row>
    <row r="89" spans="1:5">
      <c r="A89">
        <v>33</v>
      </c>
      <c r="B89">
        <f t="shared" si="3"/>
        <v>1.1000000000000001</v>
      </c>
      <c r="C89">
        <v>177.00899999999999</v>
      </c>
      <c r="D89">
        <f>-180+C89</f>
        <v>-2.9910000000000139</v>
      </c>
      <c r="E89">
        <f t="shared" si="4"/>
        <v>2.9910000000000139</v>
      </c>
    </row>
    <row r="90" spans="1:5">
      <c r="A90">
        <v>35</v>
      </c>
      <c r="B90">
        <f t="shared" si="3"/>
        <v>1.1666666666666667</v>
      </c>
      <c r="C90">
        <v>175.57</v>
      </c>
      <c r="D90">
        <f t="shared" ref="D90:D94" si="8">-180+C90</f>
        <v>-4.4300000000000068</v>
      </c>
      <c r="E90">
        <f t="shared" si="4"/>
        <v>4.4300000000000068</v>
      </c>
    </row>
    <row r="91" spans="1:5">
      <c r="A91">
        <v>37</v>
      </c>
      <c r="B91">
        <f t="shared" si="3"/>
        <v>1.2333333333333334</v>
      </c>
      <c r="C91">
        <v>174.41</v>
      </c>
      <c r="D91">
        <f t="shared" si="8"/>
        <v>-5.5900000000000034</v>
      </c>
      <c r="E91">
        <f t="shared" si="4"/>
        <v>5.5900000000000034</v>
      </c>
    </row>
    <row r="92" spans="1:5">
      <c r="A92">
        <v>39</v>
      </c>
      <c r="B92">
        <f t="shared" si="3"/>
        <v>1.3</v>
      </c>
      <c r="C92">
        <v>173.488</v>
      </c>
      <c r="D92">
        <f t="shared" si="8"/>
        <v>-6.5120000000000005</v>
      </c>
      <c r="E92">
        <f t="shared" si="4"/>
        <v>6.5120000000000005</v>
      </c>
    </row>
    <row r="93" spans="1:5">
      <c r="A93">
        <v>41</v>
      </c>
      <c r="B93">
        <f t="shared" si="3"/>
        <v>1.3666666666666667</v>
      </c>
      <c r="C93">
        <v>173.995</v>
      </c>
      <c r="D93">
        <f t="shared" si="8"/>
        <v>-6.0049999999999955</v>
      </c>
      <c r="E93">
        <f t="shared" si="4"/>
        <v>6.0049999999999955</v>
      </c>
    </row>
    <row r="94" spans="1:5">
      <c r="A94">
        <v>43</v>
      </c>
      <c r="B94">
        <f t="shared" si="3"/>
        <v>1.4333333333333333</v>
      </c>
      <c r="C94">
        <v>176.01400000000001</v>
      </c>
      <c r="D94">
        <f t="shared" si="8"/>
        <v>-3.98599999999999</v>
      </c>
      <c r="E94">
        <f t="shared" si="4"/>
        <v>3.98599999999999</v>
      </c>
    </row>
    <row r="95" spans="1:5">
      <c r="A95">
        <v>45</v>
      </c>
      <c r="B95">
        <f t="shared" si="3"/>
        <v>1.5</v>
      </c>
      <c r="C95">
        <v>173.97499999999999</v>
      </c>
      <c r="D95">
        <f>180-C95</f>
        <v>6.0250000000000057</v>
      </c>
      <c r="E95">
        <f t="shared" si="4"/>
        <v>6.0250000000000057</v>
      </c>
    </row>
    <row r="96" spans="1:5">
      <c r="A96">
        <v>47</v>
      </c>
      <c r="B96">
        <f t="shared" si="3"/>
        <v>1.5666666666666667</v>
      </c>
      <c r="C96">
        <v>177.577</v>
      </c>
      <c r="D96">
        <f t="shared" ref="D96:D100" si="9">180-C96</f>
        <v>2.4230000000000018</v>
      </c>
      <c r="E96">
        <f t="shared" si="4"/>
        <v>2.4230000000000018</v>
      </c>
    </row>
    <row r="97" spans="1:5">
      <c r="A97">
        <v>49</v>
      </c>
      <c r="B97">
        <f t="shared" si="3"/>
        <v>1.6333333333333333</v>
      </c>
      <c r="C97">
        <v>173.654</v>
      </c>
      <c r="D97">
        <f t="shared" si="9"/>
        <v>6.3460000000000036</v>
      </c>
      <c r="E97">
        <f t="shared" si="4"/>
        <v>6.3460000000000036</v>
      </c>
    </row>
    <row r="98" spans="1:5">
      <c r="A98">
        <v>51</v>
      </c>
      <c r="B98">
        <f t="shared" si="3"/>
        <v>1.7</v>
      </c>
      <c r="C98">
        <v>170.65899999999999</v>
      </c>
      <c r="D98">
        <f t="shared" si="9"/>
        <v>9.3410000000000082</v>
      </c>
      <c r="E98">
        <f t="shared" si="4"/>
        <v>9.3410000000000082</v>
      </c>
    </row>
    <row r="99" spans="1:5">
      <c r="A99">
        <v>53</v>
      </c>
      <c r="B99">
        <f t="shared" si="3"/>
        <v>1.7666666666666666</v>
      </c>
      <c r="C99">
        <v>169.72</v>
      </c>
      <c r="D99">
        <f t="shared" si="9"/>
        <v>10.280000000000001</v>
      </c>
      <c r="E99">
        <f t="shared" si="4"/>
        <v>10.280000000000001</v>
      </c>
    </row>
    <row r="100" spans="1:5">
      <c r="A100">
        <v>55</v>
      </c>
      <c r="B100">
        <f t="shared" si="3"/>
        <v>1.8333333333333333</v>
      </c>
      <c r="C100">
        <v>176.715</v>
      </c>
      <c r="D100">
        <f t="shared" si="9"/>
        <v>3.2849999999999966</v>
      </c>
      <c r="E100">
        <f t="shared" si="4"/>
        <v>3.2849999999999966</v>
      </c>
    </row>
    <row r="101" spans="1:5">
      <c r="A101">
        <v>57</v>
      </c>
      <c r="B101">
        <f t="shared" si="3"/>
        <v>1.9</v>
      </c>
      <c r="C101">
        <v>169.87200000000001</v>
      </c>
      <c r="D101">
        <f>-180+C101</f>
        <v>-10.127999999999986</v>
      </c>
      <c r="E101">
        <f t="shared" si="4"/>
        <v>10.127999999999986</v>
      </c>
    </row>
    <row r="102" spans="1:5">
      <c r="A102">
        <v>59</v>
      </c>
      <c r="B102">
        <f t="shared" si="3"/>
        <v>1.9666666666666666</v>
      </c>
      <c r="C102">
        <v>170.482</v>
      </c>
      <c r="D102">
        <f t="shared" ref="D102:D105" si="10">-180+C102</f>
        <v>-9.5180000000000007</v>
      </c>
      <c r="E102">
        <f t="shared" si="4"/>
        <v>9.5180000000000007</v>
      </c>
    </row>
    <row r="103" spans="1:5">
      <c r="A103">
        <v>61</v>
      </c>
      <c r="B103">
        <f t="shared" si="3"/>
        <v>2.0333333333333332</v>
      </c>
      <c r="C103">
        <v>164.626</v>
      </c>
      <c r="D103">
        <f t="shared" si="10"/>
        <v>-15.373999999999995</v>
      </c>
      <c r="E103">
        <f t="shared" si="4"/>
        <v>15.373999999999995</v>
      </c>
    </row>
    <row r="104" spans="1:5">
      <c r="A104">
        <v>63</v>
      </c>
      <c r="B104">
        <f t="shared" si="3"/>
        <v>2.1</v>
      </c>
      <c r="C104">
        <v>170.46899999999999</v>
      </c>
      <c r="D104">
        <f t="shared" si="10"/>
        <v>-9.5310000000000059</v>
      </c>
      <c r="E104">
        <f t="shared" si="4"/>
        <v>9.5310000000000059</v>
      </c>
    </row>
    <row r="105" spans="1:5">
      <c r="A105">
        <v>65</v>
      </c>
      <c r="B105">
        <f t="shared" si="3"/>
        <v>2.1666666666666665</v>
      </c>
      <c r="C105">
        <v>174.63300000000001</v>
      </c>
      <c r="D105">
        <f t="shared" si="10"/>
        <v>-5.3669999999999902</v>
      </c>
      <c r="E105">
        <f t="shared" si="4"/>
        <v>5.3669999999999902</v>
      </c>
    </row>
    <row r="106" spans="1:5">
      <c r="A106">
        <v>67</v>
      </c>
      <c r="B106">
        <f t="shared" si="3"/>
        <v>2.2333333333333334</v>
      </c>
      <c r="C106">
        <v>174.58099999999999</v>
      </c>
      <c r="D106">
        <f>180-C106</f>
        <v>5.4190000000000111</v>
      </c>
      <c r="E106">
        <f t="shared" si="4"/>
        <v>5.4190000000000111</v>
      </c>
    </row>
    <row r="107" spans="1:5">
      <c r="A107">
        <v>69</v>
      </c>
      <c r="B107">
        <f t="shared" si="3"/>
        <v>2.2999999999999998</v>
      </c>
      <c r="C107">
        <v>165.68100000000001</v>
      </c>
      <c r="D107">
        <f t="shared" ref="D107:D111" si="11">180-C107</f>
        <v>14.318999999999988</v>
      </c>
      <c r="E107">
        <f t="shared" si="4"/>
        <v>14.318999999999988</v>
      </c>
    </row>
    <row r="108" spans="1:5">
      <c r="A108">
        <v>71</v>
      </c>
      <c r="B108">
        <f t="shared" si="3"/>
        <v>2.3666666666666667</v>
      </c>
      <c r="C108">
        <v>161.38999999999999</v>
      </c>
      <c r="D108">
        <f t="shared" si="11"/>
        <v>18.610000000000014</v>
      </c>
      <c r="E108">
        <f t="shared" si="4"/>
        <v>18.610000000000014</v>
      </c>
    </row>
    <row r="109" spans="1:5">
      <c r="A109">
        <v>73</v>
      </c>
      <c r="B109">
        <f t="shared" si="3"/>
        <v>2.4333333333333331</v>
      </c>
      <c r="C109">
        <v>163.94300000000001</v>
      </c>
      <c r="D109">
        <f t="shared" si="11"/>
        <v>16.056999999999988</v>
      </c>
      <c r="E109">
        <f t="shared" si="4"/>
        <v>16.056999999999988</v>
      </c>
    </row>
    <row r="110" spans="1:5">
      <c r="A110">
        <v>75</v>
      </c>
      <c r="B110">
        <f t="shared" si="3"/>
        <v>2.5</v>
      </c>
      <c r="C110">
        <v>164.59700000000001</v>
      </c>
      <c r="D110">
        <f t="shared" si="11"/>
        <v>15.402999999999992</v>
      </c>
      <c r="E110">
        <f t="shared" si="4"/>
        <v>15.402999999999992</v>
      </c>
    </row>
    <row r="111" spans="1:5">
      <c r="A111">
        <v>77</v>
      </c>
      <c r="B111">
        <f t="shared" si="3"/>
        <v>2.5666666666666664</v>
      </c>
      <c r="C111">
        <v>159.75</v>
      </c>
      <c r="D111">
        <f t="shared" si="11"/>
        <v>20.25</v>
      </c>
      <c r="E111">
        <f t="shared" si="4"/>
        <v>20.25</v>
      </c>
    </row>
    <row r="112" spans="1:5">
      <c r="A112">
        <v>79</v>
      </c>
      <c r="B112">
        <f t="shared" si="3"/>
        <v>2.6333333333333333</v>
      </c>
      <c r="C112">
        <v>168.62799999999999</v>
      </c>
      <c r="D112">
        <f>-180+C112</f>
        <v>-11.372000000000014</v>
      </c>
      <c r="E112">
        <f t="shared" si="4"/>
        <v>11.372000000000014</v>
      </c>
    </row>
    <row r="113" spans="1:5">
      <c r="A113">
        <v>81</v>
      </c>
      <c r="B113">
        <f t="shared" si="3"/>
        <v>2.7</v>
      </c>
      <c r="C113">
        <v>168.75800000000001</v>
      </c>
      <c r="D113">
        <f t="shared" ref="D113:D116" si="12">-180+C113</f>
        <v>-11.24199999999999</v>
      </c>
      <c r="E113">
        <f t="shared" si="4"/>
        <v>11.24199999999999</v>
      </c>
    </row>
    <row r="114" spans="1:5">
      <c r="A114">
        <v>83</v>
      </c>
      <c r="B114">
        <f t="shared" si="3"/>
        <v>2.7666666666666666</v>
      </c>
      <c r="C114">
        <v>167.61199999999999</v>
      </c>
      <c r="D114">
        <f t="shared" si="12"/>
        <v>-12.388000000000005</v>
      </c>
      <c r="E114">
        <f t="shared" si="4"/>
        <v>12.388000000000005</v>
      </c>
    </row>
    <row r="115" spans="1:5">
      <c r="A115">
        <v>85</v>
      </c>
      <c r="B115">
        <f t="shared" si="3"/>
        <v>2.8333333333333335</v>
      </c>
      <c r="C115">
        <v>174.75200000000001</v>
      </c>
      <c r="D115">
        <f t="shared" si="12"/>
        <v>-5.2479999999999905</v>
      </c>
      <c r="E115">
        <f t="shared" si="4"/>
        <v>5.2479999999999905</v>
      </c>
    </row>
    <row r="116" spans="1:5">
      <c r="A116">
        <v>87</v>
      </c>
      <c r="B116">
        <f t="shared" si="3"/>
        <v>2.9</v>
      </c>
      <c r="C116">
        <v>167.035</v>
      </c>
      <c r="D116">
        <f t="shared" si="12"/>
        <v>-12.965000000000003</v>
      </c>
      <c r="E116">
        <f t="shared" si="4"/>
        <v>12.965000000000003</v>
      </c>
    </row>
    <row r="117" spans="1:5">
      <c r="A117">
        <v>89</v>
      </c>
      <c r="B117">
        <f t="shared" si="3"/>
        <v>2.9666666666666668</v>
      </c>
      <c r="C117">
        <v>171.75800000000001</v>
      </c>
      <c r="D117">
        <f>180-C117</f>
        <v>8.2419999999999902</v>
      </c>
      <c r="E117">
        <f t="shared" si="4"/>
        <v>8.2419999999999902</v>
      </c>
    </row>
    <row r="118" spans="1:5">
      <c r="A118">
        <v>91</v>
      </c>
      <c r="B118">
        <f t="shared" si="3"/>
        <v>3.0333333333333332</v>
      </c>
      <c r="C118">
        <v>167.471</v>
      </c>
      <c r="D118">
        <f t="shared" ref="D118:D119" si="13">180-C118</f>
        <v>12.528999999999996</v>
      </c>
      <c r="E118">
        <f t="shared" si="4"/>
        <v>12.528999999999996</v>
      </c>
    </row>
    <row r="119" spans="1:5">
      <c r="A119">
        <v>93</v>
      </c>
      <c r="B119">
        <f t="shared" si="3"/>
        <v>3.1</v>
      </c>
      <c r="C119">
        <v>168.477</v>
      </c>
      <c r="D119">
        <f t="shared" si="13"/>
        <v>11.522999999999996</v>
      </c>
      <c r="E119">
        <f t="shared" si="4"/>
        <v>11.522999999999996</v>
      </c>
    </row>
    <row r="120" spans="1:5">
      <c r="A120">
        <v>95</v>
      </c>
      <c r="B120">
        <f t="shared" si="3"/>
        <v>3.1666666666666665</v>
      </c>
      <c r="C120">
        <v>172.685</v>
      </c>
      <c r="D120">
        <f>-180+C120</f>
        <v>-7.3149999999999977</v>
      </c>
      <c r="E120">
        <f t="shared" si="4"/>
        <v>7.3149999999999977</v>
      </c>
    </row>
    <row r="121" spans="1:5">
      <c r="A121">
        <v>97</v>
      </c>
      <c r="B121">
        <f t="shared" si="3"/>
        <v>3.2333333333333334</v>
      </c>
      <c r="C121">
        <v>169.14099999999999</v>
      </c>
      <c r="D121">
        <f t="shared" ref="D121:D128" si="14">-180+C121</f>
        <v>-10.859000000000009</v>
      </c>
      <c r="E121">
        <f t="shared" si="4"/>
        <v>10.859000000000009</v>
      </c>
    </row>
    <row r="122" spans="1:5">
      <c r="A122">
        <v>99</v>
      </c>
      <c r="B122">
        <f t="shared" si="3"/>
        <v>3.3</v>
      </c>
      <c r="C122">
        <v>160.91399999999999</v>
      </c>
      <c r="D122">
        <f t="shared" si="14"/>
        <v>-19.086000000000013</v>
      </c>
      <c r="E122">
        <f t="shared" si="4"/>
        <v>19.086000000000013</v>
      </c>
    </row>
    <row r="123" spans="1:5">
      <c r="A123">
        <v>101</v>
      </c>
      <c r="B123">
        <f t="shared" si="3"/>
        <v>3.3666666666666667</v>
      </c>
      <c r="C123">
        <v>153.101</v>
      </c>
      <c r="D123">
        <f t="shared" si="14"/>
        <v>-26.899000000000001</v>
      </c>
      <c r="E123" s="10">
        <f t="shared" si="4"/>
        <v>26.899000000000001</v>
      </c>
    </row>
    <row r="124" spans="1:5">
      <c r="A124">
        <v>103</v>
      </c>
      <c r="B124">
        <f t="shared" si="3"/>
        <v>3.4333333333333331</v>
      </c>
      <c r="C124">
        <v>153.31100000000001</v>
      </c>
      <c r="D124">
        <f t="shared" si="14"/>
        <v>-26.688999999999993</v>
      </c>
      <c r="E124">
        <f t="shared" si="4"/>
        <v>26.688999999999993</v>
      </c>
    </row>
    <row r="125" spans="1:5">
      <c r="A125">
        <v>105</v>
      </c>
      <c r="B125">
        <f t="shared" si="3"/>
        <v>3.5</v>
      </c>
      <c r="C125">
        <v>160.511</v>
      </c>
      <c r="D125">
        <f t="shared" si="14"/>
        <v>-19.489000000000004</v>
      </c>
      <c r="E125">
        <f t="shared" si="4"/>
        <v>19.489000000000004</v>
      </c>
    </row>
    <row r="126" spans="1:5">
      <c r="A126">
        <v>107</v>
      </c>
      <c r="B126">
        <f t="shared" si="3"/>
        <v>3.5666666666666664</v>
      </c>
      <c r="C126">
        <v>161.74</v>
      </c>
      <c r="D126">
        <f t="shared" si="14"/>
        <v>-18.259999999999991</v>
      </c>
      <c r="E126">
        <f t="shared" si="4"/>
        <v>18.259999999999991</v>
      </c>
    </row>
    <row r="127" spans="1:5">
      <c r="A127">
        <v>109</v>
      </c>
      <c r="B127">
        <f t="shared" si="3"/>
        <v>3.6333333333333333</v>
      </c>
      <c r="C127">
        <v>162.34100000000001</v>
      </c>
      <c r="D127">
        <f t="shared" si="14"/>
        <v>-17.658999999999992</v>
      </c>
      <c r="E127">
        <f t="shared" si="4"/>
        <v>17.658999999999992</v>
      </c>
    </row>
    <row r="128" spans="1:5">
      <c r="A128">
        <v>111</v>
      </c>
      <c r="B128">
        <f t="shared" si="3"/>
        <v>3.6999999999999997</v>
      </c>
      <c r="C128">
        <v>163.10499999999999</v>
      </c>
      <c r="D128">
        <f t="shared" si="14"/>
        <v>-16.89500000000001</v>
      </c>
      <c r="E128">
        <f t="shared" si="4"/>
        <v>16.89500000000001</v>
      </c>
    </row>
  </sheetData>
  <hyperlinks>
    <hyperlink ref="G4" r:id="rId1"/>
    <hyperlink ref="G33" r:id="rId2"/>
    <hyperlink ref="G73" r:id="rId3"/>
    <hyperlink ref="G8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49"/>
  <dimension ref="A1:I249"/>
  <sheetViews>
    <sheetView workbookViewId="0">
      <selection activeCell="D230" sqref="D230:D24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9">
      <c r="A1" s="1" t="s">
        <v>69</v>
      </c>
      <c r="C1" s="24" t="s">
        <v>70</v>
      </c>
    </row>
    <row r="2" spans="1:9">
      <c r="A2" t="s">
        <v>560</v>
      </c>
      <c r="C2" s="24"/>
    </row>
    <row r="3" spans="1:9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9">
      <c r="A4">
        <v>1</v>
      </c>
      <c r="B4">
        <f>A4*(1/30)</f>
        <v>3.3333333333333333E-2</v>
      </c>
      <c r="C4">
        <v>172.61</v>
      </c>
      <c r="D4">
        <f>180-C4</f>
        <v>7.3899999999999864</v>
      </c>
      <c r="E4">
        <f>ABS(D4)</f>
        <v>7.3899999999999864</v>
      </c>
      <c r="F4">
        <v>7.0000000000000001E-3</v>
      </c>
      <c r="G4" s="9" t="s">
        <v>553</v>
      </c>
    </row>
    <row r="5" spans="1:9">
      <c r="A5">
        <v>3</v>
      </c>
      <c r="B5">
        <f t="shared" ref="B5:B68" si="0">A5*(1/30)</f>
        <v>0.1</v>
      </c>
      <c r="C5">
        <v>170.53800000000001</v>
      </c>
      <c r="D5">
        <f t="shared" ref="D5:D11" si="1">180-C5</f>
        <v>9.4619999999999891</v>
      </c>
      <c r="E5">
        <f t="shared" ref="E5:E68" si="2">ABS(D5)</f>
        <v>9.4619999999999891</v>
      </c>
    </row>
    <row r="6" spans="1:9">
      <c r="A6">
        <v>5</v>
      </c>
      <c r="B6">
        <f t="shared" si="0"/>
        <v>0.16666666666666666</v>
      </c>
      <c r="C6">
        <v>172.68799999999999</v>
      </c>
      <c r="D6">
        <f t="shared" si="1"/>
        <v>7.3120000000000118</v>
      </c>
      <c r="E6">
        <f t="shared" si="2"/>
        <v>7.3120000000000118</v>
      </c>
      <c r="H6" t="s">
        <v>493</v>
      </c>
      <c r="I6" t="s">
        <v>499</v>
      </c>
    </row>
    <row r="7" spans="1:9">
      <c r="A7">
        <v>7</v>
      </c>
      <c r="B7">
        <f t="shared" si="0"/>
        <v>0.23333333333333334</v>
      </c>
      <c r="C7">
        <v>164.68700000000001</v>
      </c>
      <c r="D7">
        <f t="shared" si="1"/>
        <v>15.312999999999988</v>
      </c>
      <c r="E7">
        <f t="shared" si="2"/>
        <v>15.312999999999988</v>
      </c>
      <c r="H7" t="s">
        <v>500</v>
      </c>
    </row>
    <row r="8" spans="1:9">
      <c r="A8">
        <v>9</v>
      </c>
      <c r="B8">
        <f t="shared" si="0"/>
        <v>0.3</v>
      </c>
      <c r="C8">
        <v>162.154</v>
      </c>
      <c r="D8">
        <f t="shared" si="1"/>
        <v>17.846000000000004</v>
      </c>
      <c r="E8">
        <f t="shared" si="2"/>
        <v>17.846000000000004</v>
      </c>
      <c r="H8" t="s">
        <v>501</v>
      </c>
    </row>
    <row r="9" spans="1:9">
      <c r="A9">
        <v>11</v>
      </c>
      <c r="B9">
        <f t="shared" si="0"/>
        <v>0.36666666666666664</v>
      </c>
      <c r="C9">
        <v>160.16300000000001</v>
      </c>
      <c r="D9">
        <f t="shared" si="1"/>
        <v>19.836999999999989</v>
      </c>
      <c r="E9">
        <f t="shared" si="2"/>
        <v>19.836999999999989</v>
      </c>
    </row>
    <row r="10" spans="1:9">
      <c r="A10">
        <v>13</v>
      </c>
      <c r="B10">
        <f t="shared" si="0"/>
        <v>0.43333333333333335</v>
      </c>
      <c r="C10">
        <v>159.07499999999999</v>
      </c>
      <c r="D10">
        <f t="shared" si="1"/>
        <v>20.925000000000011</v>
      </c>
      <c r="E10">
        <f t="shared" si="2"/>
        <v>20.925000000000011</v>
      </c>
    </row>
    <row r="11" spans="1:9">
      <c r="A11">
        <v>15</v>
      </c>
      <c r="B11">
        <f t="shared" si="0"/>
        <v>0.5</v>
      </c>
      <c r="C11">
        <v>168.18899999999999</v>
      </c>
      <c r="D11">
        <f t="shared" si="1"/>
        <v>11.811000000000007</v>
      </c>
      <c r="E11">
        <f t="shared" si="2"/>
        <v>11.811000000000007</v>
      </c>
    </row>
    <row r="12" spans="1:9">
      <c r="A12">
        <v>17</v>
      </c>
      <c r="B12">
        <f t="shared" si="0"/>
        <v>0.56666666666666665</v>
      </c>
      <c r="C12">
        <v>168.71299999999999</v>
      </c>
      <c r="D12">
        <f>-180+C12</f>
        <v>-11.287000000000006</v>
      </c>
      <c r="E12">
        <f t="shared" si="2"/>
        <v>11.287000000000006</v>
      </c>
    </row>
    <row r="13" spans="1:9">
      <c r="A13">
        <v>19</v>
      </c>
      <c r="B13">
        <f t="shared" si="0"/>
        <v>0.6333333333333333</v>
      </c>
      <c r="C13">
        <v>162.249</v>
      </c>
      <c r="D13">
        <f t="shared" ref="D13:D35" si="3">-180+C13</f>
        <v>-17.751000000000005</v>
      </c>
      <c r="E13">
        <f t="shared" si="2"/>
        <v>17.751000000000005</v>
      </c>
    </row>
    <row r="14" spans="1:9">
      <c r="A14">
        <v>21</v>
      </c>
      <c r="B14">
        <f t="shared" si="0"/>
        <v>0.7</v>
      </c>
      <c r="C14">
        <v>172.68600000000001</v>
      </c>
      <c r="D14">
        <f t="shared" si="3"/>
        <v>-7.313999999999993</v>
      </c>
      <c r="E14">
        <f t="shared" si="2"/>
        <v>7.313999999999993</v>
      </c>
    </row>
    <row r="15" spans="1:9">
      <c r="A15">
        <v>23</v>
      </c>
      <c r="B15">
        <f t="shared" si="0"/>
        <v>0.76666666666666661</v>
      </c>
      <c r="C15">
        <v>171.001</v>
      </c>
      <c r="D15">
        <f t="shared" si="3"/>
        <v>-8.9989999999999952</v>
      </c>
      <c r="E15">
        <f t="shared" si="2"/>
        <v>8.9989999999999952</v>
      </c>
    </row>
    <row r="16" spans="1:9">
      <c r="A16">
        <v>25</v>
      </c>
      <c r="B16">
        <f t="shared" si="0"/>
        <v>0.83333333333333337</v>
      </c>
      <c r="C16">
        <v>172.875</v>
      </c>
      <c r="D16">
        <f t="shared" si="3"/>
        <v>-7.125</v>
      </c>
      <c r="E16">
        <f t="shared" si="2"/>
        <v>7.125</v>
      </c>
    </row>
    <row r="17" spans="1:5">
      <c r="A17">
        <v>27</v>
      </c>
      <c r="B17">
        <f t="shared" si="0"/>
        <v>0.9</v>
      </c>
      <c r="C17">
        <v>177.04300000000001</v>
      </c>
      <c r="D17">
        <f t="shared" si="3"/>
        <v>-2.9569999999999936</v>
      </c>
      <c r="E17">
        <f t="shared" si="2"/>
        <v>2.9569999999999936</v>
      </c>
    </row>
    <row r="18" spans="1:5">
      <c r="A18">
        <v>29</v>
      </c>
      <c r="B18">
        <f t="shared" si="0"/>
        <v>0.96666666666666667</v>
      </c>
      <c r="C18">
        <v>169.83199999999999</v>
      </c>
      <c r="D18">
        <f t="shared" si="3"/>
        <v>-10.168000000000006</v>
      </c>
      <c r="E18">
        <f t="shared" si="2"/>
        <v>10.168000000000006</v>
      </c>
    </row>
    <row r="19" spans="1:5">
      <c r="A19">
        <v>31</v>
      </c>
      <c r="B19">
        <f t="shared" si="0"/>
        <v>1.0333333333333332</v>
      </c>
      <c r="C19">
        <v>169.59200000000001</v>
      </c>
      <c r="D19">
        <f t="shared" si="3"/>
        <v>-10.407999999999987</v>
      </c>
      <c r="E19">
        <f t="shared" si="2"/>
        <v>10.407999999999987</v>
      </c>
    </row>
    <row r="20" spans="1:5">
      <c r="A20">
        <v>33</v>
      </c>
      <c r="B20">
        <f t="shared" si="0"/>
        <v>1.1000000000000001</v>
      </c>
      <c r="C20">
        <v>171.47800000000001</v>
      </c>
      <c r="D20">
        <f t="shared" si="3"/>
        <v>-8.5219999999999914</v>
      </c>
      <c r="E20">
        <f t="shared" si="2"/>
        <v>8.5219999999999914</v>
      </c>
    </row>
    <row r="21" spans="1:5">
      <c r="A21">
        <v>35</v>
      </c>
      <c r="B21">
        <f t="shared" si="0"/>
        <v>1.1666666666666667</v>
      </c>
      <c r="C21">
        <v>175.315</v>
      </c>
      <c r="D21">
        <f t="shared" si="3"/>
        <v>-4.6850000000000023</v>
      </c>
      <c r="E21">
        <f t="shared" si="2"/>
        <v>4.6850000000000023</v>
      </c>
    </row>
    <row r="22" spans="1:5">
      <c r="A22">
        <v>37</v>
      </c>
      <c r="B22">
        <f t="shared" si="0"/>
        <v>1.2333333333333334</v>
      </c>
      <c r="C22">
        <v>175.65100000000001</v>
      </c>
      <c r="D22">
        <f t="shared" si="3"/>
        <v>-4.3489999999999895</v>
      </c>
      <c r="E22">
        <f t="shared" si="2"/>
        <v>4.3489999999999895</v>
      </c>
    </row>
    <row r="23" spans="1:5">
      <c r="A23">
        <v>39</v>
      </c>
      <c r="B23">
        <f t="shared" si="0"/>
        <v>1.3</v>
      </c>
      <c r="C23">
        <v>177.31299999999999</v>
      </c>
      <c r="D23">
        <f t="shared" si="3"/>
        <v>-2.6870000000000118</v>
      </c>
      <c r="E23">
        <f t="shared" si="2"/>
        <v>2.6870000000000118</v>
      </c>
    </row>
    <row r="24" spans="1:5">
      <c r="A24">
        <v>41</v>
      </c>
      <c r="B24">
        <f t="shared" si="0"/>
        <v>1.3666666666666667</v>
      </c>
      <c r="C24">
        <v>169.62700000000001</v>
      </c>
      <c r="D24">
        <f t="shared" si="3"/>
        <v>-10.37299999999999</v>
      </c>
      <c r="E24">
        <f t="shared" si="2"/>
        <v>10.37299999999999</v>
      </c>
    </row>
    <row r="25" spans="1:5">
      <c r="A25">
        <v>43</v>
      </c>
      <c r="B25">
        <f t="shared" si="0"/>
        <v>1.4333333333333333</v>
      </c>
      <c r="C25">
        <v>178.10599999999999</v>
      </c>
      <c r="D25">
        <f t="shared" si="3"/>
        <v>-1.8940000000000055</v>
      </c>
      <c r="E25">
        <f t="shared" si="2"/>
        <v>1.8940000000000055</v>
      </c>
    </row>
    <row r="26" spans="1:5">
      <c r="A26">
        <v>45</v>
      </c>
      <c r="B26">
        <f t="shared" si="0"/>
        <v>1.5</v>
      </c>
      <c r="C26">
        <v>172.78100000000001</v>
      </c>
      <c r="D26">
        <f t="shared" si="3"/>
        <v>-7.2189999999999941</v>
      </c>
      <c r="E26">
        <f t="shared" si="2"/>
        <v>7.2189999999999941</v>
      </c>
    </row>
    <row r="27" spans="1:5">
      <c r="A27">
        <v>47</v>
      </c>
      <c r="B27">
        <f t="shared" si="0"/>
        <v>1.5666666666666667</v>
      </c>
      <c r="C27">
        <v>176.51</v>
      </c>
      <c r="D27">
        <f t="shared" si="3"/>
        <v>-3.4900000000000091</v>
      </c>
      <c r="E27">
        <f t="shared" si="2"/>
        <v>3.4900000000000091</v>
      </c>
    </row>
    <row r="28" spans="1:5">
      <c r="A28">
        <v>49</v>
      </c>
      <c r="B28">
        <f t="shared" si="0"/>
        <v>1.6333333333333333</v>
      </c>
      <c r="C28">
        <v>170.84299999999999</v>
      </c>
      <c r="D28">
        <f>-180+C28</f>
        <v>-9.1570000000000107</v>
      </c>
      <c r="E28">
        <f t="shared" si="2"/>
        <v>9.1570000000000107</v>
      </c>
    </row>
    <row r="29" spans="1:5">
      <c r="A29">
        <v>51</v>
      </c>
      <c r="B29">
        <f t="shared" si="0"/>
        <v>1.7</v>
      </c>
      <c r="C29">
        <v>166.767</v>
      </c>
      <c r="D29">
        <f t="shared" si="3"/>
        <v>-13.233000000000004</v>
      </c>
      <c r="E29">
        <f t="shared" si="2"/>
        <v>13.233000000000004</v>
      </c>
    </row>
    <row r="30" spans="1:5">
      <c r="A30">
        <v>53</v>
      </c>
      <c r="B30">
        <f t="shared" si="0"/>
        <v>1.7666666666666666</v>
      </c>
      <c r="C30">
        <v>165.60400000000001</v>
      </c>
      <c r="D30">
        <f t="shared" si="3"/>
        <v>-14.395999999999987</v>
      </c>
      <c r="E30">
        <f t="shared" si="2"/>
        <v>14.395999999999987</v>
      </c>
    </row>
    <row r="31" spans="1:5">
      <c r="A31">
        <v>55</v>
      </c>
      <c r="B31">
        <f t="shared" si="0"/>
        <v>1.8333333333333333</v>
      </c>
      <c r="C31">
        <v>155.22499999999999</v>
      </c>
      <c r="D31">
        <f t="shared" si="3"/>
        <v>-24.775000000000006</v>
      </c>
      <c r="E31">
        <f t="shared" si="2"/>
        <v>24.775000000000006</v>
      </c>
    </row>
    <row r="32" spans="1:5">
      <c r="A32">
        <v>57</v>
      </c>
      <c r="B32">
        <f t="shared" si="0"/>
        <v>1.9</v>
      </c>
      <c r="C32">
        <v>161.316</v>
      </c>
      <c r="D32">
        <f t="shared" si="3"/>
        <v>-18.683999999999997</v>
      </c>
      <c r="E32">
        <f t="shared" si="2"/>
        <v>18.683999999999997</v>
      </c>
    </row>
    <row r="33" spans="1:5">
      <c r="A33">
        <v>59</v>
      </c>
      <c r="B33">
        <f t="shared" si="0"/>
        <v>1.9666666666666666</v>
      </c>
      <c r="C33">
        <v>164.76</v>
      </c>
      <c r="D33">
        <f t="shared" si="3"/>
        <v>-15.240000000000009</v>
      </c>
      <c r="E33">
        <f t="shared" si="2"/>
        <v>15.240000000000009</v>
      </c>
    </row>
    <row r="34" spans="1:5">
      <c r="A34">
        <v>61</v>
      </c>
      <c r="B34">
        <f t="shared" si="0"/>
        <v>2.0333333333333332</v>
      </c>
      <c r="C34">
        <v>162.12</v>
      </c>
      <c r="D34">
        <f t="shared" si="3"/>
        <v>-17.879999999999995</v>
      </c>
      <c r="E34">
        <f t="shared" si="2"/>
        <v>17.879999999999995</v>
      </c>
    </row>
    <row r="35" spans="1:5">
      <c r="A35">
        <v>63</v>
      </c>
      <c r="B35">
        <f t="shared" si="0"/>
        <v>2.1</v>
      </c>
      <c r="C35">
        <v>170.68299999999999</v>
      </c>
      <c r="D35">
        <f t="shared" si="3"/>
        <v>-9.3170000000000073</v>
      </c>
      <c r="E35">
        <f t="shared" si="2"/>
        <v>9.3170000000000073</v>
      </c>
    </row>
    <row r="36" spans="1:5">
      <c r="A36">
        <v>65</v>
      </c>
      <c r="B36">
        <f t="shared" si="0"/>
        <v>2.1666666666666665</v>
      </c>
      <c r="C36">
        <v>178.79</v>
      </c>
      <c r="D36">
        <f>180-C36</f>
        <v>1.210000000000008</v>
      </c>
      <c r="E36">
        <f t="shared" si="2"/>
        <v>1.210000000000008</v>
      </c>
    </row>
    <row r="37" spans="1:5">
      <c r="A37">
        <v>67</v>
      </c>
      <c r="B37">
        <f t="shared" si="0"/>
        <v>2.2333333333333334</v>
      </c>
      <c r="C37">
        <v>175.655</v>
      </c>
      <c r="D37">
        <f t="shared" ref="D37:D38" si="4">180-C37</f>
        <v>4.3449999999999989</v>
      </c>
      <c r="E37">
        <f t="shared" si="2"/>
        <v>4.3449999999999989</v>
      </c>
    </row>
    <row r="38" spans="1:5">
      <c r="A38">
        <v>69</v>
      </c>
      <c r="B38">
        <f t="shared" si="0"/>
        <v>2.2999999999999998</v>
      </c>
      <c r="C38">
        <v>172.482</v>
      </c>
      <c r="D38">
        <f t="shared" si="4"/>
        <v>7.5180000000000007</v>
      </c>
      <c r="E38">
        <f t="shared" si="2"/>
        <v>7.5180000000000007</v>
      </c>
    </row>
    <row r="39" spans="1:5">
      <c r="A39">
        <v>71</v>
      </c>
      <c r="B39">
        <f t="shared" si="0"/>
        <v>2.3666666666666667</v>
      </c>
      <c r="C39">
        <v>167.41800000000001</v>
      </c>
      <c r="D39">
        <f>-180+C39</f>
        <v>-12.581999999999994</v>
      </c>
      <c r="E39">
        <f t="shared" si="2"/>
        <v>12.581999999999994</v>
      </c>
    </row>
    <row r="40" spans="1:5">
      <c r="A40">
        <v>73</v>
      </c>
      <c r="B40">
        <f t="shared" si="0"/>
        <v>2.4333333333333331</v>
      </c>
      <c r="C40">
        <v>171.43600000000001</v>
      </c>
      <c r="D40">
        <f t="shared" ref="D40:D62" si="5">-180+C40</f>
        <v>-8.563999999999993</v>
      </c>
      <c r="E40">
        <f t="shared" si="2"/>
        <v>8.563999999999993</v>
      </c>
    </row>
    <row r="41" spans="1:5">
      <c r="A41">
        <v>75</v>
      </c>
      <c r="B41">
        <f t="shared" si="0"/>
        <v>2.5</v>
      </c>
      <c r="C41">
        <v>172.648</v>
      </c>
      <c r="D41">
        <f t="shared" si="5"/>
        <v>-7.3520000000000039</v>
      </c>
      <c r="E41">
        <f t="shared" si="2"/>
        <v>7.3520000000000039</v>
      </c>
    </row>
    <row r="42" spans="1:5">
      <c r="A42">
        <v>77</v>
      </c>
      <c r="B42">
        <f t="shared" si="0"/>
        <v>2.5666666666666664</v>
      </c>
      <c r="C42">
        <v>170.34399999999999</v>
      </c>
      <c r="D42">
        <f t="shared" si="5"/>
        <v>-9.6560000000000059</v>
      </c>
      <c r="E42">
        <f t="shared" si="2"/>
        <v>9.6560000000000059</v>
      </c>
    </row>
    <row r="43" spans="1:5">
      <c r="A43">
        <v>79</v>
      </c>
      <c r="B43">
        <f t="shared" si="0"/>
        <v>2.6333333333333333</v>
      </c>
      <c r="C43">
        <v>172.24100000000001</v>
      </c>
      <c r="D43">
        <f t="shared" si="5"/>
        <v>-7.7589999999999861</v>
      </c>
      <c r="E43">
        <f t="shared" si="2"/>
        <v>7.7589999999999861</v>
      </c>
    </row>
    <row r="44" spans="1:5">
      <c r="A44">
        <v>81</v>
      </c>
      <c r="B44">
        <f t="shared" si="0"/>
        <v>2.7</v>
      </c>
      <c r="C44">
        <v>173.001</v>
      </c>
      <c r="D44">
        <f t="shared" si="5"/>
        <v>-6.9989999999999952</v>
      </c>
      <c r="E44">
        <f t="shared" si="2"/>
        <v>6.9989999999999952</v>
      </c>
    </row>
    <row r="45" spans="1:5">
      <c r="A45">
        <v>83</v>
      </c>
      <c r="B45">
        <f t="shared" si="0"/>
        <v>2.7666666666666666</v>
      </c>
      <c r="C45">
        <v>169.89099999999999</v>
      </c>
      <c r="D45">
        <f t="shared" si="5"/>
        <v>-10.109000000000009</v>
      </c>
      <c r="E45">
        <f t="shared" si="2"/>
        <v>10.109000000000009</v>
      </c>
    </row>
    <row r="46" spans="1:5">
      <c r="A46">
        <v>85</v>
      </c>
      <c r="B46">
        <f t="shared" si="0"/>
        <v>2.8333333333333335</v>
      </c>
      <c r="C46">
        <v>173.739</v>
      </c>
      <c r="D46">
        <f t="shared" si="5"/>
        <v>-6.2609999999999957</v>
      </c>
      <c r="E46">
        <f t="shared" si="2"/>
        <v>6.2609999999999957</v>
      </c>
    </row>
    <row r="47" spans="1:5">
      <c r="A47">
        <v>87</v>
      </c>
      <c r="B47">
        <f t="shared" si="0"/>
        <v>2.9</v>
      </c>
      <c r="C47">
        <v>172.642</v>
      </c>
      <c r="D47">
        <f t="shared" si="5"/>
        <v>-7.3580000000000041</v>
      </c>
      <c r="E47">
        <f t="shared" si="2"/>
        <v>7.3580000000000041</v>
      </c>
    </row>
    <row r="48" spans="1:5">
      <c r="A48">
        <v>89</v>
      </c>
      <c r="B48">
        <f t="shared" si="0"/>
        <v>2.9666666666666668</v>
      </c>
      <c r="C48">
        <v>171.12799999999999</v>
      </c>
      <c r="D48">
        <f t="shared" si="5"/>
        <v>-8.8720000000000141</v>
      </c>
      <c r="E48">
        <f t="shared" si="2"/>
        <v>8.8720000000000141</v>
      </c>
    </row>
    <row r="49" spans="1:5">
      <c r="A49">
        <v>91</v>
      </c>
      <c r="B49">
        <f t="shared" si="0"/>
        <v>3.0333333333333332</v>
      </c>
      <c r="C49">
        <v>172.26499999999999</v>
      </c>
      <c r="D49">
        <f t="shared" si="5"/>
        <v>-7.7350000000000136</v>
      </c>
      <c r="E49">
        <f t="shared" si="2"/>
        <v>7.7350000000000136</v>
      </c>
    </row>
    <row r="50" spans="1:5">
      <c r="A50">
        <v>93</v>
      </c>
      <c r="B50">
        <f t="shared" si="0"/>
        <v>3.1</v>
      </c>
      <c r="C50">
        <v>164.81100000000001</v>
      </c>
      <c r="D50">
        <f t="shared" si="5"/>
        <v>-15.188999999999993</v>
      </c>
      <c r="E50">
        <f t="shared" si="2"/>
        <v>15.188999999999993</v>
      </c>
    </row>
    <row r="51" spans="1:5">
      <c r="A51">
        <v>95</v>
      </c>
      <c r="B51">
        <f t="shared" si="0"/>
        <v>3.1666666666666665</v>
      </c>
      <c r="C51">
        <v>166.59200000000001</v>
      </c>
      <c r="D51">
        <f t="shared" si="5"/>
        <v>-13.407999999999987</v>
      </c>
      <c r="E51">
        <f t="shared" si="2"/>
        <v>13.407999999999987</v>
      </c>
    </row>
    <row r="52" spans="1:5">
      <c r="A52">
        <v>97</v>
      </c>
      <c r="B52">
        <f t="shared" si="0"/>
        <v>3.2333333333333334</v>
      </c>
      <c r="C52">
        <v>165.18100000000001</v>
      </c>
      <c r="D52">
        <f t="shared" si="5"/>
        <v>-14.818999999999988</v>
      </c>
      <c r="E52">
        <f t="shared" si="2"/>
        <v>14.818999999999988</v>
      </c>
    </row>
    <row r="53" spans="1:5">
      <c r="A53">
        <v>99</v>
      </c>
      <c r="B53">
        <f t="shared" si="0"/>
        <v>3.3</v>
      </c>
      <c r="C53">
        <v>165.779</v>
      </c>
      <c r="D53">
        <f t="shared" si="5"/>
        <v>-14.221000000000004</v>
      </c>
      <c r="E53">
        <f t="shared" si="2"/>
        <v>14.221000000000004</v>
      </c>
    </row>
    <row r="54" spans="1:5">
      <c r="A54">
        <v>101</v>
      </c>
      <c r="B54">
        <f t="shared" si="0"/>
        <v>3.3666666666666667</v>
      </c>
      <c r="C54">
        <v>177.9</v>
      </c>
      <c r="D54">
        <f t="shared" si="5"/>
        <v>-2.0999999999999943</v>
      </c>
      <c r="E54">
        <f t="shared" si="2"/>
        <v>2.0999999999999943</v>
      </c>
    </row>
    <row r="55" spans="1:5">
      <c r="A55">
        <v>103</v>
      </c>
      <c r="B55">
        <f t="shared" si="0"/>
        <v>3.4333333333333331</v>
      </c>
      <c r="C55">
        <v>161.63200000000001</v>
      </c>
      <c r="D55">
        <f t="shared" si="5"/>
        <v>-18.367999999999995</v>
      </c>
      <c r="E55">
        <f t="shared" si="2"/>
        <v>18.367999999999995</v>
      </c>
    </row>
    <row r="56" spans="1:5">
      <c r="A56">
        <v>105</v>
      </c>
      <c r="B56">
        <f t="shared" si="0"/>
        <v>3.5</v>
      </c>
      <c r="C56">
        <v>157.12200000000001</v>
      </c>
      <c r="D56">
        <f t="shared" si="5"/>
        <v>-22.877999999999986</v>
      </c>
      <c r="E56">
        <f t="shared" si="2"/>
        <v>22.877999999999986</v>
      </c>
    </row>
    <row r="57" spans="1:5">
      <c r="A57">
        <v>107</v>
      </c>
      <c r="B57">
        <f t="shared" si="0"/>
        <v>3.5666666666666664</v>
      </c>
      <c r="C57">
        <v>165.93299999999999</v>
      </c>
      <c r="D57">
        <f t="shared" si="5"/>
        <v>-14.067000000000007</v>
      </c>
      <c r="E57">
        <f t="shared" si="2"/>
        <v>14.067000000000007</v>
      </c>
    </row>
    <row r="58" spans="1:5">
      <c r="A58">
        <v>109</v>
      </c>
      <c r="B58">
        <f t="shared" si="0"/>
        <v>3.6333333333333333</v>
      </c>
      <c r="C58">
        <v>177.47900000000001</v>
      </c>
      <c r="D58">
        <f t="shared" si="5"/>
        <v>-2.5209999999999866</v>
      </c>
      <c r="E58">
        <f t="shared" si="2"/>
        <v>2.5209999999999866</v>
      </c>
    </row>
    <row r="59" spans="1:5">
      <c r="A59">
        <v>111</v>
      </c>
      <c r="B59">
        <f t="shared" si="0"/>
        <v>3.6999999999999997</v>
      </c>
      <c r="C59">
        <v>165.93700000000001</v>
      </c>
      <c r="D59">
        <f t="shared" si="5"/>
        <v>-14.062999999999988</v>
      </c>
      <c r="E59">
        <f t="shared" si="2"/>
        <v>14.062999999999988</v>
      </c>
    </row>
    <row r="60" spans="1:5">
      <c r="A60">
        <v>113</v>
      </c>
      <c r="B60">
        <f t="shared" si="0"/>
        <v>3.7666666666666666</v>
      </c>
      <c r="C60">
        <v>163.71799999999999</v>
      </c>
      <c r="D60">
        <f t="shared" si="5"/>
        <v>-16.282000000000011</v>
      </c>
      <c r="E60">
        <f t="shared" si="2"/>
        <v>16.282000000000011</v>
      </c>
    </row>
    <row r="61" spans="1:5">
      <c r="A61">
        <v>115</v>
      </c>
      <c r="B61">
        <f t="shared" si="0"/>
        <v>3.8333333333333335</v>
      </c>
      <c r="C61">
        <v>164.971</v>
      </c>
      <c r="D61">
        <f t="shared" si="5"/>
        <v>-15.028999999999996</v>
      </c>
      <c r="E61">
        <f t="shared" si="2"/>
        <v>15.028999999999996</v>
      </c>
    </row>
    <row r="62" spans="1:5">
      <c r="A62">
        <v>117</v>
      </c>
      <c r="B62">
        <f t="shared" si="0"/>
        <v>3.9</v>
      </c>
      <c r="C62">
        <v>168.34700000000001</v>
      </c>
      <c r="D62">
        <f t="shared" si="5"/>
        <v>-11.652999999999992</v>
      </c>
      <c r="E62">
        <f t="shared" si="2"/>
        <v>11.652999999999992</v>
      </c>
    </row>
    <row r="63" spans="1:5">
      <c r="A63">
        <v>119</v>
      </c>
      <c r="B63">
        <f t="shared" si="0"/>
        <v>3.9666666666666668</v>
      </c>
      <c r="C63">
        <v>173.84800000000001</v>
      </c>
      <c r="D63">
        <f>-180+C63</f>
        <v>-6.1519999999999868</v>
      </c>
      <c r="E63">
        <f t="shared" si="2"/>
        <v>6.1519999999999868</v>
      </c>
    </row>
    <row r="64" spans="1:5">
      <c r="A64">
        <v>121</v>
      </c>
      <c r="B64">
        <f t="shared" si="0"/>
        <v>4.0333333333333332</v>
      </c>
      <c r="C64">
        <v>175.11600000000001</v>
      </c>
      <c r="D64">
        <f>-180+C64</f>
        <v>-4.8839999999999861</v>
      </c>
      <c r="E64">
        <f t="shared" si="2"/>
        <v>4.8839999999999861</v>
      </c>
    </row>
    <row r="65" spans="1:5">
      <c r="A65">
        <v>123</v>
      </c>
      <c r="B65">
        <f t="shared" si="0"/>
        <v>4.0999999999999996</v>
      </c>
      <c r="C65">
        <v>176.99799999999999</v>
      </c>
      <c r="D65">
        <f t="shared" ref="D65:D68" si="6">-180+C65</f>
        <v>-3.0020000000000095</v>
      </c>
      <c r="E65">
        <f t="shared" si="2"/>
        <v>3.0020000000000095</v>
      </c>
    </row>
    <row r="66" spans="1:5">
      <c r="A66">
        <v>125</v>
      </c>
      <c r="B66">
        <f t="shared" si="0"/>
        <v>4.166666666666667</v>
      </c>
      <c r="C66">
        <v>176.755</v>
      </c>
      <c r="D66">
        <f t="shared" si="6"/>
        <v>-3.2450000000000045</v>
      </c>
      <c r="E66">
        <f t="shared" si="2"/>
        <v>3.2450000000000045</v>
      </c>
    </row>
    <row r="67" spans="1:5">
      <c r="A67">
        <v>127</v>
      </c>
      <c r="B67">
        <f t="shared" si="0"/>
        <v>4.2333333333333334</v>
      </c>
      <c r="C67">
        <v>175.82900000000001</v>
      </c>
      <c r="D67">
        <f t="shared" si="6"/>
        <v>-4.1709999999999923</v>
      </c>
      <c r="E67">
        <f t="shared" si="2"/>
        <v>4.1709999999999923</v>
      </c>
    </row>
    <row r="68" spans="1:5">
      <c r="A68">
        <v>129</v>
      </c>
      <c r="B68">
        <f t="shared" si="0"/>
        <v>4.3</v>
      </c>
      <c r="C68">
        <v>170.721</v>
      </c>
      <c r="D68">
        <f t="shared" si="6"/>
        <v>-9.2789999999999964</v>
      </c>
      <c r="E68">
        <f t="shared" si="2"/>
        <v>9.2789999999999964</v>
      </c>
    </row>
    <row r="69" spans="1:5">
      <c r="A69">
        <v>131</v>
      </c>
      <c r="B69">
        <f t="shared" ref="B69:B131" si="7">A69*(1/30)</f>
        <v>4.3666666666666663</v>
      </c>
      <c r="C69">
        <v>172.285</v>
      </c>
      <c r="D69">
        <f>180-C69</f>
        <v>7.7150000000000034</v>
      </c>
      <c r="E69">
        <f t="shared" ref="E69:E131" si="8">ABS(D69)</f>
        <v>7.7150000000000034</v>
      </c>
    </row>
    <row r="70" spans="1:5">
      <c r="A70">
        <v>133</v>
      </c>
      <c r="B70">
        <f t="shared" si="7"/>
        <v>4.4333333333333336</v>
      </c>
      <c r="C70">
        <v>177.06800000000001</v>
      </c>
      <c r="D70">
        <f t="shared" ref="D70:D74" si="9">180-C70</f>
        <v>2.9319999999999879</v>
      </c>
      <c r="E70">
        <f t="shared" si="8"/>
        <v>2.9319999999999879</v>
      </c>
    </row>
    <row r="71" spans="1:5">
      <c r="A71">
        <v>135</v>
      </c>
      <c r="B71">
        <f t="shared" si="7"/>
        <v>4.5</v>
      </c>
      <c r="C71">
        <v>169.375</v>
      </c>
      <c r="D71">
        <f t="shared" si="9"/>
        <v>10.625</v>
      </c>
      <c r="E71">
        <f t="shared" si="8"/>
        <v>10.625</v>
      </c>
    </row>
    <row r="72" spans="1:5">
      <c r="A72">
        <v>137</v>
      </c>
      <c r="B72">
        <f t="shared" si="7"/>
        <v>4.5666666666666664</v>
      </c>
      <c r="C72">
        <v>170.30500000000001</v>
      </c>
      <c r="D72">
        <f t="shared" si="9"/>
        <v>9.6949999999999932</v>
      </c>
      <c r="E72">
        <f t="shared" si="8"/>
        <v>9.6949999999999932</v>
      </c>
    </row>
    <row r="73" spans="1:5">
      <c r="A73">
        <v>139</v>
      </c>
      <c r="B73">
        <f t="shared" si="7"/>
        <v>4.6333333333333329</v>
      </c>
      <c r="C73">
        <v>170.727</v>
      </c>
      <c r="D73">
        <f t="shared" si="9"/>
        <v>9.2729999999999961</v>
      </c>
      <c r="E73">
        <f t="shared" si="8"/>
        <v>9.2729999999999961</v>
      </c>
    </row>
    <row r="74" spans="1:5">
      <c r="A74">
        <v>141</v>
      </c>
      <c r="B74">
        <f t="shared" si="7"/>
        <v>4.7</v>
      </c>
      <c r="C74">
        <v>160.86600000000001</v>
      </c>
      <c r="D74">
        <f t="shared" si="9"/>
        <v>19.133999999999986</v>
      </c>
      <c r="E74">
        <f t="shared" si="8"/>
        <v>19.133999999999986</v>
      </c>
    </row>
    <row r="75" spans="1:5">
      <c r="A75">
        <v>143</v>
      </c>
      <c r="B75">
        <f t="shared" si="7"/>
        <v>4.7666666666666666</v>
      </c>
      <c r="C75">
        <v>161.249</v>
      </c>
      <c r="D75">
        <f>-180+C75</f>
        <v>-18.751000000000005</v>
      </c>
      <c r="E75">
        <f t="shared" si="8"/>
        <v>18.751000000000005</v>
      </c>
    </row>
    <row r="76" spans="1:5">
      <c r="A76">
        <v>145</v>
      </c>
      <c r="B76">
        <f t="shared" si="7"/>
        <v>4.833333333333333</v>
      </c>
      <c r="C76">
        <v>169.47200000000001</v>
      </c>
      <c r="D76">
        <f t="shared" ref="D76:D86" si="10">-180+C76</f>
        <v>-10.527999999999992</v>
      </c>
      <c r="E76">
        <f t="shared" si="8"/>
        <v>10.527999999999992</v>
      </c>
    </row>
    <row r="77" spans="1:5">
      <c r="A77">
        <v>147</v>
      </c>
      <c r="B77">
        <f t="shared" si="7"/>
        <v>4.9000000000000004</v>
      </c>
      <c r="C77">
        <v>165.68299999999999</v>
      </c>
      <c r="D77">
        <f t="shared" si="10"/>
        <v>-14.317000000000007</v>
      </c>
      <c r="E77">
        <f t="shared" si="8"/>
        <v>14.317000000000007</v>
      </c>
    </row>
    <row r="78" spans="1:5">
      <c r="A78">
        <v>149</v>
      </c>
      <c r="B78">
        <f t="shared" si="7"/>
        <v>4.9666666666666668</v>
      </c>
      <c r="C78">
        <v>154.86699999999999</v>
      </c>
      <c r="D78">
        <f t="shared" si="10"/>
        <v>-25.13300000000001</v>
      </c>
      <c r="E78" s="10">
        <f t="shared" si="8"/>
        <v>25.13300000000001</v>
      </c>
    </row>
    <row r="79" spans="1:5">
      <c r="A79">
        <v>151</v>
      </c>
      <c r="B79">
        <f t="shared" si="7"/>
        <v>5.0333333333333332</v>
      </c>
      <c r="C79">
        <v>156.41200000000001</v>
      </c>
      <c r="D79">
        <f t="shared" si="10"/>
        <v>-23.587999999999994</v>
      </c>
      <c r="E79">
        <f t="shared" si="8"/>
        <v>23.587999999999994</v>
      </c>
    </row>
    <row r="80" spans="1:5">
      <c r="A80">
        <v>153</v>
      </c>
      <c r="B80">
        <f t="shared" si="7"/>
        <v>5.0999999999999996</v>
      </c>
      <c r="C80">
        <v>168.64</v>
      </c>
      <c r="D80">
        <f t="shared" si="10"/>
        <v>-11.360000000000014</v>
      </c>
      <c r="E80">
        <f t="shared" si="8"/>
        <v>11.360000000000014</v>
      </c>
    </row>
    <row r="81" spans="1:5">
      <c r="A81">
        <v>155</v>
      </c>
      <c r="B81">
        <f t="shared" si="7"/>
        <v>5.166666666666667</v>
      </c>
      <c r="C81">
        <v>167.994</v>
      </c>
      <c r="D81">
        <f t="shared" si="10"/>
        <v>-12.006</v>
      </c>
      <c r="E81">
        <f t="shared" si="8"/>
        <v>12.006</v>
      </c>
    </row>
    <row r="82" spans="1:5">
      <c r="A82">
        <v>157</v>
      </c>
      <c r="B82">
        <f t="shared" si="7"/>
        <v>5.2333333333333334</v>
      </c>
      <c r="C82">
        <v>167.05</v>
      </c>
      <c r="D82">
        <f t="shared" si="10"/>
        <v>-12.949999999999989</v>
      </c>
      <c r="E82">
        <f t="shared" si="8"/>
        <v>12.949999999999989</v>
      </c>
    </row>
    <row r="83" spans="1:5">
      <c r="A83">
        <v>159</v>
      </c>
      <c r="B83">
        <f t="shared" si="7"/>
        <v>5.3</v>
      </c>
      <c r="C83">
        <v>171.315</v>
      </c>
      <c r="D83">
        <f t="shared" si="10"/>
        <v>-8.6850000000000023</v>
      </c>
      <c r="E83">
        <f t="shared" si="8"/>
        <v>8.6850000000000023</v>
      </c>
    </row>
    <row r="84" spans="1:5">
      <c r="A84">
        <v>161</v>
      </c>
      <c r="B84">
        <f t="shared" si="7"/>
        <v>5.3666666666666663</v>
      </c>
      <c r="C84">
        <v>165.39099999999999</v>
      </c>
      <c r="D84">
        <f t="shared" si="10"/>
        <v>-14.609000000000009</v>
      </c>
      <c r="E84">
        <f t="shared" si="8"/>
        <v>14.609000000000009</v>
      </c>
    </row>
    <row r="85" spans="1:5">
      <c r="A85">
        <v>163</v>
      </c>
      <c r="B85">
        <f t="shared" si="7"/>
        <v>5.4333333333333336</v>
      </c>
      <c r="C85">
        <v>169.619</v>
      </c>
      <c r="D85">
        <f t="shared" si="10"/>
        <v>-10.381</v>
      </c>
      <c r="E85">
        <f t="shared" si="8"/>
        <v>10.381</v>
      </c>
    </row>
    <row r="86" spans="1:5">
      <c r="A86">
        <v>165</v>
      </c>
      <c r="B86">
        <f t="shared" si="7"/>
        <v>5.5</v>
      </c>
      <c r="C86">
        <v>176.036</v>
      </c>
      <c r="D86">
        <f t="shared" si="10"/>
        <v>-3.9639999999999986</v>
      </c>
      <c r="E86">
        <f t="shared" si="8"/>
        <v>3.9639999999999986</v>
      </c>
    </row>
    <row r="87" spans="1:5">
      <c r="A87">
        <v>167</v>
      </c>
      <c r="B87">
        <f t="shared" si="7"/>
        <v>5.5666666666666664</v>
      </c>
      <c r="C87">
        <v>175.601</v>
      </c>
      <c r="D87">
        <f>180-C87</f>
        <v>4.3990000000000009</v>
      </c>
      <c r="E87">
        <f t="shared" si="8"/>
        <v>4.3990000000000009</v>
      </c>
    </row>
    <row r="88" spans="1:5">
      <c r="A88">
        <v>169</v>
      </c>
      <c r="B88">
        <f t="shared" si="7"/>
        <v>5.6333333333333329</v>
      </c>
      <c r="C88">
        <v>179.25700000000001</v>
      </c>
      <c r="D88">
        <f t="shared" ref="D88:D89" si="11">180-C88</f>
        <v>0.742999999999995</v>
      </c>
      <c r="E88">
        <f t="shared" si="8"/>
        <v>0.742999999999995</v>
      </c>
    </row>
    <row r="89" spans="1:5">
      <c r="A89">
        <v>171</v>
      </c>
      <c r="B89">
        <f t="shared" si="7"/>
        <v>5.7</v>
      </c>
      <c r="C89">
        <v>176.215</v>
      </c>
      <c r="D89">
        <f t="shared" si="11"/>
        <v>3.7849999999999966</v>
      </c>
      <c r="E89">
        <f t="shared" si="8"/>
        <v>3.7849999999999966</v>
      </c>
    </row>
    <row r="90" spans="1:5">
      <c r="A90">
        <v>173</v>
      </c>
      <c r="B90">
        <f t="shared" si="7"/>
        <v>5.7666666666666666</v>
      </c>
      <c r="C90">
        <v>176.86</v>
      </c>
      <c r="D90">
        <f>-180+C90</f>
        <v>-3.1399999999999864</v>
      </c>
      <c r="E90">
        <f t="shared" si="8"/>
        <v>3.1399999999999864</v>
      </c>
    </row>
    <row r="91" spans="1:5">
      <c r="A91">
        <v>175</v>
      </c>
      <c r="B91">
        <f t="shared" si="7"/>
        <v>5.833333333333333</v>
      </c>
      <c r="C91">
        <v>177.571</v>
      </c>
      <c r="D91">
        <f>-180+C91</f>
        <v>-2.429000000000002</v>
      </c>
      <c r="E91">
        <f t="shared" si="8"/>
        <v>2.429000000000002</v>
      </c>
    </row>
    <row r="92" spans="1:5">
      <c r="A92">
        <v>177</v>
      </c>
      <c r="B92">
        <f t="shared" si="7"/>
        <v>5.9</v>
      </c>
      <c r="C92">
        <v>176.39</v>
      </c>
      <c r="D92">
        <f>180-C92</f>
        <v>3.6100000000000136</v>
      </c>
      <c r="E92">
        <f t="shared" si="8"/>
        <v>3.6100000000000136</v>
      </c>
    </row>
    <row r="93" spans="1:5">
      <c r="A93">
        <v>179</v>
      </c>
      <c r="B93">
        <f t="shared" si="7"/>
        <v>5.9666666666666668</v>
      </c>
      <c r="C93">
        <v>168.816</v>
      </c>
      <c r="D93">
        <f>-180+C93</f>
        <v>-11.183999999999997</v>
      </c>
      <c r="E93">
        <f t="shared" si="8"/>
        <v>11.183999999999997</v>
      </c>
    </row>
    <row r="94" spans="1:5">
      <c r="A94">
        <v>181</v>
      </c>
      <c r="B94">
        <f t="shared" si="7"/>
        <v>6.0333333333333332</v>
      </c>
      <c r="C94">
        <v>164.578</v>
      </c>
      <c r="D94">
        <f t="shared" ref="D94:D100" si="12">-180+C94</f>
        <v>-15.421999999999997</v>
      </c>
      <c r="E94">
        <f t="shared" si="8"/>
        <v>15.421999999999997</v>
      </c>
    </row>
    <row r="95" spans="1:5">
      <c r="A95">
        <v>183</v>
      </c>
      <c r="B95">
        <f t="shared" si="7"/>
        <v>6.1</v>
      </c>
      <c r="C95">
        <v>164.745</v>
      </c>
      <c r="D95">
        <f t="shared" si="12"/>
        <v>-15.254999999999995</v>
      </c>
      <c r="E95">
        <f t="shared" si="8"/>
        <v>15.254999999999995</v>
      </c>
    </row>
    <row r="96" spans="1:5">
      <c r="A96">
        <v>185</v>
      </c>
      <c r="B96">
        <f t="shared" si="7"/>
        <v>6.166666666666667</v>
      </c>
      <c r="C96">
        <v>173.33199999999999</v>
      </c>
      <c r="D96">
        <f t="shared" si="12"/>
        <v>-6.6680000000000064</v>
      </c>
      <c r="E96">
        <f t="shared" si="8"/>
        <v>6.6680000000000064</v>
      </c>
    </row>
    <row r="97" spans="1:5">
      <c r="A97">
        <v>187</v>
      </c>
      <c r="B97">
        <f t="shared" si="7"/>
        <v>6.2333333333333334</v>
      </c>
      <c r="C97">
        <v>169.67099999999999</v>
      </c>
      <c r="D97">
        <f t="shared" si="12"/>
        <v>-10.329000000000008</v>
      </c>
      <c r="E97">
        <f t="shared" si="8"/>
        <v>10.329000000000008</v>
      </c>
    </row>
    <row r="98" spans="1:5">
      <c r="A98">
        <v>189</v>
      </c>
      <c r="B98">
        <f t="shared" si="7"/>
        <v>6.3</v>
      </c>
      <c r="C98">
        <v>174.74799999999999</v>
      </c>
      <c r="D98">
        <f t="shared" si="12"/>
        <v>-5.2520000000000095</v>
      </c>
      <c r="E98">
        <f t="shared" si="8"/>
        <v>5.2520000000000095</v>
      </c>
    </row>
    <row r="99" spans="1:5">
      <c r="A99">
        <v>191</v>
      </c>
      <c r="B99">
        <f t="shared" si="7"/>
        <v>6.3666666666666663</v>
      </c>
      <c r="C99">
        <v>169.10300000000001</v>
      </c>
      <c r="D99">
        <f t="shared" si="12"/>
        <v>-10.896999999999991</v>
      </c>
      <c r="E99">
        <f t="shared" si="8"/>
        <v>10.896999999999991</v>
      </c>
    </row>
    <row r="100" spans="1:5">
      <c r="A100">
        <v>193</v>
      </c>
      <c r="B100">
        <f t="shared" si="7"/>
        <v>6.4333333333333336</v>
      </c>
      <c r="C100">
        <v>158.905</v>
      </c>
      <c r="D100">
        <f t="shared" si="12"/>
        <v>-21.094999999999999</v>
      </c>
      <c r="E100">
        <f t="shared" si="8"/>
        <v>21.094999999999999</v>
      </c>
    </row>
    <row r="101" spans="1:5">
      <c r="A101">
        <v>195</v>
      </c>
      <c r="B101">
        <f t="shared" si="7"/>
        <v>6.5</v>
      </c>
      <c r="C101">
        <v>174.822</v>
      </c>
      <c r="D101">
        <f>180-C101</f>
        <v>5.1779999999999973</v>
      </c>
      <c r="E101">
        <f t="shared" si="8"/>
        <v>5.1779999999999973</v>
      </c>
    </row>
    <row r="102" spans="1:5">
      <c r="A102">
        <v>197</v>
      </c>
      <c r="B102">
        <f t="shared" si="7"/>
        <v>6.5666666666666664</v>
      </c>
      <c r="C102">
        <v>169.16200000000001</v>
      </c>
      <c r="D102">
        <f>180-C102</f>
        <v>10.837999999999994</v>
      </c>
      <c r="E102">
        <f t="shared" si="8"/>
        <v>10.837999999999994</v>
      </c>
    </row>
    <row r="103" spans="1:5">
      <c r="A103">
        <v>199</v>
      </c>
      <c r="B103">
        <f t="shared" si="7"/>
        <v>6.6333333333333329</v>
      </c>
      <c r="C103">
        <v>171.911</v>
      </c>
      <c r="D103">
        <f>-180+C103</f>
        <v>-8.0889999999999986</v>
      </c>
      <c r="E103">
        <f t="shared" si="8"/>
        <v>8.0889999999999986</v>
      </c>
    </row>
    <row r="104" spans="1:5">
      <c r="A104">
        <v>201</v>
      </c>
      <c r="B104">
        <f t="shared" si="7"/>
        <v>6.7</v>
      </c>
      <c r="C104">
        <v>175.35</v>
      </c>
      <c r="D104">
        <f t="shared" ref="D104:D106" si="13">-180+C104</f>
        <v>-4.6500000000000057</v>
      </c>
      <c r="E104">
        <f t="shared" si="8"/>
        <v>4.6500000000000057</v>
      </c>
    </row>
    <row r="105" spans="1:5">
      <c r="A105">
        <v>203</v>
      </c>
      <c r="B105">
        <f t="shared" si="7"/>
        <v>6.7666666666666666</v>
      </c>
      <c r="C105">
        <v>178.31299999999999</v>
      </c>
      <c r="D105">
        <f t="shared" si="13"/>
        <v>-1.6870000000000118</v>
      </c>
      <c r="E105">
        <f t="shared" si="8"/>
        <v>1.6870000000000118</v>
      </c>
    </row>
    <row r="106" spans="1:5">
      <c r="A106">
        <v>205</v>
      </c>
      <c r="B106">
        <f t="shared" si="7"/>
        <v>6.833333333333333</v>
      </c>
      <c r="C106">
        <v>176.714</v>
      </c>
      <c r="D106">
        <f t="shared" si="13"/>
        <v>-3.2860000000000014</v>
      </c>
      <c r="E106">
        <f t="shared" si="8"/>
        <v>3.2860000000000014</v>
      </c>
    </row>
    <row r="107" spans="1:5">
      <c r="A107">
        <v>207</v>
      </c>
      <c r="B107">
        <f t="shared" si="7"/>
        <v>6.8999999999999995</v>
      </c>
      <c r="C107">
        <v>178.416</v>
      </c>
      <c r="D107">
        <f>180-C107</f>
        <v>1.5840000000000032</v>
      </c>
      <c r="E107">
        <f t="shared" si="8"/>
        <v>1.5840000000000032</v>
      </c>
    </row>
    <row r="108" spans="1:5">
      <c r="A108">
        <v>209</v>
      </c>
      <c r="B108">
        <f t="shared" si="7"/>
        <v>6.9666666666666668</v>
      </c>
      <c r="C108">
        <v>178.876</v>
      </c>
      <c r="D108">
        <f>180-C108</f>
        <v>1.1239999999999952</v>
      </c>
      <c r="E108">
        <f t="shared" si="8"/>
        <v>1.1239999999999952</v>
      </c>
    </row>
    <row r="109" spans="1:5">
      <c r="A109">
        <v>211</v>
      </c>
      <c r="B109">
        <f t="shared" si="7"/>
        <v>7.0333333333333332</v>
      </c>
      <c r="C109">
        <v>164.422</v>
      </c>
      <c r="D109">
        <f>-180+C109</f>
        <v>-15.578000000000003</v>
      </c>
      <c r="E109">
        <f t="shared" si="8"/>
        <v>15.578000000000003</v>
      </c>
    </row>
    <row r="110" spans="1:5">
      <c r="A110">
        <v>213</v>
      </c>
      <c r="B110">
        <f t="shared" si="7"/>
        <v>7.1</v>
      </c>
      <c r="C110">
        <v>169.142</v>
      </c>
      <c r="D110">
        <f>180-C110</f>
        <v>10.858000000000004</v>
      </c>
      <c r="E110">
        <f t="shared" si="8"/>
        <v>10.858000000000004</v>
      </c>
    </row>
    <row r="111" spans="1:5">
      <c r="A111">
        <v>215</v>
      </c>
      <c r="B111">
        <f t="shared" si="7"/>
        <v>7.166666666666667</v>
      </c>
      <c r="C111">
        <v>174.78399999999999</v>
      </c>
      <c r="D111">
        <f t="shared" ref="D111:D116" si="14">180-C111</f>
        <v>5.2160000000000082</v>
      </c>
      <c r="E111">
        <f t="shared" si="8"/>
        <v>5.2160000000000082</v>
      </c>
    </row>
    <row r="112" spans="1:5">
      <c r="A112">
        <v>217</v>
      </c>
      <c r="B112">
        <f t="shared" si="7"/>
        <v>7.2333333333333334</v>
      </c>
      <c r="C112">
        <v>172.98400000000001</v>
      </c>
      <c r="D112">
        <f t="shared" si="14"/>
        <v>7.0159999999999911</v>
      </c>
      <c r="E112">
        <f t="shared" si="8"/>
        <v>7.0159999999999911</v>
      </c>
    </row>
    <row r="113" spans="1:5">
      <c r="A113">
        <v>219</v>
      </c>
      <c r="B113">
        <f t="shared" si="7"/>
        <v>7.3</v>
      </c>
      <c r="C113">
        <v>171.28100000000001</v>
      </c>
      <c r="D113">
        <f t="shared" si="14"/>
        <v>8.7189999999999941</v>
      </c>
      <c r="E113">
        <f t="shared" si="8"/>
        <v>8.7189999999999941</v>
      </c>
    </row>
    <row r="114" spans="1:5">
      <c r="A114">
        <v>221</v>
      </c>
      <c r="B114">
        <f t="shared" si="7"/>
        <v>7.3666666666666663</v>
      </c>
      <c r="C114">
        <v>176.33799999999999</v>
      </c>
      <c r="D114">
        <f t="shared" si="14"/>
        <v>3.6620000000000061</v>
      </c>
      <c r="E114">
        <f t="shared" si="8"/>
        <v>3.6620000000000061</v>
      </c>
    </row>
    <row r="115" spans="1:5">
      <c r="A115">
        <v>223</v>
      </c>
      <c r="B115">
        <f t="shared" si="7"/>
        <v>7.4333333333333336</v>
      </c>
      <c r="C115">
        <v>161.63999999999999</v>
      </c>
      <c r="D115">
        <f t="shared" si="14"/>
        <v>18.360000000000014</v>
      </c>
      <c r="E115">
        <f t="shared" si="8"/>
        <v>18.360000000000014</v>
      </c>
    </row>
    <row r="116" spans="1:5">
      <c r="A116">
        <v>225</v>
      </c>
      <c r="B116">
        <f t="shared" si="7"/>
        <v>7.5</v>
      </c>
      <c r="C116">
        <v>167.614</v>
      </c>
      <c r="D116">
        <f t="shared" si="14"/>
        <v>12.385999999999996</v>
      </c>
      <c r="E116">
        <f t="shared" si="8"/>
        <v>12.385999999999996</v>
      </c>
    </row>
    <row r="117" spans="1:5">
      <c r="A117">
        <v>227</v>
      </c>
      <c r="B117">
        <f t="shared" si="7"/>
        <v>7.5666666666666664</v>
      </c>
      <c r="C117">
        <v>166.43</v>
      </c>
      <c r="D117">
        <f>-180+C117</f>
        <v>-13.569999999999993</v>
      </c>
      <c r="E117">
        <f t="shared" si="8"/>
        <v>13.569999999999993</v>
      </c>
    </row>
    <row r="118" spans="1:5">
      <c r="A118">
        <v>229</v>
      </c>
      <c r="B118">
        <f t="shared" si="7"/>
        <v>7.6333333333333329</v>
      </c>
      <c r="C118">
        <v>165.61699999999999</v>
      </c>
      <c r="D118">
        <f t="shared" ref="D118:D122" si="15">-180+C118</f>
        <v>-14.38300000000001</v>
      </c>
      <c r="E118">
        <f t="shared" si="8"/>
        <v>14.38300000000001</v>
      </c>
    </row>
    <row r="119" spans="1:5">
      <c r="A119">
        <v>231</v>
      </c>
      <c r="B119">
        <f t="shared" si="7"/>
        <v>7.7</v>
      </c>
      <c r="C119">
        <v>173.90700000000001</v>
      </c>
      <c r="D119">
        <f t="shared" si="15"/>
        <v>-6.0929999999999893</v>
      </c>
      <c r="E119">
        <f t="shared" si="8"/>
        <v>6.0929999999999893</v>
      </c>
    </row>
    <row r="120" spans="1:5">
      <c r="A120">
        <v>233</v>
      </c>
      <c r="B120">
        <f t="shared" si="7"/>
        <v>7.7666666666666666</v>
      </c>
      <c r="C120">
        <v>174.82900000000001</v>
      </c>
      <c r="D120">
        <f t="shared" si="15"/>
        <v>-5.1709999999999923</v>
      </c>
      <c r="E120">
        <f t="shared" si="8"/>
        <v>5.1709999999999923</v>
      </c>
    </row>
    <row r="121" spans="1:5">
      <c r="A121">
        <v>235</v>
      </c>
      <c r="B121">
        <f t="shared" si="7"/>
        <v>7.833333333333333</v>
      </c>
      <c r="C121">
        <v>166.459</v>
      </c>
      <c r="D121">
        <f t="shared" si="15"/>
        <v>-13.540999999999997</v>
      </c>
      <c r="E121">
        <f t="shared" si="8"/>
        <v>13.540999999999997</v>
      </c>
    </row>
    <row r="122" spans="1:5">
      <c r="A122">
        <v>237</v>
      </c>
      <c r="B122">
        <f t="shared" si="7"/>
        <v>7.8999999999999995</v>
      </c>
      <c r="C122">
        <v>172.441</v>
      </c>
      <c r="D122">
        <f t="shared" si="15"/>
        <v>-7.5589999999999975</v>
      </c>
      <c r="E122">
        <f t="shared" si="8"/>
        <v>7.5589999999999975</v>
      </c>
    </row>
    <row r="123" spans="1:5">
      <c r="A123">
        <v>239</v>
      </c>
      <c r="B123">
        <f t="shared" si="7"/>
        <v>7.9666666666666668</v>
      </c>
      <c r="C123">
        <v>169.76499999999999</v>
      </c>
      <c r="D123">
        <f>180-C123</f>
        <v>10.235000000000014</v>
      </c>
      <c r="E123">
        <f t="shared" si="8"/>
        <v>10.235000000000014</v>
      </c>
    </row>
    <row r="124" spans="1:5">
      <c r="A124">
        <v>241</v>
      </c>
      <c r="B124">
        <f t="shared" si="7"/>
        <v>8.0333333333333332</v>
      </c>
      <c r="C124">
        <v>164.291</v>
      </c>
      <c r="D124">
        <f>180-C124</f>
        <v>15.709000000000003</v>
      </c>
      <c r="E124">
        <f t="shared" si="8"/>
        <v>15.709000000000003</v>
      </c>
    </row>
    <row r="125" spans="1:5">
      <c r="A125">
        <v>243</v>
      </c>
      <c r="B125">
        <f t="shared" si="7"/>
        <v>8.1</v>
      </c>
      <c r="C125">
        <v>170.261</v>
      </c>
      <c r="D125">
        <f>-180+C125</f>
        <v>-9.7390000000000043</v>
      </c>
      <c r="E125">
        <f t="shared" si="8"/>
        <v>9.7390000000000043</v>
      </c>
    </row>
    <row r="126" spans="1:5">
      <c r="A126">
        <v>245</v>
      </c>
      <c r="B126">
        <f t="shared" si="7"/>
        <v>8.1666666666666661</v>
      </c>
      <c r="C126">
        <v>172.99</v>
      </c>
      <c r="D126">
        <f t="shared" ref="D126:D131" si="16">-180+C126</f>
        <v>-7.0099999999999909</v>
      </c>
      <c r="E126">
        <f t="shared" si="8"/>
        <v>7.0099999999999909</v>
      </c>
    </row>
    <row r="127" spans="1:5">
      <c r="A127">
        <v>247</v>
      </c>
      <c r="B127">
        <f t="shared" si="7"/>
        <v>8.2333333333333325</v>
      </c>
      <c r="C127">
        <v>172.34200000000001</v>
      </c>
      <c r="D127">
        <f t="shared" si="16"/>
        <v>-7.657999999999987</v>
      </c>
      <c r="E127">
        <f t="shared" si="8"/>
        <v>7.657999999999987</v>
      </c>
    </row>
    <row r="128" spans="1:5">
      <c r="A128">
        <v>249</v>
      </c>
      <c r="B128">
        <f t="shared" si="7"/>
        <v>8.3000000000000007</v>
      </c>
      <c r="C128">
        <v>163.17400000000001</v>
      </c>
      <c r="D128">
        <f t="shared" si="16"/>
        <v>-16.825999999999993</v>
      </c>
      <c r="E128">
        <f t="shared" si="8"/>
        <v>16.825999999999993</v>
      </c>
    </row>
    <row r="129" spans="1:8">
      <c r="A129">
        <v>251</v>
      </c>
      <c r="B129">
        <f t="shared" si="7"/>
        <v>8.3666666666666671</v>
      </c>
      <c r="C129">
        <v>169.16399999999999</v>
      </c>
      <c r="D129">
        <f t="shared" si="16"/>
        <v>-10.836000000000013</v>
      </c>
      <c r="E129">
        <f t="shared" si="8"/>
        <v>10.836000000000013</v>
      </c>
    </row>
    <row r="130" spans="1:8">
      <c r="A130">
        <v>253</v>
      </c>
      <c r="B130">
        <f t="shared" si="7"/>
        <v>8.4333333333333336</v>
      </c>
      <c r="C130">
        <v>171.65600000000001</v>
      </c>
      <c r="D130">
        <f t="shared" si="16"/>
        <v>-8.3439999999999941</v>
      </c>
      <c r="E130">
        <f t="shared" si="8"/>
        <v>8.3439999999999941</v>
      </c>
    </row>
    <row r="131" spans="1:8">
      <c r="A131">
        <v>255</v>
      </c>
      <c r="B131">
        <f t="shared" si="7"/>
        <v>8.5</v>
      </c>
      <c r="C131">
        <v>173.297</v>
      </c>
      <c r="D131">
        <f t="shared" si="16"/>
        <v>-6.703000000000003</v>
      </c>
      <c r="E131">
        <f t="shared" si="8"/>
        <v>6.703000000000003</v>
      </c>
    </row>
    <row r="134" spans="1:8">
      <c r="A134" t="s">
        <v>554</v>
      </c>
      <c r="G134" t="s">
        <v>131</v>
      </c>
      <c r="H134" t="s">
        <v>554</v>
      </c>
    </row>
    <row r="135" spans="1:8">
      <c r="A135" s="1" t="s">
        <v>123</v>
      </c>
      <c r="B135" s="1" t="s">
        <v>124</v>
      </c>
      <c r="C135" s="1" t="s">
        <v>125</v>
      </c>
      <c r="D135" s="1" t="s">
        <v>174</v>
      </c>
      <c r="E135" s="1" t="s">
        <v>127</v>
      </c>
      <c r="G135" t="s">
        <v>555</v>
      </c>
    </row>
    <row r="136" spans="1:8">
      <c r="A136" s="17">
        <v>1</v>
      </c>
      <c r="B136">
        <f>A136*(1/24)</f>
        <v>4.1666666666666664E-2</v>
      </c>
      <c r="C136" s="17">
        <v>170.99700000000001</v>
      </c>
      <c r="D136" s="17">
        <f>180-C136</f>
        <v>9.0029999999999859</v>
      </c>
      <c r="E136" s="17">
        <f>ABS(D136)</f>
        <v>9.0029999999999859</v>
      </c>
      <c r="G136" s="9" t="s">
        <v>556</v>
      </c>
    </row>
    <row r="137" spans="1:8">
      <c r="A137" s="17">
        <v>3</v>
      </c>
      <c r="B137">
        <f t="shared" ref="B137:B200" si="17">A137*(1/24)</f>
        <v>0.125</v>
      </c>
      <c r="C137" s="17">
        <v>169.37200000000001</v>
      </c>
      <c r="D137" s="17">
        <f t="shared" ref="D137:D145" si="18">180-C137</f>
        <v>10.627999999999986</v>
      </c>
      <c r="E137" s="17">
        <f t="shared" ref="E137:E200" si="19">ABS(D137)</f>
        <v>10.627999999999986</v>
      </c>
    </row>
    <row r="138" spans="1:8">
      <c r="A138" s="17">
        <v>5</v>
      </c>
      <c r="B138">
        <f t="shared" si="17"/>
        <v>0.20833333333333331</v>
      </c>
      <c r="C138" s="17">
        <v>163.727</v>
      </c>
      <c r="D138" s="17">
        <f t="shared" si="18"/>
        <v>16.272999999999996</v>
      </c>
      <c r="E138" s="17">
        <f t="shared" si="19"/>
        <v>16.272999999999996</v>
      </c>
    </row>
    <row r="139" spans="1:8">
      <c r="A139" s="17">
        <v>7</v>
      </c>
      <c r="B139">
        <f t="shared" si="17"/>
        <v>0.29166666666666663</v>
      </c>
      <c r="C139" s="17">
        <v>167.37</v>
      </c>
      <c r="D139" s="17">
        <f t="shared" si="18"/>
        <v>12.629999999999995</v>
      </c>
      <c r="E139" s="17">
        <f t="shared" si="19"/>
        <v>12.629999999999995</v>
      </c>
    </row>
    <row r="140" spans="1:8">
      <c r="A140" s="17">
        <v>9</v>
      </c>
      <c r="B140">
        <f t="shared" si="17"/>
        <v>0.375</v>
      </c>
      <c r="C140" s="17">
        <v>165.346</v>
      </c>
      <c r="D140" s="17">
        <f t="shared" si="18"/>
        <v>14.653999999999996</v>
      </c>
      <c r="E140" s="17">
        <f t="shared" si="19"/>
        <v>14.653999999999996</v>
      </c>
    </row>
    <row r="141" spans="1:8">
      <c r="A141" s="17">
        <v>11</v>
      </c>
      <c r="B141">
        <f t="shared" si="17"/>
        <v>0.45833333333333331</v>
      </c>
      <c r="C141" s="17">
        <v>163.53700000000001</v>
      </c>
      <c r="D141" s="17">
        <f t="shared" si="18"/>
        <v>16.462999999999994</v>
      </c>
      <c r="E141" s="17">
        <f t="shared" si="19"/>
        <v>16.462999999999994</v>
      </c>
    </row>
    <row r="142" spans="1:8">
      <c r="A142" s="17">
        <v>13</v>
      </c>
      <c r="B142">
        <f t="shared" si="17"/>
        <v>0.54166666666666663</v>
      </c>
      <c r="C142">
        <v>170.09</v>
      </c>
      <c r="D142" s="17">
        <f t="shared" si="18"/>
        <v>9.9099999999999966</v>
      </c>
      <c r="E142" s="17">
        <f t="shared" si="19"/>
        <v>9.9099999999999966</v>
      </c>
    </row>
    <row r="143" spans="1:8">
      <c r="A143" s="17">
        <v>15</v>
      </c>
      <c r="B143">
        <f t="shared" si="17"/>
        <v>0.625</v>
      </c>
      <c r="C143">
        <v>166.91300000000001</v>
      </c>
      <c r="D143" s="17">
        <f t="shared" si="18"/>
        <v>13.086999999999989</v>
      </c>
      <c r="E143" s="17">
        <f t="shared" si="19"/>
        <v>13.086999999999989</v>
      </c>
    </row>
    <row r="144" spans="1:8">
      <c r="A144" s="17">
        <v>17</v>
      </c>
      <c r="B144">
        <f t="shared" si="17"/>
        <v>0.70833333333333326</v>
      </c>
      <c r="C144">
        <v>170.11199999999999</v>
      </c>
      <c r="D144" s="17">
        <f t="shared" si="18"/>
        <v>9.8880000000000052</v>
      </c>
      <c r="E144" s="17">
        <f t="shared" si="19"/>
        <v>9.8880000000000052</v>
      </c>
    </row>
    <row r="145" spans="1:5">
      <c r="A145" s="17">
        <v>21</v>
      </c>
      <c r="B145">
        <f t="shared" si="17"/>
        <v>0.875</v>
      </c>
      <c r="C145">
        <v>167.25899999999999</v>
      </c>
      <c r="D145" s="17">
        <f t="shared" si="18"/>
        <v>12.741000000000014</v>
      </c>
      <c r="E145" s="17">
        <f t="shared" si="19"/>
        <v>12.741000000000014</v>
      </c>
    </row>
    <row r="146" spans="1:5">
      <c r="A146" s="17">
        <v>35</v>
      </c>
      <c r="B146">
        <f t="shared" si="17"/>
        <v>1.4583333333333333</v>
      </c>
      <c r="C146">
        <v>164.529</v>
      </c>
      <c r="D146">
        <f>-180+C146</f>
        <v>-15.471000000000004</v>
      </c>
      <c r="E146" s="17">
        <f t="shared" si="19"/>
        <v>15.471000000000004</v>
      </c>
    </row>
    <row r="147" spans="1:5">
      <c r="A147" s="17">
        <v>37</v>
      </c>
      <c r="B147">
        <f t="shared" si="17"/>
        <v>1.5416666666666665</v>
      </c>
      <c r="C147">
        <v>168.27500000000001</v>
      </c>
      <c r="D147">
        <f t="shared" ref="D147:D161" si="20">-180+C147</f>
        <v>-11.724999999999994</v>
      </c>
      <c r="E147" s="17">
        <f t="shared" si="19"/>
        <v>11.724999999999994</v>
      </c>
    </row>
    <row r="148" spans="1:5">
      <c r="A148" s="17">
        <v>39</v>
      </c>
      <c r="B148">
        <f t="shared" si="17"/>
        <v>1.625</v>
      </c>
      <c r="C148">
        <v>170.86699999999999</v>
      </c>
      <c r="D148">
        <f t="shared" si="20"/>
        <v>-9.1330000000000098</v>
      </c>
      <c r="E148" s="17">
        <f t="shared" si="19"/>
        <v>9.1330000000000098</v>
      </c>
    </row>
    <row r="149" spans="1:5">
      <c r="A149" s="17">
        <v>41</v>
      </c>
      <c r="B149">
        <f t="shared" si="17"/>
        <v>1.7083333333333333</v>
      </c>
      <c r="C149">
        <v>170.77699999999999</v>
      </c>
      <c r="D149">
        <f t="shared" si="20"/>
        <v>-9.2230000000000132</v>
      </c>
      <c r="E149" s="17">
        <f t="shared" si="19"/>
        <v>9.2230000000000132</v>
      </c>
    </row>
    <row r="150" spans="1:5">
      <c r="A150" s="17">
        <v>43</v>
      </c>
      <c r="B150">
        <f t="shared" si="17"/>
        <v>1.7916666666666665</v>
      </c>
      <c r="C150">
        <v>171.68199999999999</v>
      </c>
      <c r="D150">
        <f t="shared" si="20"/>
        <v>-8.3180000000000121</v>
      </c>
      <c r="E150" s="17">
        <f t="shared" si="19"/>
        <v>8.3180000000000121</v>
      </c>
    </row>
    <row r="151" spans="1:5">
      <c r="A151" s="17">
        <v>45</v>
      </c>
      <c r="B151">
        <f t="shared" si="17"/>
        <v>1.875</v>
      </c>
      <c r="C151">
        <v>173.41800000000001</v>
      </c>
      <c r="D151">
        <f t="shared" si="20"/>
        <v>-6.5819999999999936</v>
      </c>
      <c r="E151" s="17">
        <f t="shared" si="19"/>
        <v>6.5819999999999936</v>
      </c>
    </row>
    <row r="152" spans="1:5">
      <c r="A152" s="17">
        <v>47</v>
      </c>
      <c r="B152">
        <f t="shared" si="17"/>
        <v>1.9583333333333333</v>
      </c>
      <c r="C152">
        <v>173.68799999999999</v>
      </c>
      <c r="D152">
        <f t="shared" si="20"/>
        <v>-6.3120000000000118</v>
      </c>
      <c r="E152" s="17">
        <f t="shared" si="19"/>
        <v>6.3120000000000118</v>
      </c>
    </row>
    <row r="153" spans="1:5">
      <c r="A153" s="17">
        <v>49</v>
      </c>
      <c r="B153">
        <f t="shared" si="17"/>
        <v>2.0416666666666665</v>
      </c>
      <c r="C153">
        <v>175.42599999999999</v>
      </c>
      <c r="D153">
        <f t="shared" si="20"/>
        <v>-4.5740000000000123</v>
      </c>
      <c r="E153" s="17">
        <f t="shared" si="19"/>
        <v>4.5740000000000123</v>
      </c>
    </row>
    <row r="154" spans="1:5">
      <c r="A154" s="17">
        <v>51</v>
      </c>
      <c r="B154">
        <f t="shared" si="17"/>
        <v>2.125</v>
      </c>
      <c r="C154">
        <v>177.39699999999999</v>
      </c>
      <c r="D154">
        <f t="shared" si="20"/>
        <v>-2.6030000000000086</v>
      </c>
      <c r="E154" s="17">
        <f t="shared" si="19"/>
        <v>2.6030000000000086</v>
      </c>
    </row>
    <row r="155" spans="1:5">
      <c r="A155" s="17">
        <v>53</v>
      </c>
      <c r="B155">
        <f t="shared" si="17"/>
        <v>2.208333333333333</v>
      </c>
      <c r="C155">
        <v>174.785</v>
      </c>
      <c r="D155">
        <f t="shared" si="20"/>
        <v>-5.2150000000000034</v>
      </c>
      <c r="E155" s="17">
        <f t="shared" si="19"/>
        <v>5.2150000000000034</v>
      </c>
    </row>
    <row r="156" spans="1:5">
      <c r="A156" s="17">
        <v>55</v>
      </c>
      <c r="B156">
        <f t="shared" si="17"/>
        <v>2.2916666666666665</v>
      </c>
      <c r="C156">
        <v>176.386</v>
      </c>
      <c r="D156">
        <f t="shared" si="20"/>
        <v>-3.6140000000000043</v>
      </c>
      <c r="E156" s="17">
        <f t="shared" si="19"/>
        <v>3.6140000000000043</v>
      </c>
    </row>
    <row r="157" spans="1:5">
      <c r="A157" s="17">
        <v>57</v>
      </c>
      <c r="B157">
        <f t="shared" si="17"/>
        <v>2.375</v>
      </c>
      <c r="C157">
        <v>167.23400000000001</v>
      </c>
      <c r="D157">
        <f t="shared" si="20"/>
        <v>-12.765999999999991</v>
      </c>
      <c r="E157" s="17">
        <f t="shared" si="19"/>
        <v>12.765999999999991</v>
      </c>
    </row>
    <row r="158" spans="1:5">
      <c r="A158" s="17">
        <v>59</v>
      </c>
      <c r="B158">
        <f t="shared" si="17"/>
        <v>2.458333333333333</v>
      </c>
      <c r="C158">
        <v>174.334</v>
      </c>
      <c r="D158">
        <f t="shared" si="20"/>
        <v>-5.6659999999999968</v>
      </c>
      <c r="E158" s="17">
        <f t="shared" si="19"/>
        <v>5.6659999999999968</v>
      </c>
    </row>
    <row r="159" spans="1:5">
      <c r="A159" s="17">
        <v>61</v>
      </c>
      <c r="B159">
        <f t="shared" si="17"/>
        <v>2.5416666666666665</v>
      </c>
      <c r="C159">
        <v>169.29900000000001</v>
      </c>
      <c r="D159">
        <f t="shared" si="20"/>
        <v>-10.700999999999993</v>
      </c>
      <c r="E159" s="17">
        <f t="shared" si="19"/>
        <v>10.700999999999993</v>
      </c>
    </row>
    <row r="160" spans="1:5">
      <c r="A160" s="17">
        <v>63</v>
      </c>
      <c r="B160">
        <f t="shared" si="17"/>
        <v>2.625</v>
      </c>
      <c r="C160">
        <v>173.87100000000001</v>
      </c>
      <c r="D160">
        <f t="shared" si="20"/>
        <v>-6.1289999999999907</v>
      </c>
      <c r="E160" s="17">
        <f t="shared" si="19"/>
        <v>6.1289999999999907</v>
      </c>
    </row>
    <row r="161" spans="1:5">
      <c r="A161" s="17">
        <v>65</v>
      </c>
      <c r="B161">
        <f t="shared" si="17"/>
        <v>2.708333333333333</v>
      </c>
      <c r="C161">
        <v>167.048</v>
      </c>
      <c r="D161">
        <f t="shared" si="20"/>
        <v>-12.951999999999998</v>
      </c>
      <c r="E161" s="17">
        <f t="shared" si="19"/>
        <v>12.951999999999998</v>
      </c>
    </row>
    <row r="162" spans="1:5">
      <c r="A162" s="17">
        <v>69</v>
      </c>
      <c r="B162">
        <f t="shared" si="17"/>
        <v>2.875</v>
      </c>
      <c r="C162">
        <v>169.27799999999999</v>
      </c>
      <c r="D162" s="17">
        <f t="shared" ref="D162:D174" si="21">180-C162</f>
        <v>10.722000000000008</v>
      </c>
      <c r="E162" s="17">
        <f t="shared" si="19"/>
        <v>10.722000000000008</v>
      </c>
    </row>
    <row r="163" spans="1:5">
      <c r="A163" s="17">
        <v>71</v>
      </c>
      <c r="B163">
        <f t="shared" si="17"/>
        <v>2.958333333333333</v>
      </c>
      <c r="C163">
        <v>167.721</v>
      </c>
      <c r="D163" s="17">
        <f t="shared" si="21"/>
        <v>12.278999999999996</v>
      </c>
      <c r="E163" s="17">
        <f t="shared" si="19"/>
        <v>12.278999999999996</v>
      </c>
    </row>
    <row r="164" spans="1:5">
      <c r="A164" s="17">
        <v>73</v>
      </c>
      <c r="B164">
        <f t="shared" si="17"/>
        <v>3.0416666666666665</v>
      </c>
      <c r="C164">
        <v>168.93700000000001</v>
      </c>
      <c r="D164" s="17">
        <f t="shared" si="21"/>
        <v>11.062999999999988</v>
      </c>
      <c r="E164" s="17">
        <f t="shared" si="19"/>
        <v>11.062999999999988</v>
      </c>
    </row>
    <row r="165" spans="1:5">
      <c r="A165" s="17">
        <v>75</v>
      </c>
      <c r="B165">
        <f t="shared" si="17"/>
        <v>3.125</v>
      </c>
      <c r="C165">
        <v>173.54400000000001</v>
      </c>
      <c r="D165" s="17">
        <f t="shared" si="21"/>
        <v>6.4559999999999889</v>
      </c>
      <c r="E165" s="17">
        <f t="shared" si="19"/>
        <v>6.4559999999999889</v>
      </c>
    </row>
    <row r="166" spans="1:5">
      <c r="A166" s="17">
        <v>77</v>
      </c>
      <c r="B166">
        <f t="shared" si="17"/>
        <v>3.208333333333333</v>
      </c>
      <c r="C166">
        <v>171.46600000000001</v>
      </c>
      <c r="D166" s="17">
        <f t="shared" si="21"/>
        <v>8.5339999999999918</v>
      </c>
      <c r="E166" s="17">
        <f t="shared" si="19"/>
        <v>8.5339999999999918</v>
      </c>
    </row>
    <row r="167" spans="1:5">
      <c r="A167" s="17">
        <v>79</v>
      </c>
      <c r="B167">
        <f t="shared" si="17"/>
        <v>3.2916666666666665</v>
      </c>
      <c r="C167">
        <v>170.53800000000001</v>
      </c>
      <c r="D167" s="17">
        <f t="shared" si="21"/>
        <v>9.4619999999999891</v>
      </c>
      <c r="E167" s="17">
        <f t="shared" si="19"/>
        <v>9.4619999999999891</v>
      </c>
    </row>
    <row r="168" spans="1:5">
      <c r="A168" s="17">
        <v>81</v>
      </c>
      <c r="B168">
        <f t="shared" si="17"/>
        <v>3.375</v>
      </c>
      <c r="C168">
        <v>171.72800000000001</v>
      </c>
      <c r="D168" s="17">
        <f t="shared" si="21"/>
        <v>8.2719999999999914</v>
      </c>
      <c r="E168" s="17">
        <f t="shared" si="19"/>
        <v>8.2719999999999914</v>
      </c>
    </row>
    <row r="169" spans="1:5">
      <c r="A169" s="17">
        <v>87</v>
      </c>
      <c r="B169">
        <f t="shared" si="17"/>
        <v>3.625</v>
      </c>
      <c r="C169">
        <v>172.108</v>
      </c>
      <c r="D169" s="17">
        <f t="shared" si="21"/>
        <v>7.8919999999999959</v>
      </c>
      <c r="E169" s="17">
        <f t="shared" si="19"/>
        <v>7.8919999999999959</v>
      </c>
    </row>
    <row r="170" spans="1:5">
      <c r="A170" s="17">
        <v>89</v>
      </c>
      <c r="B170">
        <f t="shared" si="17"/>
        <v>3.708333333333333</v>
      </c>
      <c r="C170">
        <v>172.58600000000001</v>
      </c>
      <c r="D170" s="17">
        <f t="shared" si="21"/>
        <v>7.4139999999999873</v>
      </c>
      <c r="E170" s="17">
        <f t="shared" si="19"/>
        <v>7.4139999999999873</v>
      </c>
    </row>
    <row r="171" spans="1:5">
      <c r="A171" s="17">
        <v>91</v>
      </c>
      <c r="B171">
        <f t="shared" si="17"/>
        <v>3.7916666666666665</v>
      </c>
      <c r="C171">
        <v>163.096</v>
      </c>
      <c r="D171" s="17">
        <f t="shared" si="21"/>
        <v>16.903999999999996</v>
      </c>
      <c r="E171" s="17">
        <f t="shared" si="19"/>
        <v>16.903999999999996</v>
      </c>
    </row>
    <row r="172" spans="1:5">
      <c r="A172" s="17">
        <v>93</v>
      </c>
      <c r="B172">
        <f t="shared" si="17"/>
        <v>3.875</v>
      </c>
      <c r="C172">
        <v>169.53299999999999</v>
      </c>
      <c r="D172" s="17">
        <f t="shared" si="21"/>
        <v>10.467000000000013</v>
      </c>
      <c r="E172" s="17">
        <f t="shared" si="19"/>
        <v>10.467000000000013</v>
      </c>
    </row>
    <row r="173" spans="1:5">
      <c r="A173" s="17">
        <v>101</v>
      </c>
      <c r="B173">
        <f t="shared" si="17"/>
        <v>4.208333333333333</v>
      </c>
      <c r="C173">
        <v>150.738</v>
      </c>
      <c r="D173" s="17">
        <f t="shared" si="21"/>
        <v>29.262</v>
      </c>
      <c r="E173" s="10">
        <f t="shared" si="19"/>
        <v>29.262</v>
      </c>
    </row>
    <row r="174" spans="1:5">
      <c r="A174" s="17">
        <v>103</v>
      </c>
      <c r="B174">
        <f t="shared" si="17"/>
        <v>4.2916666666666661</v>
      </c>
      <c r="C174">
        <v>165.215</v>
      </c>
      <c r="D174" s="17">
        <f t="shared" si="21"/>
        <v>14.784999999999997</v>
      </c>
      <c r="E174" s="17">
        <f t="shared" si="19"/>
        <v>14.784999999999997</v>
      </c>
    </row>
    <row r="175" spans="1:5">
      <c r="A175" s="17">
        <v>105</v>
      </c>
      <c r="B175">
        <f t="shared" si="17"/>
        <v>4.375</v>
      </c>
      <c r="C175">
        <v>163.31100000000001</v>
      </c>
      <c r="D175">
        <f t="shared" ref="D175:D187" si="22">-180+C175</f>
        <v>-16.688999999999993</v>
      </c>
      <c r="E175" s="17">
        <f t="shared" si="19"/>
        <v>16.688999999999993</v>
      </c>
    </row>
    <row r="176" spans="1:5">
      <c r="A176" s="17">
        <v>111</v>
      </c>
      <c r="B176">
        <f t="shared" si="17"/>
        <v>4.625</v>
      </c>
      <c r="C176">
        <v>167.62299999999999</v>
      </c>
      <c r="D176">
        <f t="shared" si="22"/>
        <v>-12.37700000000001</v>
      </c>
      <c r="E176" s="17">
        <f t="shared" si="19"/>
        <v>12.37700000000001</v>
      </c>
    </row>
    <row r="177" spans="1:5">
      <c r="A177" s="17">
        <v>115</v>
      </c>
      <c r="B177">
        <f t="shared" si="17"/>
        <v>4.7916666666666661</v>
      </c>
      <c r="C177">
        <v>167.23</v>
      </c>
      <c r="D177">
        <f t="shared" si="22"/>
        <v>-12.77000000000001</v>
      </c>
      <c r="E177" s="17">
        <f t="shared" si="19"/>
        <v>12.77000000000001</v>
      </c>
    </row>
    <row r="178" spans="1:5">
      <c r="A178" s="17">
        <v>117</v>
      </c>
      <c r="B178">
        <f t="shared" si="17"/>
        <v>4.875</v>
      </c>
      <c r="C178">
        <v>170.60400000000001</v>
      </c>
      <c r="D178">
        <f t="shared" si="22"/>
        <v>-9.3959999999999866</v>
      </c>
      <c r="E178" s="17">
        <f t="shared" si="19"/>
        <v>9.3959999999999866</v>
      </c>
    </row>
    <row r="179" spans="1:5">
      <c r="A179" s="17">
        <v>121</v>
      </c>
      <c r="B179">
        <f t="shared" si="17"/>
        <v>5.0416666666666661</v>
      </c>
      <c r="C179">
        <v>167.131</v>
      </c>
      <c r="D179">
        <f t="shared" si="22"/>
        <v>-12.869</v>
      </c>
      <c r="E179" s="17">
        <f t="shared" si="19"/>
        <v>12.869</v>
      </c>
    </row>
    <row r="180" spans="1:5">
      <c r="A180" s="17">
        <v>123</v>
      </c>
      <c r="B180">
        <f t="shared" si="17"/>
        <v>5.125</v>
      </c>
      <c r="C180">
        <v>175.374</v>
      </c>
      <c r="D180">
        <f t="shared" si="22"/>
        <v>-4.6260000000000048</v>
      </c>
      <c r="E180" s="17">
        <f t="shared" si="19"/>
        <v>4.6260000000000048</v>
      </c>
    </row>
    <row r="181" spans="1:5">
      <c r="A181" s="17">
        <v>125</v>
      </c>
      <c r="B181">
        <f t="shared" si="17"/>
        <v>5.208333333333333</v>
      </c>
      <c r="C181">
        <v>169.59800000000001</v>
      </c>
      <c r="D181">
        <f t="shared" si="22"/>
        <v>-10.401999999999987</v>
      </c>
      <c r="E181" s="17">
        <f t="shared" si="19"/>
        <v>10.401999999999987</v>
      </c>
    </row>
    <row r="182" spans="1:5">
      <c r="A182" s="17">
        <v>127</v>
      </c>
      <c r="B182">
        <f t="shared" si="17"/>
        <v>5.2916666666666661</v>
      </c>
      <c r="C182">
        <v>176.309</v>
      </c>
      <c r="D182">
        <f t="shared" si="22"/>
        <v>-3.6910000000000025</v>
      </c>
      <c r="E182" s="17">
        <f t="shared" si="19"/>
        <v>3.6910000000000025</v>
      </c>
    </row>
    <row r="183" spans="1:5">
      <c r="A183" s="17">
        <v>129</v>
      </c>
      <c r="B183">
        <f t="shared" si="17"/>
        <v>5.375</v>
      </c>
      <c r="C183">
        <v>173.15299999999999</v>
      </c>
      <c r="D183">
        <f t="shared" si="22"/>
        <v>-6.8470000000000084</v>
      </c>
      <c r="E183" s="17">
        <f t="shared" si="19"/>
        <v>6.8470000000000084</v>
      </c>
    </row>
    <row r="184" spans="1:5">
      <c r="A184" s="17">
        <v>131</v>
      </c>
      <c r="B184">
        <f t="shared" si="17"/>
        <v>5.458333333333333</v>
      </c>
      <c r="C184">
        <v>170.666</v>
      </c>
      <c r="D184">
        <f t="shared" si="22"/>
        <v>-9.3340000000000032</v>
      </c>
      <c r="E184" s="17">
        <f t="shared" si="19"/>
        <v>9.3340000000000032</v>
      </c>
    </row>
    <row r="185" spans="1:5">
      <c r="A185" s="17">
        <v>133</v>
      </c>
      <c r="B185">
        <f t="shared" si="17"/>
        <v>5.5416666666666661</v>
      </c>
      <c r="C185">
        <v>169.89400000000001</v>
      </c>
      <c r="D185">
        <f t="shared" si="22"/>
        <v>-10.105999999999995</v>
      </c>
      <c r="E185" s="17">
        <f t="shared" si="19"/>
        <v>10.105999999999995</v>
      </c>
    </row>
    <row r="186" spans="1:5">
      <c r="A186" s="17">
        <v>135</v>
      </c>
      <c r="B186">
        <f t="shared" si="17"/>
        <v>5.625</v>
      </c>
      <c r="C186">
        <v>166.886</v>
      </c>
      <c r="D186">
        <f t="shared" si="22"/>
        <v>-13.114000000000004</v>
      </c>
      <c r="E186" s="17">
        <f t="shared" si="19"/>
        <v>13.114000000000004</v>
      </c>
    </row>
    <row r="187" spans="1:5">
      <c r="A187" s="17">
        <v>139</v>
      </c>
      <c r="B187">
        <f t="shared" si="17"/>
        <v>5.7916666666666661</v>
      </c>
      <c r="C187">
        <v>171.41900000000001</v>
      </c>
      <c r="D187">
        <f t="shared" si="22"/>
        <v>-8.5809999999999889</v>
      </c>
      <c r="E187" s="17">
        <f t="shared" si="19"/>
        <v>8.5809999999999889</v>
      </c>
    </row>
    <row r="188" spans="1:5">
      <c r="A188" s="17">
        <v>143</v>
      </c>
      <c r="B188">
        <f t="shared" si="17"/>
        <v>5.958333333333333</v>
      </c>
      <c r="C188">
        <v>169.46799999999999</v>
      </c>
      <c r="D188" s="17">
        <f t="shared" ref="D188:D199" si="23">180-C188</f>
        <v>10.532000000000011</v>
      </c>
      <c r="E188" s="17">
        <f t="shared" si="19"/>
        <v>10.532000000000011</v>
      </c>
    </row>
    <row r="189" spans="1:5">
      <c r="A189" s="17">
        <v>147</v>
      </c>
      <c r="B189">
        <f t="shared" si="17"/>
        <v>6.125</v>
      </c>
      <c r="C189">
        <v>166.18100000000001</v>
      </c>
      <c r="D189" s="17">
        <f t="shared" si="23"/>
        <v>13.818999999999988</v>
      </c>
      <c r="E189" s="17">
        <f t="shared" si="19"/>
        <v>13.818999999999988</v>
      </c>
    </row>
    <row r="190" spans="1:5">
      <c r="A190" s="17">
        <v>151</v>
      </c>
      <c r="B190">
        <f t="shared" si="17"/>
        <v>6.2916666666666661</v>
      </c>
      <c r="C190">
        <v>175.815</v>
      </c>
      <c r="D190" s="17">
        <f t="shared" si="23"/>
        <v>4.1850000000000023</v>
      </c>
      <c r="E190" s="17">
        <f t="shared" si="19"/>
        <v>4.1850000000000023</v>
      </c>
    </row>
    <row r="191" spans="1:5">
      <c r="A191" s="17">
        <v>153</v>
      </c>
      <c r="B191">
        <f t="shared" si="17"/>
        <v>6.375</v>
      </c>
      <c r="C191">
        <v>165.964</v>
      </c>
      <c r="D191" s="17">
        <f t="shared" si="23"/>
        <v>14.036000000000001</v>
      </c>
      <c r="E191" s="17">
        <f t="shared" si="19"/>
        <v>14.036000000000001</v>
      </c>
    </row>
    <row r="192" spans="1:5">
      <c r="A192" s="17">
        <v>155</v>
      </c>
      <c r="B192">
        <f t="shared" si="17"/>
        <v>6.458333333333333</v>
      </c>
      <c r="C192">
        <v>173.333</v>
      </c>
      <c r="D192" s="17">
        <f t="shared" si="23"/>
        <v>6.6670000000000016</v>
      </c>
      <c r="E192" s="17">
        <f t="shared" si="19"/>
        <v>6.6670000000000016</v>
      </c>
    </row>
    <row r="193" spans="1:5">
      <c r="A193" s="17">
        <v>157</v>
      </c>
      <c r="B193">
        <f t="shared" si="17"/>
        <v>6.5416666666666661</v>
      </c>
      <c r="C193">
        <v>169.816</v>
      </c>
      <c r="D193" s="17">
        <f t="shared" si="23"/>
        <v>10.183999999999997</v>
      </c>
      <c r="E193" s="17">
        <f t="shared" si="19"/>
        <v>10.183999999999997</v>
      </c>
    </row>
    <row r="194" spans="1:5">
      <c r="A194" s="17">
        <v>165</v>
      </c>
      <c r="B194">
        <f t="shared" si="17"/>
        <v>6.875</v>
      </c>
      <c r="C194">
        <v>169.827</v>
      </c>
      <c r="D194" s="17">
        <f t="shared" si="23"/>
        <v>10.173000000000002</v>
      </c>
      <c r="E194" s="17">
        <f t="shared" si="19"/>
        <v>10.173000000000002</v>
      </c>
    </row>
    <row r="195" spans="1:5">
      <c r="A195" s="17">
        <v>167</v>
      </c>
      <c r="B195">
        <f t="shared" si="17"/>
        <v>6.958333333333333</v>
      </c>
      <c r="C195">
        <v>163.92599999999999</v>
      </c>
      <c r="D195" s="17">
        <f t="shared" si="23"/>
        <v>16.074000000000012</v>
      </c>
      <c r="E195" s="17">
        <f t="shared" si="19"/>
        <v>16.074000000000012</v>
      </c>
    </row>
    <row r="196" spans="1:5">
      <c r="A196" s="17">
        <v>169</v>
      </c>
      <c r="B196">
        <f t="shared" si="17"/>
        <v>7.0416666666666661</v>
      </c>
      <c r="C196">
        <v>162.89699999999999</v>
      </c>
      <c r="D196" s="17">
        <f t="shared" si="23"/>
        <v>17.103000000000009</v>
      </c>
      <c r="E196" s="17">
        <f t="shared" si="19"/>
        <v>17.103000000000009</v>
      </c>
    </row>
    <row r="197" spans="1:5">
      <c r="A197" s="17">
        <v>175</v>
      </c>
      <c r="B197">
        <f t="shared" si="17"/>
        <v>7.2916666666666661</v>
      </c>
      <c r="C197">
        <v>163.554</v>
      </c>
      <c r="D197" s="17">
        <f t="shared" si="23"/>
        <v>16.445999999999998</v>
      </c>
      <c r="E197" s="17">
        <f t="shared" si="19"/>
        <v>16.445999999999998</v>
      </c>
    </row>
    <row r="198" spans="1:5">
      <c r="A198" s="17">
        <v>177</v>
      </c>
      <c r="B198">
        <f t="shared" si="17"/>
        <v>7.375</v>
      </c>
      <c r="C198">
        <v>161.26900000000001</v>
      </c>
      <c r="D198" s="17">
        <f t="shared" si="23"/>
        <v>18.730999999999995</v>
      </c>
      <c r="E198" s="17">
        <f t="shared" si="19"/>
        <v>18.730999999999995</v>
      </c>
    </row>
    <row r="199" spans="1:5">
      <c r="A199" s="17">
        <v>179</v>
      </c>
      <c r="B199">
        <f t="shared" si="17"/>
        <v>7.458333333333333</v>
      </c>
      <c r="C199">
        <v>169.99199999999999</v>
      </c>
      <c r="D199" s="17">
        <f t="shared" si="23"/>
        <v>10.00800000000001</v>
      </c>
      <c r="E199" s="17">
        <f t="shared" si="19"/>
        <v>10.00800000000001</v>
      </c>
    </row>
    <row r="200" spans="1:5">
      <c r="A200" s="17">
        <v>191</v>
      </c>
      <c r="B200">
        <f t="shared" si="17"/>
        <v>7.958333333333333</v>
      </c>
      <c r="C200">
        <v>171.999</v>
      </c>
      <c r="D200">
        <f t="shared" ref="D200:D208" si="24">-180+C200</f>
        <v>-8.0010000000000048</v>
      </c>
      <c r="E200" s="17">
        <f t="shared" si="19"/>
        <v>8.0010000000000048</v>
      </c>
    </row>
    <row r="201" spans="1:5">
      <c r="A201" s="17">
        <v>193</v>
      </c>
      <c r="B201">
        <f t="shared" ref="B201:B210" si="25">A201*(1/24)</f>
        <v>8.0416666666666661</v>
      </c>
      <c r="C201">
        <v>176.42400000000001</v>
      </c>
      <c r="D201">
        <f t="shared" si="24"/>
        <v>-3.5759999999999934</v>
      </c>
      <c r="E201" s="17">
        <f t="shared" ref="E201:E210" si="26">ABS(D201)</f>
        <v>3.5759999999999934</v>
      </c>
    </row>
    <row r="202" spans="1:5">
      <c r="A202" s="17">
        <v>195</v>
      </c>
      <c r="B202">
        <f t="shared" si="25"/>
        <v>8.125</v>
      </c>
      <c r="C202">
        <v>173.66</v>
      </c>
      <c r="D202">
        <f t="shared" si="24"/>
        <v>-6.3400000000000034</v>
      </c>
      <c r="E202" s="17">
        <f t="shared" si="26"/>
        <v>6.3400000000000034</v>
      </c>
    </row>
    <row r="203" spans="1:5">
      <c r="A203" s="17">
        <v>197</v>
      </c>
      <c r="B203">
        <f t="shared" si="25"/>
        <v>8.2083333333333321</v>
      </c>
      <c r="C203">
        <v>170.53800000000001</v>
      </c>
      <c r="D203">
        <f t="shared" si="24"/>
        <v>-9.4619999999999891</v>
      </c>
      <c r="E203" s="17">
        <f t="shared" si="26"/>
        <v>9.4619999999999891</v>
      </c>
    </row>
    <row r="204" spans="1:5">
      <c r="A204" s="17">
        <v>203</v>
      </c>
      <c r="B204">
        <f t="shared" si="25"/>
        <v>8.4583333333333321</v>
      </c>
      <c r="C204">
        <v>172.99100000000001</v>
      </c>
      <c r="D204">
        <f t="shared" si="24"/>
        <v>-7.0089999999999861</v>
      </c>
      <c r="E204" s="17">
        <f t="shared" si="26"/>
        <v>7.0089999999999861</v>
      </c>
    </row>
    <row r="205" spans="1:5">
      <c r="A205" s="17">
        <v>205</v>
      </c>
      <c r="B205">
        <f t="shared" si="25"/>
        <v>8.5416666666666661</v>
      </c>
      <c r="C205">
        <v>174.018</v>
      </c>
      <c r="D205">
        <f t="shared" si="24"/>
        <v>-5.9819999999999993</v>
      </c>
      <c r="E205" s="17">
        <f t="shared" si="26"/>
        <v>5.9819999999999993</v>
      </c>
    </row>
    <row r="206" spans="1:5">
      <c r="A206" s="17">
        <v>207</v>
      </c>
      <c r="B206">
        <f t="shared" si="25"/>
        <v>8.625</v>
      </c>
      <c r="C206">
        <v>169.875</v>
      </c>
      <c r="D206">
        <f t="shared" si="24"/>
        <v>-10.125</v>
      </c>
      <c r="E206" s="17">
        <f t="shared" si="26"/>
        <v>10.125</v>
      </c>
    </row>
    <row r="207" spans="1:5">
      <c r="A207" s="17">
        <v>209</v>
      </c>
      <c r="B207">
        <f t="shared" si="25"/>
        <v>8.7083333333333321</v>
      </c>
      <c r="C207">
        <v>173.44499999999999</v>
      </c>
      <c r="D207">
        <f t="shared" si="24"/>
        <v>-6.5550000000000068</v>
      </c>
      <c r="E207" s="17">
        <f t="shared" si="26"/>
        <v>6.5550000000000068</v>
      </c>
    </row>
    <row r="208" spans="1:5">
      <c r="A208" s="17">
        <v>211</v>
      </c>
      <c r="B208">
        <f t="shared" si="25"/>
        <v>8.7916666666666661</v>
      </c>
      <c r="C208">
        <v>169.613</v>
      </c>
      <c r="D208">
        <f t="shared" si="24"/>
        <v>-10.387</v>
      </c>
      <c r="E208" s="17">
        <f t="shared" si="26"/>
        <v>10.387</v>
      </c>
    </row>
    <row r="209" spans="1:8">
      <c r="A209" s="17">
        <v>219</v>
      </c>
      <c r="B209">
        <f t="shared" si="25"/>
        <v>9.125</v>
      </c>
      <c r="C209">
        <v>175.316</v>
      </c>
      <c r="D209" s="17">
        <f t="shared" ref="D209:D210" si="27">180-C209</f>
        <v>4.6839999999999975</v>
      </c>
      <c r="E209" s="17">
        <f t="shared" si="26"/>
        <v>4.6839999999999975</v>
      </c>
    </row>
    <row r="210" spans="1:8">
      <c r="A210" s="17">
        <v>221</v>
      </c>
      <c r="B210">
        <f t="shared" si="25"/>
        <v>9.2083333333333321</v>
      </c>
      <c r="C210">
        <v>170.12100000000001</v>
      </c>
      <c r="D210" s="17">
        <f t="shared" si="27"/>
        <v>9.8789999999999907</v>
      </c>
      <c r="E210" s="17">
        <f t="shared" si="26"/>
        <v>9.8789999999999907</v>
      </c>
    </row>
    <row r="213" spans="1:8">
      <c r="A213" t="s">
        <v>557</v>
      </c>
    </row>
    <row r="214" spans="1:8">
      <c r="A214" s="1" t="s">
        <v>123</v>
      </c>
      <c r="B214" s="1" t="s">
        <v>124</v>
      </c>
      <c r="C214" s="1" t="s">
        <v>125</v>
      </c>
      <c r="D214" s="1" t="s">
        <v>174</v>
      </c>
      <c r="E214" s="1" t="s">
        <v>127</v>
      </c>
      <c r="G214" t="s">
        <v>131</v>
      </c>
      <c r="H214" t="s">
        <v>557</v>
      </c>
    </row>
    <row r="215" spans="1:8">
      <c r="A215">
        <v>1</v>
      </c>
      <c r="B215">
        <f>A215*(1/25)</f>
        <v>0.04</v>
      </c>
      <c r="C215">
        <v>173.82</v>
      </c>
      <c r="D215">
        <f>180-C215</f>
        <v>6.1800000000000068</v>
      </c>
      <c r="E215">
        <f>ABS(D215)</f>
        <v>6.1800000000000068</v>
      </c>
      <c r="G215" t="s">
        <v>558</v>
      </c>
    </row>
    <row r="216" spans="1:8">
      <c r="A216">
        <v>3</v>
      </c>
      <c r="B216">
        <f t="shared" ref="B216:B249" si="28">A216*(1/25)</f>
        <v>0.12</v>
      </c>
      <c r="C216">
        <v>170.45500000000001</v>
      </c>
      <c r="D216">
        <f t="shared" ref="D216:D223" si="29">180-C216</f>
        <v>9.5449999999999875</v>
      </c>
      <c r="E216">
        <f t="shared" ref="E216:E249" si="30">ABS(D216)</f>
        <v>9.5449999999999875</v>
      </c>
      <c r="G216" s="9" t="s">
        <v>559</v>
      </c>
    </row>
    <row r="217" spans="1:8">
      <c r="A217">
        <v>5</v>
      </c>
      <c r="B217">
        <f t="shared" si="28"/>
        <v>0.2</v>
      </c>
      <c r="C217">
        <v>170.10900000000001</v>
      </c>
      <c r="D217">
        <f t="shared" si="29"/>
        <v>9.8909999999999911</v>
      </c>
      <c r="E217">
        <f t="shared" si="30"/>
        <v>9.8909999999999911</v>
      </c>
    </row>
    <row r="218" spans="1:8">
      <c r="A218">
        <v>7</v>
      </c>
      <c r="B218">
        <f t="shared" si="28"/>
        <v>0.28000000000000003</v>
      </c>
      <c r="C218">
        <v>169.34899999999999</v>
      </c>
      <c r="D218">
        <f t="shared" si="29"/>
        <v>10.65100000000001</v>
      </c>
      <c r="E218">
        <f t="shared" si="30"/>
        <v>10.65100000000001</v>
      </c>
    </row>
    <row r="219" spans="1:8">
      <c r="A219">
        <v>9</v>
      </c>
      <c r="B219">
        <f t="shared" si="28"/>
        <v>0.36</v>
      </c>
      <c r="C219">
        <v>164.32</v>
      </c>
      <c r="D219">
        <f t="shared" si="29"/>
        <v>15.680000000000007</v>
      </c>
      <c r="E219">
        <f t="shared" si="30"/>
        <v>15.680000000000007</v>
      </c>
    </row>
    <row r="220" spans="1:8">
      <c r="A220">
        <v>11</v>
      </c>
      <c r="B220">
        <f t="shared" si="28"/>
        <v>0.44</v>
      </c>
      <c r="C220">
        <v>169.42</v>
      </c>
      <c r="D220">
        <f t="shared" si="29"/>
        <v>10.580000000000013</v>
      </c>
      <c r="E220">
        <f t="shared" si="30"/>
        <v>10.580000000000013</v>
      </c>
    </row>
    <row r="221" spans="1:8">
      <c r="A221">
        <v>13</v>
      </c>
      <c r="B221">
        <f t="shared" si="28"/>
        <v>0.52</v>
      </c>
      <c r="C221">
        <v>169.77500000000001</v>
      </c>
      <c r="D221">
        <f t="shared" si="29"/>
        <v>10.224999999999994</v>
      </c>
      <c r="E221">
        <f t="shared" si="30"/>
        <v>10.224999999999994</v>
      </c>
    </row>
    <row r="222" spans="1:8">
      <c r="A222">
        <v>15</v>
      </c>
      <c r="B222">
        <f t="shared" si="28"/>
        <v>0.6</v>
      </c>
      <c r="C222">
        <v>169.21600000000001</v>
      </c>
      <c r="D222">
        <f t="shared" si="29"/>
        <v>10.783999999999992</v>
      </c>
      <c r="E222">
        <f t="shared" si="30"/>
        <v>10.783999999999992</v>
      </c>
    </row>
    <row r="223" spans="1:8">
      <c r="A223">
        <v>17</v>
      </c>
      <c r="B223">
        <f t="shared" si="28"/>
        <v>0.68</v>
      </c>
      <c r="C223">
        <v>170.727</v>
      </c>
      <c r="D223">
        <f t="shared" si="29"/>
        <v>9.2729999999999961</v>
      </c>
      <c r="E223">
        <f t="shared" si="30"/>
        <v>9.2729999999999961</v>
      </c>
    </row>
    <row r="224" spans="1:8">
      <c r="A224">
        <v>27</v>
      </c>
      <c r="B224">
        <f t="shared" si="28"/>
        <v>1.08</v>
      </c>
      <c r="C224">
        <v>169.83199999999999</v>
      </c>
      <c r="D224">
        <f>-180+C224</f>
        <v>-10.168000000000006</v>
      </c>
      <c r="E224">
        <f t="shared" si="30"/>
        <v>10.168000000000006</v>
      </c>
    </row>
    <row r="225" spans="1:5">
      <c r="A225">
        <v>29</v>
      </c>
      <c r="B225">
        <f t="shared" si="28"/>
        <v>1.1599999999999999</v>
      </c>
      <c r="C225">
        <v>162.95099999999999</v>
      </c>
      <c r="D225">
        <f t="shared" ref="D225:D229" si="31">-180+C225</f>
        <v>-17.049000000000007</v>
      </c>
      <c r="E225">
        <f t="shared" si="30"/>
        <v>17.049000000000007</v>
      </c>
    </row>
    <row r="226" spans="1:5">
      <c r="A226">
        <v>31</v>
      </c>
      <c r="B226">
        <f t="shared" si="28"/>
        <v>1.24</v>
      </c>
      <c r="C226">
        <v>170.77699999999999</v>
      </c>
      <c r="D226">
        <f t="shared" si="31"/>
        <v>-9.2230000000000132</v>
      </c>
      <c r="E226">
        <f t="shared" si="30"/>
        <v>9.2230000000000132</v>
      </c>
    </row>
    <row r="227" spans="1:5">
      <c r="A227">
        <v>33</v>
      </c>
      <c r="B227">
        <f t="shared" si="28"/>
        <v>1.32</v>
      </c>
      <c r="C227">
        <v>168.61500000000001</v>
      </c>
      <c r="D227">
        <f t="shared" si="31"/>
        <v>-11.384999999999991</v>
      </c>
      <c r="E227">
        <f t="shared" si="30"/>
        <v>11.384999999999991</v>
      </c>
    </row>
    <row r="228" spans="1:5">
      <c r="A228">
        <v>35</v>
      </c>
      <c r="B228">
        <f t="shared" si="28"/>
        <v>1.4000000000000001</v>
      </c>
      <c r="C228">
        <v>169.59100000000001</v>
      </c>
      <c r="D228">
        <f t="shared" si="31"/>
        <v>-10.408999999999992</v>
      </c>
      <c r="E228">
        <f t="shared" si="30"/>
        <v>10.408999999999992</v>
      </c>
    </row>
    <row r="229" spans="1:5">
      <c r="A229">
        <v>37</v>
      </c>
      <c r="B229">
        <f t="shared" si="28"/>
        <v>1.48</v>
      </c>
      <c r="C229">
        <v>164.22800000000001</v>
      </c>
      <c r="D229">
        <f t="shared" si="31"/>
        <v>-15.771999999999991</v>
      </c>
      <c r="E229">
        <f t="shared" si="30"/>
        <v>15.771999999999991</v>
      </c>
    </row>
    <row r="230" spans="1:5">
      <c r="A230">
        <v>45</v>
      </c>
      <c r="B230">
        <f t="shared" si="28"/>
        <v>1.8</v>
      </c>
      <c r="C230">
        <v>160.852</v>
      </c>
      <c r="D230">
        <f t="shared" ref="D230:D239" si="32">180-C230</f>
        <v>19.147999999999996</v>
      </c>
      <c r="E230">
        <f t="shared" si="30"/>
        <v>19.147999999999996</v>
      </c>
    </row>
    <row r="231" spans="1:5">
      <c r="A231">
        <v>47</v>
      </c>
      <c r="B231">
        <f t="shared" si="28"/>
        <v>1.8800000000000001</v>
      </c>
      <c r="C231">
        <v>165.60300000000001</v>
      </c>
      <c r="D231">
        <f t="shared" si="32"/>
        <v>14.396999999999991</v>
      </c>
      <c r="E231">
        <f t="shared" si="30"/>
        <v>14.396999999999991</v>
      </c>
    </row>
    <row r="232" spans="1:5">
      <c r="A232">
        <v>49</v>
      </c>
      <c r="B232">
        <f t="shared" si="28"/>
        <v>1.96</v>
      </c>
      <c r="C232">
        <v>171.45400000000001</v>
      </c>
      <c r="D232">
        <f t="shared" si="32"/>
        <v>8.5459999999999923</v>
      </c>
      <c r="E232">
        <f t="shared" si="30"/>
        <v>8.5459999999999923</v>
      </c>
    </row>
    <row r="233" spans="1:5">
      <c r="A233">
        <v>51</v>
      </c>
      <c r="B233">
        <f t="shared" si="28"/>
        <v>2.04</v>
      </c>
      <c r="C233">
        <v>172.465</v>
      </c>
      <c r="D233">
        <f t="shared" si="32"/>
        <v>7.5349999999999966</v>
      </c>
      <c r="E233">
        <f t="shared" si="30"/>
        <v>7.5349999999999966</v>
      </c>
    </row>
    <row r="234" spans="1:5">
      <c r="A234">
        <v>53</v>
      </c>
      <c r="B234">
        <f t="shared" si="28"/>
        <v>2.12</v>
      </c>
      <c r="C234">
        <v>167.39599999999999</v>
      </c>
      <c r="D234">
        <f t="shared" si="32"/>
        <v>12.604000000000013</v>
      </c>
      <c r="E234">
        <f t="shared" si="30"/>
        <v>12.604000000000013</v>
      </c>
    </row>
    <row r="235" spans="1:5">
      <c r="A235">
        <v>55</v>
      </c>
      <c r="B235">
        <f t="shared" si="28"/>
        <v>2.2000000000000002</v>
      </c>
      <c r="C235">
        <v>164.339</v>
      </c>
      <c r="D235">
        <f t="shared" si="32"/>
        <v>15.661000000000001</v>
      </c>
      <c r="E235">
        <f t="shared" si="30"/>
        <v>15.661000000000001</v>
      </c>
    </row>
    <row r="236" spans="1:5">
      <c r="A236">
        <v>57</v>
      </c>
      <c r="B236">
        <f t="shared" si="28"/>
        <v>2.2800000000000002</v>
      </c>
      <c r="C236">
        <v>159.804</v>
      </c>
      <c r="D236">
        <f t="shared" si="32"/>
        <v>20.195999999999998</v>
      </c>
      <c r="E236" s="10">
        <f t="shared" si="30"/>
        <v>20.195999999999998</v>
      </c>
    </row>
    <row r="237" spans="1:5">
      <c r="A237">
        <v>59</v>
      </c>
      <c r="B237">
        <f t="shared" si="28"/>
        <v>2.36</v>
      </c>
      <c r="C237">
        <v>163.26300000000001</v>
      </c>
      <c r="D237">
        <f t="shared" si="32"/>
        <v>16.736999999999995</v>
      </c>
      <c r="E237">
        <f t="shared" si="30"/>
        <v>16.736999999999995</v>
      </c>
    </row>
    <row r="238" spans="1:5">
      <c r="A238">
        <v>67</v>
      </c>
      <c r="B238">
        <f t="shared" si="28"/>
        <v>2.68</v>
      </c>
      <c r="C238">
        <v>161.52099999999999</v>
      </c>
      <c r="D238">
        <f t="shared" si="32"/>
        <v>18.479000000000013</v>
      </c>
      <c r="E238">
        <f t="shared" si="30"/>
        <v>18.479000000000013</v>
      </c>
    </row>
    <row r="239" spans="1:5">
      <c r="A239">
        <v>69</v>
      </c>
      <c r="B239">
        <f t="shared" si="28"/>
        <v>2.7600000000000002</v>
      </c>
      <c r="C239">
        <v>177.17699999999999</v>
      </c>
      <c r="D239">
        <f t="shared" si="32"/>
        <v>2.8230000000000075</v>
      </c>
      <c r="E239">
        <f t="shared" si="30"/>
        <v>2.8230000000000075</v>
      </c>
    </row>
    <row r="240" spans="1:5">
      <c r="A240">
        <v>71</v>
      </c>
      <c r="B240">
        <f t="shared" si="28"/>
        <v>2.84</v>
      </c>
      <c r="C240">
        <v>175.10599999999999</v>
      </c>
      <c r="D240">
        <f t="shared" ref="D240:D245" si="33">-180+C240</f>
        <v>-4.8940000000000055</v>
      </c>
      <c r="E240">
        <f t="shared" si="30"/>
        <v>4.8940000000000055</v>
      </c>
    </row>
    <row r="241" spans="1:5">
      <c r="A241">
        <v>73</v>
      </c>
      <c r="B241">
        <f t="shared" si="28"/>
        <v>2.92</v>
      </c>
      <c r="C241">
        <v>173.154</v>
      </c>
      <c r="D241">
        <f t="shared" si="33"/>
        <v>-6.8460000000000036</v>
      </c>
      <c r="E241">
        <f t="shared" si="30"/>
        <v>6.8460000000000036</v>
      </c>
    </row>
    <row r="242" spans="1:5">
      <c r="A242">
        <v>75</v>
      </c>
      <c r="B242">
        <f t="shared" si="28"/>
        <v>3</v>
      </c>
      <c r="C242">
        <v>175.32599999999999</v>
      </c>
      <c r="D242">
        <f t="shared" si="33"/>
        <v>-4.6740000000000066</v>
      </c>
      <c r="E242">
        <f t="shared" si="30"/>
        <v>4.6740000000000066</v>
      </c>
    </row>
    <row r="243" spans="1:5">
      <c r="A243">
        <v>77</v>
      </c>
      <c r="B243">
        <f t="shared" si="28"/>
        <v>3.08</v>
      </c>
      <c r="C243">
        <v>165.22399999999999</v>
      </c>
      <c r="D243">
        <f t="shared" si="33"/>
        <v>-14.77600000000001</v>
      </c>
      <c r="E243">
        <f t="shared" si="30"/>
        <v>14.77600000000001</v>
      </c>
    </row>
    <row r="244" spans="1:5">
      <c r="A244">
        <v>79</v>
      </c>
      <c r="B244">
        <f t="shared" si="28"/>
        <v>3.16</v>
      </c>
      <c r="C244">
        <v>165.32400000000001</v>
      </c>
      <c r="D244">
        <f t="shared" si="33"/>
        <v>-14.675999999999988</v>
      </c>
      <c r="E244">
        <f t="shared" si="30"/>
        <v>14.675999999999988</v>
      </c>
    </row>
    <row r="245" spans="1:5">
      <c r="A245">
        <v>81</v>
      </c>
      <c r="B245">
        <f t="shared" si="28"/>
        <v>3.24</v>
      </c>
      <c r="C245">
        <v>167.816</v>
      </c>
      <c r="D245">
        <f t="shared" si="33"/>
        <v>-12.183999999999997</v>
      </c>
      <c r="E245">
        <f t="shared" si="30"/>
        <v>12.183999999999997</v>
      </c>
    </row>
    <row r="246" spans="1:5">
      <c r="A246">
        <v>87</v>
      </c>
      <c r="B246">
        <f t="shared" si="28"/>
        <v>3.48</v>
      </c>
      <c r="C246">
        <v>167.04599999999999</v>
      </c>
      <c r="D246">
        <f t="shared" ref="D246:D249" si="34">180-C246</f>
        <v>12.954000000000008</v>
      </c>
      <c r="E246">
        <f t="shared" si="30"/>
        <v>12.954000000000008</v>
      </c>
    </row>
    <row r="247" spans="1:5">
      <c r="A247">
        <v>89</v>
      </c>
      <c r="B247">
        <f t="shared" si="28"/>
        <v>3.56</v>
      </c>
      <c r="C247">
        <v>168.69</v>
      </c>
      <c r="D247">
        <f t="shared" si="34"/>
        <v>11.310000000000002</v>
      </c>
      <c r="E247">
        <f t="shared" si="30"/>
        <v>11.310000000000002</v>
      </c>
    </row>
    <row r="248" spans="1:5">
      <c r="A248">
        <v>91</v>
      </c>
      <c r="B248">
        <f t="shared" si="28"/>
        <v>3.64</v>
      </c>
      <c r="C248">
        <v>171.58699999999999</v>
      </c>
      <c r="D248">
        <f t="shared" si="34"/>
        <v>8.4130000000000109</v>
      </c>
      <c r="E248">
        <f t="shared" si="30"/>
        <v>8.4130000000000109</v>
      </c>
    </row>
    <row r="249" spans="1:5">
      <c r="A249">
        <v>93</v>
      </c>
      <c r="B249">
        <f t="shared" si="28"/>
        <v>3.72</v>
      </c>
      <c r="C249">
        <v>170.321</v>
      </c>
      <c r="D249">
        <f t="shared" si="34"/>
        <v>9.679000000000002</v>
      </c>
      <c r="E249">
        <f t="shared" si="30"/>
        <v>9.679000000000002</v>
      </c>
    </row>
  </sheetData>
  <hyperlinks>
    <hyperlink ref="G4" r:id="rId1"/>
    <hyperlink ref="G136" r:id="rId2"/>
    <hyperlink ref="G216" r:id="rId3"/>
  </hyperlinks>
  <pageMargins left="0.7" right="0.7" top="0.75" bottom="0.75" header="0.3" footer="0.3"/>
  <pageSetup orientation="portrait" horizontalDpi="200" verticalDpi="200" copies="0" r:id="rId4"/>
  <drawing r:id="rId5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42"/>
  <dimension ref="A1:I173"/>
  <sheetViews>
    <sheetView workbookViewId="0">
      <selection activeCell="D146" sqref="D146:D173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36</v>
      </c>
      <c r="C1" s="18" t="s">
        <v>37</v>
      </c>
    </row>
    <row r="2" spans="1:8">
      <c r="A2" t="s">
        <v>736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154.76900000000001</v>
      </c>
      <c r="D4" s="8">
        <f>180-C4</f>
        <v>25.230999999999995</v>
      </c>
      <c r="E4">
        <f>ABS(D4)</f>
        <v>25.230999999999995</v>
      </c>
      <c r="F4">
        <v>1.35</v>
      </c>
      <c r="G4" s="9" t="s">
        <v>247</v>
      </c>
      <c r="H4" s="9"/>
    </row>
    <row r="5" spans="1:8">
      <c r="A5">
        <v>3</v>
      </c>
      <c r="B5">
        <f t="shared" ref="B5:B56" si="0">A5*(1/30)</f>
        <v>0.1</v>
      </c>
      <c r="C5">
        <v>159.065</v>
      </c>
      <c r="D5">
        <f t="shared" ref="D5:D9" si="1">180-C5</f>
        <v>20.935000000000002</v>
      </c>
      <c r="E5">
        <f t="shared" ref="E5:E56" si="2">ABS(D5)</f>
        <v>20.935000000000002</v>
      </c>
    </row>
    <row r="6" spans="1:8">
      <c r="A6">
        <v>5</v>
      </c>
      <c r="B6">
        <f t="shared" si="0"/>
        <v>0.16666666666666666</v>
      </c>
      <c r="C6">
        <v>164.75200000000001</v>
      </c>
      <c r="D6">
        <f t="shared" si="1"/>
        <v>15.24799999999999</v>
      </c>
      <c r="E6">
        <f t="shared" si="2"/>
        <v>15.24799999999999</v>
      </c>
    </row>
    <row r="7" spans="1:8">
      <c r="A7">
        <v>7</v>
      </c>
      <c r="B7">
        <f t="shared" si="0"/>
        <v>0.23333333333333334</v>
      </c>
      <c r="C7">
        <v>173.82499999999999</v>
      </c>
      <c r="D7">
        <f t="shared" si="1"/>
        <v>6.1750000000000114</v>
      </c>
      <c r="E7">
        <f t="shared" si="2"/>
        <v>6.1750000000000114</v>
      </c>
      <c r="G7" t="s">
        <v>131</v>
      </c>
      <c r="H7" t="s">
        <v>248</v>
      </c>
    </row>
    <row r="8" spans="1:8">
      <c r="A8">
        <v>9</v>
      </c>
      <c r="B8">
        <f t="shared" si="0"/>
        <v>0.3</v>
      </c>
      <c r="C8">
        <v>176.404</v>
      </c>
      <c r="D8">
        <f t="shared" si="1"/>
        <v>3.5960000000000036</v>
      </c>
      <c r="E8">
        <f t="shared" si="2"/>
        <v>3.5960000000000036</v>
      </c>
      <c r="G8" t="s">
        <v>212</v>
      </c>
    </row>
    <row r="9" spans="1:8">
      <c r="A9">
        <v>11</v>
      </c>
      <c r="B9">
        <f t="shared" si="0"/>
        <v>0.36666666666666664</v>
      </c>
      <c r="C9">
        <v>175.334</v>
      </c>
      <c r="D9">
        <f t="shared" si="1"/>
        <v>4.6659999999999968</v>
      </c>
      <c r="E9">
        <f t="shared" si="2"/>
        <v>4.6659999999999968</v>
      </c>
      <c r="G9" s="9" t="s">
        <v>249</v>
      </c>
    </row>
    <row r="10" spans="1:8">
      <c r="A10">
        <v>13</v>
      </c>
      <c r="B10">
        <f t="shared" si="0"/>
        <v>0.43333333333333335</v>
      </c>
      <c r="C10">
        <v>179.81</v>
      </c>
      <c r="D10">
        <f>-180+C10</f>
        <v>-0.18999999999999773</v>
      </c>
      <c r="E10">
        <f t="shared" si="2"/>
        <v>0.18999999999999773</v>
      </c>
    </row>
    <row r="11" spans="1:8">
      <c r="A11">
        <v>15</v>
      </c>
      <c r="B11">
        <f t="shared" si="0"/>
        <v>0.5</v>
      </c>
      <c r="C11">
        <v>165.518</v>
      </c>
      <c r="D11">
        <f t="shared" ref="D11:D20" si="3">-180+C11</f>
        <v>-14.481999999999999</v>
      </c>
      <c r="E11">
        <f t="shared" si="2"/>
        <v>14.481999999999999</v>
      </c>
    </row>
    <row r="12" spans="1:8">
      <c r="A12">
        <v>17</v>
      </c>
      <c r="B12">
        <f t="shared" si="0"/>
        <v>0.56666666666666665</v>
      </c>
      <c r="C12">
        <v>165.01</v>
      </c>
      <c r="D12">
        <f t="shared" si="3"/>
        <v>-14.990000000000009</v>
      </c>
      <c r="E12">
        <f t="shared" si="2"/>
        <v>14.990000000000009</v>
      </c>
    </row>
    <row r="13" spans="1:8">
      <c r="A13">
        <v>19</v>
      </c>
      <c r="B13">
        <f t="shared" si="0"/>
        <v>0.6333333333333333</v>
      </c>
      <c r="C13">
        <v>160.5</v>
      </c>
      <c r="D13">
        <f t="shared" si="3"/>
        <v>-19.5</v>
      </c>
      <c r="E13">
        <f t="shared" si="2"/>
        <v>19.5</v>
      </c>
    </row>
    <row r="14" spans="1:8">
      <c r="A14">
        <v>21</v>
      </c>
      <c r="B14">
        <f t="shared" si="0"/>
        <v>0.7</v>
      </c>
      <c r="C14">
        <v>162.191</v>
      </c>
      <c r="D14">
        <f t="shared" si="3"/>
        <v>-17.808999999999997</v>
      </c>
      <c r="E14">
        <f t="shared" si="2"/>
        <v>17.808999999999997</v>
      </c>
    </row>
    <row r="15" spans="1:8">
      <c r="A15">
        <v>23</v>
      </c>
      <c r="B15">
        <f t="shared" si="0"/>
        <v>0.76666666666666661</v>
      </c>
      <c r="C15">
        <v>160.83199999999999</v>
      </c>
      <c r="D15">
        <f t="shared" si="3"/>
        <v>-19.168000000000006</v>
      </c>
      <c r="E15">
        <f t="shared" si="2"/>
        <v>19.168000000000006</v>
      </c>
    </row>
    <row r="16" spans="1:8">
      <c r="A16">
        <v>25</v>
      </c>
      <c r="B16">
        <f t="shared" si="0"/>
        <v>0.83333333333333337</v>
      </c>
      <c r="C16">
        <v>157.48500000000001</v>
      </c>
      <c r="D16" s="8">
        <f t="shared" si="3"/>
        <v>-22.514999999999986</v>
      </c>
      <c r="E16">
        <f t="shared" si="2"/>
        <v>22.514999999999986</v>
      </c>
    </row>
    <row r="17" spans="1:5">
      <c r="A17">
        <v>27</v>
      </c>
      <c r="B17">
        <f t="shared" si="0"/>
        <v>0.9</v>
      </c>
      <c r="C17">
        <v>163.048</v>
      </c>
      <c r="D17">
        <f t="shared" si="3"/>
        <v>-16.951999999999998</v>
      </c>
      <c r="E17">
        <f t="shared" si="2"/>
        <v>16.951999999999998</v>
      </c>
    </row>
    <row r="18" spans="1:5">
      <c r="A18">
        <v>29</v>
      </c>
      <c r="B18">
        <f t="shared" si="0"/>
        <v>0.96666666666666667</v>
      </c>
      <c r="C18">
        <v>167.19</v>
      </c>
      <c r="D18">
        <f t="shared" si="3"/>
        <v>-12.810000000000002</v>
      </c>
      <c r="E18">
        <f t="shared" si="2"/>
        <v>12.810000000000002</v>
      </c>
    </row>
    <row r="19" spans="1:5">
      <c r="A19">
        <v>31</v>
      </c>
      <c r="B19">
        <f t="shared" si="0"/>
        <v>1.0333333333333332</v>
      </c>
      <c r="C19">
        <v>166.87700000000001</v>
      </c>
      <c r="D19">
        <f t="shared" si="3"/>
        <v>-13.12299999999999</v>
      </c>
      <c r="E19">
        <f t="shared" si="2"/>
        <v>13.12299999999999</v>
      </c>
    </row>
    <row r="20" spans="1:5">
      <c r="A20">
        <v>33</v>
      </c>
      <c r="B20">
        <f t="shared" si="0"/>
        <v>1.1000000000000001</v>
      </c>
      <c r="C20">
        <v>175.93799999999999</v>
      </c>
      <c r="D20">
        <f t="shared" si="3"/>
        <v>-4.0620000000000118</v>
      </c>
      <c r="E20">
        <f t="shared" si="2"/>
        <v>4.0620000000000118</v>
      </c>
    </row>
    <row r="21" spans="1:5">
      <c r="A21">
        <v>35</v>
      </c>
      <c r="B21">
        <f t="shared" si="0"/>
        <v>1.1666666666666667</v>
      </c>
      <c r="C21">
        <v>158.65299999999999</v>
      </c>
      <c r="D21">
        <f>180-C21</f>
        <v>21.347000000000008</v>
      </c>
      <c r="E21">
        <f t="shared" si="2"/>
        <v>21.347000000000008</v>
      </c>
    </row>
    <row r="22" spans="1:5">
      <c r="A22">
        <v>37</v>
      </c>
      <c r="B22">
        <f t="shared" si="0"/>
        <v>1.2333333333333334</v>
      </c>
      <c r="C22">
        <v>156.16499999999999</v>
      </c>
      <c r="D22">
        <f t="shared" ref="D22:D28" si="4">180-C22</f>
        <v>23.835000000000008</v>
      </c>
      <c r="E22">
        <f t="shared" si="2"/>
        <v>23.835000000000008</v>
      </c>
    </row>
    <row r="23" spans="1:5">
      <c r="A23">
        <v>39</v>
      </c>
      <c r="B23">
        <f t="shared" si="0"/>
        <v>1.3</v>
      </c>
      <c r="C23">
        <v>162.28899999999999</v>
      </c>
      <c r="D23">
        <f t="shared" si="4"/>
        <v>17.711000000000013</v>
      </c>
      <c r="E23">
        <f t="shared" si="2"/>
        <v>17.711000000000013</v>
      </c>
    </row>
    <row r="24" spans="1:5">
      <c r="A24">
        <v>41</v>
      </c>
      <c r="B24">
        <f t="shared" si="0"/>
        <v>1.3666666666666667</v>
      </c>
      <c r="C24">
        <v>166.08699999999999</v>
      </c>
      <c r="D24">
        <f t="shared" si="4"/>
        <v>13.913000000000011</v>
      </c>
      <c r="E24">
        <f t="shared" si="2"/>
        <v>13.913000000000011</v>
      </c>
    </row>
    <row r="25" spans="1:5">
      <c r="A25">
        <v>43</v>
      </c>
      <c r="B25">
        <f t="shared" si="0"/>
        <v>1.4333333333333333</v>
      </c>
      <c r="C25">
        <v>166.88200000000001</v>
      </c>
      <c r="D25">
        <f t="shared" si="4"/>
        <v>13.117999999999995</v>
      </c>
      <c r="E25">
        <f t="shared" si="2"/>
        <v>13.117999999999995</v>
      </c>
    </row>
    <row r="26" spans="1:5">
      <c r="A26">
        <v>45</v>
      </c>
      <c r="B26">
        <f t="shared" si="0"/>
        <v>1.5</v>
      </c>
      <c r="C26">
        <v>175.452</v>
      </c>
      <c r="D26">
        <f t="shared" si="4"/>
        <v>4.5480000000000018</v>
      </c>
      <c r="E26">
        <f t="shared" si="2"/>
        <v>4.5480000000000018</v>
      </c>
    </row>
    <row r="27" spans="1:5">
      <c r="A27">
        <v>47</v>
      </c>
      <c r="B27">
        <f t="shared" si="0"/>
        <v>1.5666666666666667</v>
      </c>
      <c r="C27">
        <v>178.24700000000001</v>
      </c>
      <c r="D27">
        <f t="shared" si="4"/>
        <v>1.7529999999999859</v>
      </c>
      <c r="E27">
        <f t="shared" si="2"/>
        <v>1.7529999999999859</v>
      </c>
    </row>
    <row r="28" spans="1:5">
      <c r="A28">
        <v>49</v>
      </c>
      <c r="B28">
        <f t="shared" si="0"/>
        <v>1.6333333333333333</v>
      </c>
      <c r="C28">
        <v>179.42099999999999</v>
      </c>
      <c r="D28">
        <f t="shared" si="4"/>
        <v>0.57900000000000773</v>
      </c>
      <c r="E28">
        <f t="shared" si="2"/>
        <v>0.57900000000000773</v>
      </c>
    </row>
    <row r="29" spans="1:5">
      <c r="A29">
        <v>51</v>
      </c>
      <c r="B29">
        <f t="shared" si="0"/>
        <v>1.7</v>
      </c>
      <c r="C29">
        <v>171.59</v>
      </c>
      <c r="D29">
        <f>-180+C29</f>
        <v>-8.4099999999999966</v>
      </c>
      <c r="E29">
        <f t="shared" si="2"/>
        <v>8.4099999999999966</v>
      </c>
    </row>
    <row r="30" spans="1:5">
      <c r="A30">
        <v>53</v>
      </c>
      <c r="B30">
        <f t="shared" si="0"/>
        <v>1.7666666666666666</v>
      </c>
      <c r="C30">
        <v>169.56899999999999</v>
      </c>
      <c r="D30">
        <f t="shared" ref="D30:D34" si="5">-180+C30</f>
        <v>-10.431000000000012</v>
      </c>
      <c r="E30">
        <f t="shared" si="2"/>
        <v>10.431000000000012</v>
      </c>
    </row>
    <row r="31" spans="1:5">
      <c r="A31">
        <v>55</v>
      </c>
      <c r="B31">
        <f t="shared" si="0"/>
        <v>1.8333333333333333</v>
      </c>
      <c r="C31">
        <v>158.68600000000001</v>
      </c>
      <c r="D31" s="8">
        <f t="shared" si="5"/>
        <v>-21.313999999999993</v>
      </c>
      <c r="E31">
        <f t="shared" si="2"/>
        <v>21.313999999999993</v>
      </c>
    </row>
    <row r="32" spans="1:5">
      <c r="A32">
        <v>57</v>
      </c>
      <c r="B32">
        <f t="shared" si="0"/>
        <v>1.9</v>
      </c>
      <c r="C32">
        <v>170.04900000000001</v>
      </c>
      <c r="D32">
        <f t="shared" si="5"/>
        <v>-9.9509999999999934</v>
      </c>
      <c r="E32">
        <f t="shared" si="2"/>
        <v>9.9509999999999934</v>
      </c>
    </row>
    <row r="33" spans="1:5">
      <c r="A33">
        <v>59</v>
      </c>
      <c r="B33">
        <f t="shared" si="0"/>
        <v>1.9666666666666666</v>
      </c>
      <c r="C33">
        <v>166.33799999999999</v>
      </c>
      <c r="D33">
        <f t="shared" si="5"/>
        <v>-13.662000000000006</v>
      </c>
      <c r="E33">
        <f t="shared" si="2"/>
        <v>13.662000000000006</v>
      </c>
    </row>
    <row r="34" spans="1:5">
      <c r="A34">
        <v>61</v>
      </c>
      <c r="B34">
        <f t="shared" si="0"/>
        <v>2.0333333333333332</v>
      </c>
      <c r="C34">
        <v>172.12</v>
      </c>
      <c r="D34">
        <f t="shared" si="5"/>
        <v>-7.8799999999999955</v>
      </c>
      <c r="E34">
        <f t="shared" si="2"/>
        <v>7.8799999999999955</v>
      </c>
    </row>
    <row r="35" spans="1:5">
      <c r="A35">
        <v>63</v>
      </c>
      <c r="B35">
        <f t="shared" si="0"/>
        <v>2.1</v>
      </c>
      <c r="C35">
        <v>171.59399999999999</v>
      </c>
      <c r="D35">
        <f>180-C35</f>
        <v>8.4060000000000059</v>
      </c>
      <c r="E35">
        <f t="shared" si="2"/>
        <v>8.4060000000000059</v>
      </c>
    </row>
    <row r="36" spans="1:5">
      <c r="A36">
        <v>65</v>
      </c>
      <c r="B36">
        <f t="shared" si="0"/>
        <v>2.1666666666666665</v>
      </c>
      <c r="C36">
        <v>174.62100000000001</v>
      </c>
      <c r="D36">
        <f t="shared" ref="D36:D40" si="6">180-C36</f>
        <v>5.3789999999999907</v>
      </c>
      <c r="E36">
        <f t="shared" si="2"/>
        <v>5.3789999999999907</v>
      </c>
    </row>
    <row r="37" spans="1:5">
      <c r="A37">
        <v>67</v>
      </c>
      <c r="B37">
        <f t="shared" si="0"/>
        <v>2.2333333333333334</v>
      </c>
      <c r="C37">
        <v>162.995</v>
      </c>
      <c r="D37" s="8">
        <f t="shared" si="6"/>
        <v>17.004999999999995</v>
      </c>
      <c r="E37">
        <f t="shared" si="2"/>
        <v>17.004999999999995</v>
      </c>
    </row>
    <row r="38" spans="1:5">
      <c r="A38">
        <v>69</v>
      </c>
      <c r="B38">
        <f t="shared" si="0"/>
        <v>2.2999999999999998</v>
      </c>
      <c r="C38">
        <v>165.602</v>
      </c>
      <c r="D38">
        <f t="shared" si="6"/>
        <v>14.397999999999996</v>
      </c>
      <c r="E38">
        <f t="shared" si="2"/>
        <v>14.397999999999996</v>
      </c>
    </row>
    <row r="39" spans="1:5">
      <c r="A39">
        <v>71</v>
      </c>
      <c r="B39">
        <f t="shared" si="0"/>
        <v>2.3666666666666667</v>
      </c>
      <c r="C39">
        <v>168.71</v>
      </c>
      <c r="D39">
        <f t="shared" si="6"/>
        <v>11.289999999999992</v>
      </c>
      <c r="E39">
        <f t="shared" si="2"/>
        <v>11.289999999999992</v>
      </c>
    </row>
    <row r="40" spans="1:5">
      <c r="A40">
        <v>73</v>
      </c>
      <c r="B40">
        <f t="shared" si="0"/>
        <v>2.4333333333333331</v>
      </c>
      <c r="C40">
        <v>166.685</v>
      </c>
      <c r="D40">
        <f t="shared" si="6"/>
        <v>13.314999999999998</v>
      </c>
      <c r="E40">
        <f t="shared" si="2"/>
        <v>13.314999999999998</v>
      </c>
    </row>
    <row r="41" spans="1:5">
      <c r="A41">
        <v>79</v>
      </c>
      <c r="B41">
        <f t="shared" si="0"/>
        <v>2.6333333333333333</v>
      </c>
      <c r="C41">
        <v>173.548</v>
      </c>
      <c r="D41">
        <f>-180+C41</f>
        <v>-6.4519999999999982</v>
      </c>
      <c r="E41">
        <f t="shared" si="2"/>
        <v>6.4519999999999982</v>
      </c>
    </row>
    <row r="42" spans="1:5">
      <c r="A42">
        <v>81</v>
      </c>
      <c r="B42">
        <f t="shared" si="0"/>
        <v>2.7</v>
      </c>
      <c r="C42">
        <v>176.11199999999999</v>
      </c>
      <c r="D42">
        <f t="shared" ref="D42:D53" si="7">-180+C42</f>
        <v>-3.8880000000000052</v>
      </c>
      <c r="E42">
        <f t="shared" si="2"/>
        <v>3.8880000000000052</v>
      </c>
    </row>
    <row r="43" spans="1:5">
      <c r="A43">
        <v>83</v>
      </c>
      <c r="B43">
        <f t="shared" si="0"/>
        <v>2.7666666666666666</v>
      </c>
      <c r="C43">
        <v>176.327</v>
      </c>
      <c r="D43">
        <f t="shared" si="7"/>
        <v>-3.6730000000000018</v>
      </c>
      <c r="E43">
        <f t="shared" si="2"/>
        <v>3.6730000000000018</v>
      </c>
    </row>
    <row r="44" spans="1:5">
      <c r="A44">
        <v>85</v>
      </c>
      <c r="B44">
        <f t="shared" si="0"/>
        <v>2.8333333333333335</v>
      </c>
      <c r="C44">
        <v>165.57</v>
      </c>
      <c r="D44">
        <f t="shared" si="7"/>
        <v>-14.430000000000007</v>
      </c>
      <c r="E44">
        <f t="shared" si="2"/>
        <v>14.430000000000007</v>
      </c>
    </row>
    <row r="45" spans="1:5">
      <c r="A45">
        <v>87</v>
      </c>
      <c r="B45">
        <f t="shared" si="0"/>
        <v>2.9</v>
      </c>
      <c r="C45">
        <v>151.886</v>
      </c>
      <c r="D45">
        <f t="shared" si="7"/>
        <v>-28.114000000000004</v>
      </c>
      <c r="E45">
        <f t="shared" si="2"/>
        <v>28.114000000000004</v>
      </c>
    </row>
    <row r="46" spans="1:5">
      <c r="A46">
        <v>89</v>
      </c>
      <c r="B46">
        <f t="shared" si="0"/>
        <v>2.9666666666666668</v>
      </c>
      <c r="C46">
        <v>149.505</v>
      </c>
      <c r="D46" s="8">
        <f t="shared" si="7"/>
        <v>-30.495000000000005</v>
      </c>
      <c r="E46" s="13">
        <f t="shared" si="2"/>
        <v>30.495000000000005</v>
      </c>
    </row>
    <row r="47" spans="1:5">
      <c r="A47">
        <v>91</v>
      </c>
      <c r="B47">
        <f t="shared" si="0"/>
        <v>3.0333333333333332</v>
      </c>
      <c r="C47">
        <v>156.48099999999999</v>
      </c>
      <c r="D47">
        <f t="shared" si="7"/>
        <v>-23.519000000000005</v>
      </c>
      <c r="E47">
        <f t="shared" si="2"/>
        <v>23.519000000000005</v>
      </c>
    </row>
    <row r="48" spans="1:5">
      <c r="A48">
        <v>93</v>
      </c>
      <c r="B48">
        <f t="shared" si="0"/>
        <v>3.1</v>
      </c>
      <c r="C48">
        <v>151.41</v>
      </c>
      <c r="D48">
        <f t="shared" si="7"/>
        <v>-28.590000000000003</v>
      </c>
      <c r="E48">
        <f t="shared" si="2"/>
        <v>28.590000000000003</v>
      </c>
    </row>
    <row r="49" spans="1:9">
      <c r="A49">
        <v>95</v>
      </c>
      <c r="B49">
        <f t="shared" si="0"/>
        <v>3.1666666666666665</v>
      </c>
      <c r="C49">
        <v>159.52600000000001</v>
      </c>
      <c r="D49">
        <f t="shared" si="7"/>
        <v>-20.47399999999999</v>
      </c>
      <c r="E49">
        <f t="shared" si="2"/>
        <v>20.47399999999999</v>
      </c>
    </row>
    <row r="50" spans="1:9">
      <c r="A50">
        <v>97</v>
      </c>
      <c r="B50">
        <f t="shared" si="0"/>
        <v>3.2333333333333334</v>
      </c>
      <c r="C50">
        <v>167.739</v>
      </c>
      <c r="D50">
        <f t="shared" si="7"/>
        <v>-12.260999999999996</v>
      </c>
      <c r="E50">
        <f t="shared" si="2"/>
        <v>12.260999999999996</v>
      </c>
    </row>
    <row r="51" spans="1:9">
      <c r="A51">
        <v>99</v>
      </c>
      <c r="B51">
        <f t="shared" si="0"/>
        <v>3.3</v>
      </c>
      <c r="C51">
        <v>167.60599999999999</v>
      </c>
      <c r="D51">
        <f t="shared" si="7"/>
        <v>-12.394000000000005</v>
      </c>
      <c r="E51">
        <f t="shared" si="2"/>
        <v>12.394000000000005</v>
      </c>
    </row>
    <row r="52" spans="1:9">
      <c r="A52">
        <v>101</v>
      </c>
      <c r="B52">
        <f t="shared" si="0"/>
        <v>3.3666666666666667</v>
      </c>
      <c r="C52">
        <v>171.012</v>
      </c>
      <c r="D52">
        <f t="shared" si="7"/>
        <v>-8.9879999999999995</v>
      </c>
      <c r="E52">
        <f t="shared" si="2"/>
        <v>8.9879999999999995</v>
      </c>
    </row>
    <row r="53" spans="1:9">
      <c r="A53">
        <v>103</v>
      </c>
      <c r="B53">
        <f t="shared" si="0"/>
        <v>3.4333333333333331</v>
      </c>
      <c r="C53">
        <v>172.53200000000001</v>
      </c>
      <c r="D53">
        <f t="shared" si="7"/>
        <v>-7.4679999999999893</v>
      </c>
      <c r="E53">
        <f t="shared" si="2"/>
        <v>7.4679999999999893</v>
      </c>
    </row>
    <row r="54" spans="1:9">
      <c r="A54">
        <v>105</v>
      </c>
      <c r="B54">
        <f t="shared" si="0"/>
        <v>3.5</v>
      </c>
      <c r="C54">
        <v>173.446</v>
      </c>
      <c r="D54">
        <f>180-C54</f>
        <v>6.554000000000002</v>
      </c>
      <c r="E54">
        <f t="shared" si="2"/>
        <v>6.554000000000002</v>
      </c>
    </row>
    <row r="55" spans="1:9">
      <c r="A55">
        <v>107</v>
      </c>
      <c r="B55">
        <f t="shared" si="0"/>
        <v>3.5666666666666664</v>
      </c>
      <c r="C55">
        <v>153.08600000000001</v>
      </c>
      <c r="D55" s="8">
        <f t="shared" ref="D55:D56" si="8">180-C55</f>
        <v>26.913999999999987</v>
      </c>
      <c r="E55">
        <f t="shared" si="2"/>
        <v>26.913999999999987</v>
      </c>
    </row>
    <row r="56" spans="1:9">
      <c r="A56">
        <v>109</v>
      </c>
      <c r="B56">
        <f t="shared" si="0"/>
        <v>3.6333333333333333</v>
      </c>
      <c r="C56">
        <v>159.77099999999999</v>
      </c>
      <c r="D56">
        <f t="shared" si="8"/>
        <v>20.229000000000013</v>
      </c>
      <c r="E56">
        <f t="shared" si="2"/>
        <v>20.229000000000013</v>
      </c>
    </row>
    <row r="58" spans="1:9">
      <c r="A58" t="s">
        <v>170</v>
      </c>
    </row>
    <row r="59" spans="1:9">
      <c r="A59">
        <v>1</v>
      </c>
      <c r="B59">
        <f>A59*(1/30)</f>
        <v>3.3333333333333333E-2</v>
      </c>
      <c r="C59">
        <v>153.774</v>
      </c>
      <c r="D59">
        <f>-180+C59</f>
        <v>-26.225999999999999</v>
      </c>
      <c r="E59">
        <f>ABS(D59)</f>
        <v>26.225999999999999</v>
      </c>
      <c r="H59" t="s">
        <v>131</v>
      </c>
      <c r="I59" t="s">
        <v>250</v>
      </c>
    </row>
    <row r="60" spans="1:9">
      <c r="A60">
        <v>3</v>
      </c>
      <c r="B60">
        <f t="shared" ref="B60:B110" si="9">A60*(1/30)</f>
        <v>0.1</v>
      </c>
      <c r="C60">
        <v>159.33699999999999</v>
      </c>
      <c r="D60">
        <f t="shared" ref="D60:D67" si="10">-180+C60</f>
        <v>-20.663000000000011</v>
      </c>
      <c r="E60">
        <f t="shared" ref="E60:E110" si="11">ABS(D60)</f>
        <v>20.663000000000011</v>
      </c>
      <c r="H60" t="s">
        <v>251</v>
      </c>
    </row>
    <row r="61" spans="1:9">
      <c r="A61">
        <v>5</v>
      </c>
      <c r="B61">
        <f t="shared" si="9"/>
        <v>0.16666666666666666</v>
      </c>
      <c r="C61">
        <v>156.34399999999999</v>
      </c>
      <c r="D61">
        <f t="shared" si="10"/>
        <v>-23.656000000000006</v>
      </c>
      <c r="E61">
        <f t="shared" si="11"/>
        <v>23.656000000000006</v>
      </c>
      <c r="H61" s="9" t="s">
        <v>252</v>
      </c>
    </row>
    <row r="62" spans="1:9">
      <c r="A62">
        <v>7</v>
      </c>
      <c r="B62">
        <f t="shared" si="9"/>
        <v>0.23333333333333334</v>
      </c>
      <c r="C62">
        <v>159.02099999999999</v>
      </c>
      <c r="D62">
        <f t="shared" si="10"/>
        <v>-20.979000000000013</v>
      </c>
      <c r="E62">
        <f t="shared" si="11"/>
        <v>20.979000000000013</v>
      </c>
    </row>
    <row r="63" spans="1:9">
      <c r="A63">
        <v>9</v>
      </c>
      <c r="B63">
        <f t="shared" si="9"/>
        <v>0.3</v>
      </c>
      <c r="C63">
        <v>157.16999999999999</v>
      </c>
      <c r="D63">
        <f t="shared" si="10"/>
        <v>-22.830000000000013</v>
      </c>
      <c r="E63">
        <f t="shared" si="11"/>
        <v>22.830000000000013</v>
      </c>
    </row>
    <row r="64" spans="1:9">
      <c r="A64">
        <v>11</v>
      </c>
      <c r="B64">
        <f t="shared" si="9"/>
        <v>0.36666666666666664</v>
      </c>
      <c r="C64">
        <v>165.642</v>
      </c>
      <c r="D64">
        <f t="shared" si="10"/>
        <v>-14.358000000000004</v>
      </c>
      <c r="E64">
        <f t="shared" si="11"/>
        <v>14.358000000000004</v>
      </c>
    </row>
    <row r="65" spans="1:5">
      <c r="A65">
        <v>13</v>
      </c>
      <c r="B65">
        <f t="shared" si="9"/>
        <v>0.43333333333333335</v>
      </c>
      <c r="C65">
        <v>157.58099999999999</v>
      </c>
      <c r="D65">
        <f t="shared" si="10"/>
        <v>-22.419000000000011</v>
      </c>
      <c r="E65">
        <f t="shared" si="11"/>
        <v>22.419000000000011</v>
      </c>
    </row>
    <row r="66" spans="1:5">
      <c r="A66">
        <v>15</v>
      </c>
      <c r="B66">
        <f t="shared" si="9"/>
        <v>0.5</v>
      </c>
      <c r="C66">
        <v>167.732</v>
      </c>
      <c r="D66">
        <f t="shared" si="10"/>
        <v>-12.268000000000001</v>
      </c>
      <c r="E66">
        <f t="shared" si="11"/>
        <v>12.268000000000001</v>
      </c>
    </row>
    <row r="67" spans="1:5">
      <c r="A67">
        <v>17</v>
      </c>
      <c r="B67">
        <f t="shared" si="9"/>
        <v>0.56666666666666665</v>
      </c>
      <c r="C67">
        <v>176.59100000000001</v>
      </c>
      <c r="D67">
        <f t="shared" si="10"/>
        <v>-3.4089999999999918</v>
      </c>
      <c r="E67">
        <f t="shared" si="11"/>
        <v>3.4089999999999918</v>
      </c>
    </row>
    <row r="68" spans="1:5">
      <c r="A68">
        <v>19</v>
      </c>
      <c r="B68">
        <f t="shared" si="9"/>
        <v>0.6333333333333333</v>
      </c>
      <c r="C68">
        <v>167.376</v>
      </c>
      <c r="D68">
        <f>180-C68</f>
        <v>12.623999999999995</v>
      </c>
      <c r="E68">
        <f t="shared" si="11"/>
        <v>12.623999999999995</v>
      </c>
    </row>
    <row r="69" spans="1:5">
      <c r="A69">
        <v>21</v>
      </c>
      <c r="B69">
        <f t="shared" si="9"/>
        <v>0.7</v>
      </c>
      <c r="C69">
        <v>167.16900000000001</v>
      </c>
      <c r="D69">
        <f t="shared" ref="D69:D79" si="12">180-C69</f>
        <v>12.830999999999989</v>
      </c>
      <c r="E69">
        <f t="shared" si="11"/>
        <v>12.830999999999989</v>
      </c>
    </row>
    <row r="70" spans="1:5">
      <c r="A70">
        <v>23</v>
      </c>
      <c r="B70">
        <f t="shared" si="9"/>
        <v>0.76666666666666661</v>
      </c>
      <c r="C70">
        <v>170.37</v>
      </c>
      <c r="D70">
        <f t="shared" si="12"/>
        <v>9.6299999999999955</v>
      </c>
      <c r="E70">
        <f t="shared" si="11"/>
        <v>9.6299999999999955</v>
      </c>
    </row>
    <row r="71" spans="1:5">
      <c r="A71">
        <v>25</v>
      </c>
      <c r="B71">
        <f t="shared" si="9"/>
        <v>0.83333333333333337</v>
      </c>
      <c r="C71">
        <v>159.01599999999999</v>
      </c>
      <c r="D71">
        <f t="shared" si="12"/>
        <v>20.984000000000009</v>
      </c>
      <c r="E71">
        <f t="shared" si="11"/>
        <v>20.984000000000009</v>
      </c>
    </row>
    <row r="72" spans="1:5">
      <c r="A72">
        <v>27</v>
      </c>
      <c r="B72">
        <f t="shared" si="9"/>
        <v>0.9</v>
      </c>
      <c r="C72">
        <v>164.36500000000001</v>
      </c>
      <c r="D72">
        <f t="shared" si="12"/>
        <v>15.634999999999991</v>
      </c>
      <c r="E72">
        <f t="shared" si="11"/>
        <v>15.634999999999991</v>
      </c>
    </row>
    <row r="73" spans="1:5">
      <c r="A73">
        <v>29</v>
      </c>
      <c r="B73">
        <f t="shared" si="9"/>
        <v>0.96666666666666667</v>
      </c>
      <c r="C73">
        <v>160.38200000000001</v>
      </c>
      <c r="D73">
        <f t="shared" si="12"/>
        <v>19.617999999999995</v>
      </c>
      <c r="E73">
        <f t="shared" si="11"/>
        <v>19.617999999999995</v>
      </c>
    </row>
    <row r="74" spans="1:5">
      <c r="A74">
        <v>31</v>
      </c>
      <c r="B74">
        <f t="shared" si="9"/>
        <v>1.0333333333333332</v>
      </c>
      <c r="C74">
        <v>166.40100000000001</v>
      </c>
      <c r="D74">
        <f t="shared" si="12"/>
        <v>13.59899999999999</v>
      </c>
      <c r="E74">
        <f t="shared" si="11"/>
        <v>13.59899999999999</v>
      </c>
    </row>
    <row r="75" spans="1:5">
      <c r="A75">
        <v>33</v>
      </c>
      <c r="B75">
        <f t="shared" si="9"/>
        <v>1.1000000000000001</v>
      </c>
      <c r="C75">
        <v>156.93299999999999</v>
      </c>
      <c r="D75">
        <f t="shared" si="12"/>
        <v>23.067000000000007</v>
      </c>
      <c r="E75">
        <f t="shared" si="11"/>
        <v>23.067000000000007</v>
      </c>
    </row>
    <row r="76" spans="1:5">
      <c r="A76">
        <v>35</v>
      </c>
      <c r="B76">
        <f t="shared" si="9"/>
        <v>1.1666666666666667</v>
      </c>
      <c r="C76">
        <v>162.06100000000001</v>
      </c>
      <c r="D76">
        <f t="shared" si="12"/>
        <v>17.938999999999993</v>
      </c>
      <c r="E76">
        <f t="shared" si="11"/>
        <v>17.938999999999993</v>
      </c>
    </row>
    <row r="77" spans="1:5">
      <c r="A77">
        <v>37</v>
      </c>
      <c r="B77">
        <f t="shared" si="9"/>
        <v>1.2333333333333334</v>
      </c>
      <c r="C77">
        <v>158.23500000000001</v>
      </c>
      <c r="D77">
        <f t="shared" si="12"/>
        <v>21.764999999999986</v>
      </c>
      <c r="E77">
        <f t="shared" si="11"/>
        <v>21.764999999999986</v>
      </c>
    </row>
    <row r="78" spans="1:5">
      <c r="A78">
        <v>39</v>
      </c>
      <c r="B78">
        <f t="shared" si="9"/>
        <v>1.3</v>
      </c>
      <c r="C78">
        <v>175.202</v>
      </c>
      <c r="D78">
        <f t="shared" si="12"/>
        <v>4.7980000000000018</v>
      </c>
      <c r="E78">
        <f t="shared" si="11"/>
        <v>4.7980000000000018</v>
      </c>
    </row>
    <row r="79" spans="1:5">
      <c r="A79">
        <v>41</v>
      </c>
      <c r="B79">
        <f t="shared" si="9"/>
        <v>1.3666666666666667</v>
      </c>
      <c r="C79">
        <v>173.37</v>
      </c>
      <c r="D79">
        <f t="shared" si="12"/>
        <v>6.6299999999999955</v>
      </c>
      <c r="E79">
        <f t="shared" si="11"/>
        <v>6.6299999999999955</v>
      </c>
    </row>
    <row r="80" spans="1:5">
      <c r="A80">
        <v>43</v>
      </c>
      <c r="B80">
        <f t="shared" si="9"/>
        <v>1.4333333333333333</v>
      </c>
      <c r="C80">
        <v>176.07400000000001</v>
      </c>
      <c r="D80">
        <f>-180+C80</f>
        <v>-3.9259999999999877</v>
      </c>
      <c r="E80">
        <f t="shared" si="11"/>
        <v>3.9259999999999877</v>
      </c>
    </row>
    <row r="81" spans="1:5">
      <c r="A81">
        <v>45</v>
      </c>
      <c r="B81">
        <f t="shared" si="9"/>
        <v>1.5</v>
      </c>
      <c r="C81">
        <v>174.38399999999999</v>
      </c>
      <c r="D81">
        <f t="shared" ref="D81:D88" si="13">-180+C81</f>
        <v>-5.6160000000000139</v>
      </c>
      <c r="E81">
        <f t="shared" si="11"/>
        <v>5.6160000000000139</v>
      </c>
    </row>
    <row r="82" spans="1:5">
      <c r="A82">
        <v>47</v>
      </c>
      <c r="B82">
        <f t="shared" si="9"/>
        <v>1.5666666666666667</v>
      </c>
      <c r="C82">
        <v>168.83600000000001</v>
      </c>
      <c r="D82">
        <f t="shared" si="13"/>
        <v>-11.163999999999987</v>
      </c>
      <c r="E82">
        <f t="shared" si="11"/>
        <v>11.163999999999987</v>
      </c>
    </row>
    <row r="83" spans="1:5">
      <c r="A83">
        <v>49</v>
      </c>
      <c r="B83">
        <f t="shared" si="9"/>
        <v>1.6333333333333333</v>
      </c>
      <c r="C83">
        <v>168.351</v>
      </c>
      <c r="D83">
        <f t="shared" si="13"/>
        <v>-11.649000000000001</v>
      </c>
      <c r="E83">
        <f t="shared" si="11"/>
        <v>11.649000000000001</v>
      </c>
    </row>
    <row r="84" spans="1:5">
      <c r="A84">
        <v>51</v>
      </c>
      <c r="B84">
        <f t="shared" si="9"/>
        <v>1.7</v>
      </c>
      <c r="C84">
        <v>162.303</v>
      </c>
      <c r="D84">
        <f t="shared" si="13"/>
        <v>-17.697000000000003</v>
      </c>
      <c r="E84">
        <f t="shared" si="11"/>
        <v>17.697000000000003</v>
      </c>
    </row>
    <row r="85" spans="1:5">
      <c r="A85">
        <v>53</v>
      </c>
      <c r="B85">
        <f t="shared" si="9"/>
        <v>1.7666666666666666</v>
      </c>
      <c r="C85">
        <v>157.78200000000001</v>
      </c>
      <c r="D85">
        <f t="shared" si="13"/>
        <v>-22.217999999999989</v>
      </c>
      <c r="E85">
        <f t="shared" si="11"/>
        <v>22.217999999999989</v>
      </c>
    </row>
    <row r="86" spans="1:5">
      <c r="A86">
        <v>55</v>
      </c>
      <c r="B86">
        <f t="shared" si="9"/>
        <v>1.8333333333333333</v>
      </c>
      <c r="C86">
        <v>154.191</v>
      </c>
      <c r="D86">
        <f t="shared" si="13"/>
        <v>-25.808999999999997</v>
      </c>
      <c r="E86">
        <f t="shared" si="11"/>
        <v>25.808999999999997</v>
      </c>
    </row>
    <row r="87" spans="1:5">
      <c r="A87">
        <v>57</v>
      </c>
      <c r="B87">
        <f t="shared" si="9"/>
        <v>1.9</v>
      </c>
      <c r="C87">
        <v>161.50399999999999</v>
      </c>
      <c r="D87">
        <f t="shared" si="13"/>
        <v>-18.496000000000009</v>
      </c>
      <c r="E87">
        <f t="shared" si="11"/>
        <v>18.496000000000009</v>
      </c>
    </row>
    <row r="88" spans="1:5">
      <c r="A88">
        <v>59</v>
      </c>
      <c r="B88">
        <f t="shared" si="9"/>
        <v>1.9666666666666666</v>
      </c>
      <c r="C88">
        <v>161.72200000000001</v>
      </c>
      <c r="D88">
        <f t="shared" si="13"/>
        <v>-18.277999999999992</v>
      </c>
      <c r="E88">
        <f t="shared" si="11"/>
        <v>18.277999999999992</v>
      </c>
    </row>
    <row r="89" spans="1:5">
      <c r="A89">
        <v>61</v>
      </c>
      <c r="B89">
        <f t="shared" si="9"/>
        <v>2.0333333333333332</v>
      </c>
      <c r="C89">
        <v>167.989</v>
      </c>
      <c r="D89">
        <f>180-C89</f>
        <v>12.010999999999996</v>
      </c>
      <c r="E89">
        <f t="shared" si="11"/>
        <v>12.010999999999996</v>
      </c>
    </row>
    <row r="90" spans="1:5">
      <c r="A90">
        <v>63</v>
      </c>
      <c r="B90">
        <f t="shared" si="9"/>
        <v>2.1</v>
      </c>
      <c r="C90">
        <v>167.727</v>
      </c>
      <c r="D90">
        <f t="shared" ref="D90:D97" si="14">180-C90</f>
        <v>12.272999999999996</v>
      </c>
      <c r="E90">
        <f t="shared" si="11"/>
        <v>12.272999999999996</v>
      </c>
    </row>
    <row r="91" spans="1:5">
      <c r="A91">
        <v>65</v>
      </c>
      <c r="B91">
        <f t="shared" si="9"/>
        <v>2.1666666666666665</v>
      </c>
      <c r="C91">
        <v>162.75800000000001</v>
      </c>
      <c r="D91">
        <f t="shared" si="14"/>
        <v>17.24199999999999</v>
      </c>
      <c r="E91">
        <f t="shared" si="11"/>
        <v>17.24199999999999</v>
      </c>
    </row>
    <row r="92" spans="1:5">
      <c r="A92">
        <v>67</v>
      </c>
      <c r="B92">
        <f t="shared" si="9"/>
        <v>2.2333333333333334</v>
      </c>
      <c r="C92">
        <v>156.857</v>
      </c>
      <c r="D92">
        <f t="shared" si="14"/>
        <v>23.143000000000001</v>
      </c>
      <c r="E92">
        <f t="shared" si="11"/>
        <v>23.143000000000001</v>
      </c>
    </row>
    <row r="93" spans="1:5">
      <c r="A93">
        <v>69</v>
      </c>
      <c r="B93">
        <f t="shared" si="9"/>
        <v>2.2999999999999998</v>
      </c>
      <c r="C93">
        <v>158.24700000000001</v>
      </c>
      <c r="D93">
        <f t="shared" si="14"/>
        <v>21.752999999999986</v>
      </c>
      <c r="E93">
        <f t="shared" si="11"/>
        <v>21.752999999999986</v>
      </c>
    </row>
    <row r="94" spans="1:5">
      <c r="A94">
        <v>71</v>
      </c>
      <c r="B94">
        <f t="shared" si="9"/>
        <v>2.3666666666666667</v>
      </c>
      <c r="C94">
        <v>154.22800000000001</v>
      </c>
      <c r="D94">
        <f t="shared" si="14"/>
        <v>25.771999999999991</v>
      </c>
      <c r="E94">
        <f t="shared" si="11"/>
        <v>25.771999999999991</v>
      </c>
    </row>
    <row r="95" spans="1:5">
      <c r="A95">
        <v>73</v>
      </c>
      <c r="B95">
        <f t="shared" si="9"/>
        <v>2.4333333333333331</v>
      </c>
      <c r="C95">
        <v>155.06100000000001</v>
      </c>
      <c r="D95">
        <f t="shared" si="14"/>
        <v>24.938999999999993</v>
      </c>
      <c r="E95">
        <f t="shared" si="11"/>
        <v>24.938999999999993</v>
      </c>
    </row>
    <row r="96" spans="1:5">
      <c r="A96">
        <v>75</v>
      </c>
      <c r="B96">
        <f t="shared" si="9"/>
        <v>2.5</v>
      </c>
      <c r="C96">
        <v>153.768</v>
      </c>
      <c r="D96">
        <f t="shared" si="14"/>
        <v>26.231999999999999</v>
      </c>
      <c r="E96" s="10">
        <f t="shared" si="11"/>
        <v>26.231999999999999</v>
      </c>
    </row>
    <row r="97" spans="1:5">
      <c r="A97">
        <v>77</v>
      </c>
      <c r="B97">
        <f t="shared" si="9"/>
        <v>2.5666666666666664</v>
      </c>
      <c r="C97">
        <v>166.86199999999999</v>
      </c>
      <c r="D97">
        <f t="shared" si="14"/>
        <v>13.138000000000005</v>
      </c>
      <c r="E97">
        <f t="shared" si="11"/>
        <v>13.138000000000005</v>
      </c>
    </row>
    <row r="98" spans="1:5">
      <c r="A98">
        <v>79</v>
      </c>
      <c r="B98">
        <f t="shared" si="9"/>
        <v>2.6333333333333333</v>
      </c>
      <c r="C98">
        <v>166.251</v>
      </c>
      <c r="D98">
        <f>-180+C98</f>
        <v>-13.748999999999995</v>
      </c>
      <c r="E98">
        <f t="shared" si="11"/>
        <v>13.748999999999995</v>
      </c>
    </row>
    <row r="99" spans="1:5">
      <c r="A99">
        <v>81</v>
      </c>
      <c r="B99">
        <f t="shared" si="9"/>
        <v>2.7</v>
      </c>
      <c r="C99">
        <v>177.45500000000001</v>
      </c>
      <c r="D99">
        <f t="shared" ref="D99:D107" si="15">-180+C99</f>
        <v>-2.5449999999999875</v>
      </c>
      <c r="E99">
        <f t="shared" si="11"/>
        <v>2.5449999999999875</v>
      </c>
    </row>
    <row r="100" spans="1:5">
      <c r="A100">
        <v>83</v>
      </c>
      <c r="B100">
        <f t="shared" si="9"/>
        <v>2.7666666666666666</v>
      </c>
      <c r="C100">
        <v>175.07499999999999</v>
      </c>
      <c r="D100">
        <f t="shared" si="15"/>
        <v>-4.9250000000000114</v>
      </c>
      <c r="E100">
        <f t="shared" si="11"/>
        <v>4.9250000000000114</v>
      </c>
    </row>
    <row r="101" spans="1:5">
      <c r="A101">
        <v>85</v>
      </c>
      <c r="B101">
        <f t="shared" si="9"/>
        <v>2.8333333333333335</v>
      </c>
      <c r="C101">
        <v>175.01400000000001</v>
      </c>
      <c r="D101">
        <f t="shared" si="15"/>
        <v>-4.98599999999999</v>
      </c>
      <c r="E101">
        <f t="shared" si="11"/>
        <v>4.98599999999999</v>
      </c>
    </row>
    <row r="102" spans="1:5">
      <c r="A102">
        <v>87</v>
      </c>
      <c r="B102">
        <f t="shared" si="9"/>
        <v>2.9</v>
      </c>
      <c r="C102">
        <v>166.27099999999999</v>
      </c>
      <c r="D102">
        <f t="shared" si="15"/>
        <v>-13.729000000000013</v>
      </c>
      <c r="E102">
        <f t="shared" si="11"/>
        <v>13.729000000000013</v>
      </c>
    </row>
    <row r="103" spans="1:5">
      <c r="A103">
        <v>89</v>
      </c>
      <c r="B103">
        <f t="shared" si="9"/>
        <v>2.9666666666666668</v>
      </c>
      <c r="C103">
        <v>167.274</v>
      </c>
      <c r="D103">
        <f t="shared" si="15"/>
        <v>-12.725999999999999</v>
      </c>
      <c r="E103">
        <f t="shared" si="11"/>
        <v>12.725999999999999</v>
      </c>
    </row>
    <row r="104" spans="1:5">
      <c r="A104">
        <v>91</v>
      </c>
      <c r="B104">
        <f t="shared" si="9"/>
        <v>3.0333333333333332</v>
      </c>
      <c r="C104">
        <v>164.87200000000001</v>
      </c>
      <c r="D104">
        <f t="shared" si="15"/>
        <v>-15.127999999999986</v>
      </c>
      <c r="E104">
        <f t="shared" si="11"/>
        <v>15.127999999999986</v>
      </c>
    </row>
    <row r="105" spans="1:5">
      <c r="A105">
        <v>93</v>
      </c>
      <c r="B105">
        <f t="shared" si="9"/>
        <v>3.1</v>
      </c>
      <c r="C105">
        <v>163.18600000000001</v>
      </c>
      <c r="D105">
        <f t="shared" si="15"/>
        <v>-16.813999999999993</v>
      </c>
      <c r="E105">
        <f t="shared" si="11"/>
        <v>16.813999999999993</v>
      </c>
    </row>
    <row r="106" spans="1:5">
      <c r="A106">
        <v>95</v>
      </c>
      <c r="B106">
        <f t="shared" si="9"/>
        <v>3.1666666666666665</v>
      </c>
      <c r="C106">
        <v>159.56800000000001</v>
      </c>
      <c r="D106">
        <f t="shared" si="15"/>
        <v>-20.431999999999988</v>
      </c>
      <c r="E106">
        <f t="shared" si="11"/>
        <v>20.431999999999988</v>
      </c>
    </row>
    <row r="107" spans="1:5">
      <c r="A107">
        <v>97</v>
      </c>
      <c r="B107">
        <f t="shared" si="9"/>
        <v>3.2333333333333334</v>
      </c>
      <c r="C107">
        <v>167.322</v>
      </c>
      <c r="D107">
        <f t="shared" si="15"/>
        <v>-12.677999999999997</v>
      </c>
      <c r="E107">
        <f t="shared" si="11"/>
        <v>12.677999999999997</v>
      </c>
    </row>
    <row r="108" spans="1:5">
      <c r="A108">
        <v>99</v>
      </c>
      <c r="B108">
        <f t="shared" si="9"/>
        <v>3.3</v>
      </c>
      <c r="C108">
        <v>158.44800000000001</v>
      </c>
      <c r="D108">
        <f>180-C108</f>
        <v>21.551999999999992</v>
      </c>
      <c r="E108">
        <f t="shared" si="11"/>
        <v>21.551999999999992</v>
      </c>
    </row>
    <row r="109" spans="1:5">
      <c r="A109">
        <v>101</v>
      </c>
      <c r="B109">
        <f t="shared" si="9"/>
        <v>3.3666666666666667</v>
      </c>
      <c r="C109">
        <v>173.21799999999999</v>
      </c>
      <c r="D109">
        <f t="shared" ref="D109:D110" si="16">180-C109</f>
        <v>6.7820000000000107</v>
      </c>
      <c r="E109">
        <f t="shared" si="11"/>
        <v>6.7820000000000107</v>
      </c>
    </row>
    <row r="110" spans="1:5">
      <c r="A110">
        <v>103</v>
      </c>
      <c r="B110">
        <f t="shared" si="9"/>
        <v>3.4333333333333331</v>
      </c>
      <c r="C110">
        <v>168.48599999999999</v>
      </c>
      <c r="D110">
        <f t="shared" si="16"/>
        <v>11.51400000000001</v>
      </c>
      <c r="E110">
        <f t="shared" si="11"/>
        <v>11.51400000000001</v>
      </c>
    </row>
    <row r="112" spans="1:5">
      <c r="A112" t="s">
        <v>172</v>
      </c>
    </row>
    <row r="113" spans="1:9">
      <c r="A113">
        <v>1</v>
      </c>
      <c r="B113">
        <f>A113*(1/30)</f>
        <v>3.3333333333333333E-2</v>
      </c>
      <c r="C113">
        <v>168.27600000000001</v>
      </c>
      <c r="D113">
        <f>-180+C113</f>
        <v>-11.72399999999999</v>
      </c>
      <c r="E113">
        <f>ABS(D113)</f>
        <v>11.72399999999999</v>
      </c>
      <c r="H113" t="s">
        <v>131</v>
      </c>
      <c r="I113" t="s">
        <v>250</v>
      </c>
    </row>
    <row r="114" spans="1:9">
      <c r="A114">
        <v>3</v>
      </c>
      <c r="B114">
        <f t="shared" ref="B114:B173" si="17">A114*(1/30)</f>
        <v>0.1</v>
      </c>
      <c r="C114">
        <v>156.47399999999999</v>
      </c>
      <c r="D114">
        <f t="shared" ref="D114:D115" si="18">-180+C114</f>
        <v>-23.52600000000001</v>
      </c>
      <c r="E114">
        <f t="shared" ref="E114:E173" si="19">ABS(D114)</f>
        <v>23.52600000000001</v>
      </c>
      <c r="H114" t="s">
        <v>253</v>
      </c>
    </row>
    <row r="115" spans="1:9">
      <c r="A115">
        <v>5</v>
      </c>
      <c r="B115">
        <f t="shared" si="17"/>
        <v>0.16666666666666666</v>
      </c>
      <c r="C115">
        <v>151.661</v>
      </c>
      <c r="D115">
        <f t="shared" si="18"/>
        <v>-28.338999999999999</v>
      </c>
      <c r="E115" s="10">
        <f t="shared" si="19"/>
        <v>28.338999999999999</v>
      </c>
      <c r="H115" s="9" t="s">
        <v>252</v>
      </c>
    </row>
    <row r="116" spans="1:9">
      <c r="A116">
        <v>7</v>
      </c>
      <c r="B116">
        <f t="shared" si="17"/>
        <v>0.23333333333333334</v>
      </c>
      <c r="C116">
        <v>174.53200000000001</v>
      </c>
      <c r="D116">
        <f>180-C116</f>
        <v>5.4679999999999893</v>
      </c>
      <c r="E116">
        <f t="shared" si="19"/>
        <v>5.4679999999999893</v>
      </c>
    </row>
    <row r="117" spans="1:9">
      <c r="A117">
        <v>9</v>
      </c>
      <c r="B117">
        <f t="shared" si="17"/>
        <v>0.3</v>
      </c>
      <c r="C117">
        <v>172.71700000000001</v>
      </c>
      <c r="D117">
        <f t="shared" ref="D117:D128" si="20">180-C117</f>
        <v>7.282999999999987</v>
      </c>
      <c r="E117">
        <f t="shared" si="19"/>
        <v>7.282999999999987</v>
      </c>
    </row>
    <row r="118" spans="1:9">
      <c r="A118">
        <v>11</v>
      </c>
      <c r="B118">
        <f t="shared" si="17"/>
        <v>0.36666666666666664</v>
      </c>
      <c r="C118">
        <v>168.334</v>
      </c>
      <c r="D118">
        <f t="shared" si="20"/>
        <v>11.665999999999997</v>
      </c>
      <c r="E118">
        <f t="shared" si="19"/>
        <v>11.665999999999997</v>
      </c>
    </row>
    <row r="119" spans="1:9">
      <c r="A119">
        <v>13</v>
      </c>
      <c r="B119">
        <f t="shared" si="17"/>
        <v>0.43333333333333335</v>
      </c>
      <c r="C119">
        <v>166.59200000000001</v>
      </c>
      <c r="D119">
        <f t="shared" si="20"/>
        <v>13.407999999999987</v>
      </c>
      <c r="E119">
        <f t="shared" si="19"/>
        <v>13.407999999999987</v>
      </c>
    </row>
    <row r="120" spans="1:9">
      <c r="A120">
        <v>15</v>
      </c>
      <c r="B120">
        <f t="shared" si="17"/>
        <v>0.5</v>
      </c>
      <c r="C120">
        <v>169.36</v>
      </c>
      <c r="D120">
        <f t="shared" si="20"/>
        <v>10.639999999999986</v>
      </c>
      <c r="E120">
        <f t="shared" si="19"/>
        <v>10.639999999999986</v>
      </c>
    </row>
    <row r="121" spans="1:9">
      <c r="A121">
        <v>17</v>
      </c>
      <c r="B121">
        <f t="shared" si="17"/>
        <v>0.56666666666666665</v>
      </c>
      <c r="C121">
        <v>167.99199999999999</v>
      </c>
      <c r="D121">
        <f t="shared" si="20"/>
        <v>12.00800000000001</v>
      </c>
      <c r="E121">
        <f t="shared" si="19"/>
        <v>12.00800000000001</v>
      </c>
    </row>
    <row r="122" spans="1:9">
      <c r="A122">
        <v>19</v>
      </c>
      <c r="B122">
        <f t="shared" si="17"/>
        <v>0.6333333333333333</v>
      </c>
      <c r="C122">
        <v>163.572</v>
      </c>
      <c r="D122">
        <f t="shared" si="20"/>
        <v>16.427999999999997</v>
      </c>
      <c r="E122">
        <f t="shared" si="19"/>
        <v>16.427999999999997</v>
      </c>
    </row>
    <row r="123" spans="1:9">
      <c r="A123">
        <v>21</v>
      </c>
      <c r="B123">
        <f t="shared" si="17"/>
        <v>0.7</v>
      </c>
      <c r="C123">
        <v>166.553</v>
      </c>
      <c r="D123">
        <f t="shared" si="20"/>
        <v>13.447000000000003</v>
      </c>
      <c r="E123">
        <f t="shared" si="19"/>
        <v>13.447000000000003</v>
      </c>
    </row>
    <row r="124" spans="1:9">
      <c r="A124">
        <v>23</v>
      </c>
      <c r="B124">
        <f t="shared" si="17"/>
        <v>0.76666666666666661</v>
      </c>
      <c r="C124">
        <v>163.101</v>
      </c>
      <c r="D124">
        <f t="shared" si="20"/>
        <v>16.899000000000001</v>
      </c>
      <c r="E124">
        <f t="shared" si="19"/>
        <v>16.899000000000001</v>
      </c>
    </row>
    <row r="125" spans="1:9">
      <c r="A125">
        <v>25</v>
      </c>
      <c r="B125">
        <f t="shared" si="17"/>
        <v>0.83333333333333337</v>
      </c>
      <c r="C125">
        <v>162.501</v>
      </c>
      <c r="D125">
        <f t="shared" si="20"/>
        <v>17.498999999999995</v>
      </c>
      <c r="E125">
        <f t="shared" si="19"/>
        <v>17.498999999999995</v>
      </c>
    </row>
    <row r="126" spans="1:9">
      <c r="A126">
        <v>27</v>
      </c>
      <c r="B126">
        <f t="shared" si="17"/>
        <v>0.9</v>
      </c>
      <c r="C126">
        <v>166.54400000000001</v>
      </c>
      <c r="D126">
        <f t="shared" si="20"/>
        <v>13.455999999999989</v>
      </c>
      <c r="E126">
        <f t="shared" si="19"/>
        <v>13.455999999999989</v>
      </c>
    </row>
    <row r="127" spans="1:9">
      <c r="A127">
        <v>29</v>
      </c>
      <c r="B127">
        <f t="shared" si="17"/>
        <v>0.96666666666666667</v>
      </c>
      <c r="C127">
        <v>168.33099999999999</v>
      </c>
      <c r="D127">
        <f t="shared" si="20"/>
        <v>11.669000000000011</v>
      </c>
      <c r="E127">
        <f t="shared" si="19"/>
        <v>11.669000000000011</v>
      </c>
    </row>
    <row r="128" spans="1:9">
      <c r="A128">
        <v>31</v>
      </c>
      <c r="B128">
        <f t="shared" si="17"/>
        <v>1.0333333333333332</v>
      </c>
      <c r="C128">
        <v>171.875</v>
      </c>
      <c r="D128">
        <f t="shared" si="20"/>
        <v>8.125</v>
      </c>
      <c r="E128">
        <f t="shared" si="19"/>
        <v>8.125</v>
      </c>
    </row>
    <row r="129" spans="1:5">
      <c r="A129">
        <v>33</v>
      </c>
      <c r="B129">
        <f t="shared" si="17"/>
        <v>1.1000000000000001</v>
      </c>
      <c r="C129">
        <v>178.071</v>
      </c>
      <c r="D129">
        <f>-180+C129</f>
        <v>-1.929000000000002</v>
      </c>
      <c r="E129">
        <f t="shared" si="19"/>
        <v>1.929000000000002</v>
      </c>
    </row>
    <row r="130" spans="1:5">
      <c r="A130">
        <v>35</v>
      </c>
      <c r="B130">
        <f t="shared" si="17"/>
        <v>1.1666666666666667</v>
      </c>
      <c r="C130">
        <v>176.416</v>
      </c>
      <c r="D130">
        <f t="shared" ref="D130:D145" si="21">-180+C130</f>
        <v>-3.5840000000000032</v>
      </c>
      <c r="E130">
        <f t="shared" si="19"/>
        <v>3.5840000000000032</v>
      </c>
    </row>
    <row r="131" spans="1:5">
      <c r="A131">
        <v>37</v>
      </c>
      <c r="B131">
        <f t="shared" si="17"/>
        <v>1.2333333333333334</v>
      </c>
      <c r="C131">
        <v>178.637</v>
      </c>
      <c r="D131">
        <f t="shared" si="21"/>
        <v>-1.3629999999999995</v>
      </c>
      <c r="E131">
        <f t="shared" si="19"/>
        <v>1.3629999999999995</v>
      </c>
    </row>
    <row r="132" spans="1:5">
      <c r="A132">
        <v>39</v>
      </c>
      <c r="B132">
        <f t="shared" si="17"/>
        <v>1.3</v>
      </c>
      <c r="C132">
        <v>173.58199999999999</v>
      </c>
      <c r="D132">
        <f t="shared" si="21"/>
        <v>-6.4180000000000064</v>
      </c>
      <c r="E132">
        <f t="shared" si="19"/>
        <v>6.4180000000000064</v>
      </c>
    </row>
    <row r="133" spans="1:5">
      <c r="A133">
        <v>41</v>
      </c>
      <c r="B133">
        <f t="shared" si="17"/>
        <v>1.3666666666666667</v>
      </c>
      <c r="C133">
        <v>170.607</v>
      </c>
      <c r="D133">
        <f t="shared" si="21"/>
        <v>-9.3930000000000007</v>
      </c>
      <c r="E133">
        <f t="shared" si="19"/>
        <v>9.3930000000000007</v>
      </c>
    </row>
    <row r="134" spans="1:5">
      <c r="A134">
        <v>43</v>
      </c>
      <c r="B134">
        <f t="shared" si="17"/>
        <v>1.4333333333333333</v>
      </c>
      <c r="C134">
        <v>172.15</v>
      </c>
      <c r="D134">
        <f t="shared" si="21"/>
        <v>-7.8499999999999943</v>
      </c>
      <c r="E134">
        <f t="shared" si="19"/>
        <v>7.8499999999999943</v>
      </c>
    </row>
    <row r="135" spans="1:5">
      <c r="A135">
        <v>45</v>
      </c>
      <c r="B135">
        <f t="shared" si="17"/>
        <v>1.5</v>
      </c>
      <c r="C135">
        <v>168.50399999999999</v>
      </c>
      <c r="D135">
        <f t="shared" si="21"/>
        <v>-11.496000000000009</v>
      </c>
      <c r="E135">
        <f t="shared" si="19"/>
        <v>11.496000000000009</v>
      </c>
    </row>
    <row r="136" spans="1:5">
      <c r="A136">
        <v>47</v>
      </c>
      <c r="B136">
        <f t="shared" si="17"/>
        <v>1.5666666666666667</v>
      </c>
      <c r="C136">
        <v>171.232</v>
      </c>
      <c r="D136">
        <f t="shared" si="21"/>
        <v>-8.7680000000000007</v>
      </c>
      <c r="E136">
        <f t="shared" si="19"/>
        <v>8.7680000000000007</v>
      </c>
    </row>
    <row r="137" spans="1:5">
      <c r="A137">
        <v>49</v>
      </c>
      <c r="B137">
        <f t="shared" si="17"/>
        <v>1.6333333333333333</v>
      </c>
      <c r="C137">
        <v>166.05699999999999</v>
      </c>
      <c r="D137">
        <f t="shared" si="21"/>
        <v>-13.943000000000012</v>
      </c>
      <c r="E137">
        <f t="shared" si="19"/>
        <v>13.943000000000012</v>
      </c>
    </row>
    <row r="138" spans="1:5">
      <c r="A138">
        <v>51</v>
      </c>
      <c r="B138">
        <f t="shared" si="17"/>
        <v>1.7</v>
      </c>
      <c r="C138">
        <v>167.43199999999999</v>
      </c>
      <c r="D138">
        <f t="shared" si="21"/>
        <v>-12.568000000000012</v>
      </c>
      <c r="E138">
        <f t="shared" si="19"/>
        <v>12.568000000000012</v>
      </c>
    </row>
    <row r="139" spans="1:5">
      <c r="A139">
        <v>53</v>
      </c>
      <c r="B139">
        <f t="shared" si="17"/>
        <v>1.7666666666666666</v>
      </c>
      <c r="C139">
        <v>166.29400000000001</v>
      </c>
      <c r="D139">
        <f t="shared" si="21"/>
        <v>-13.705999999999989</v>
      </c>
      <c r="E139">
        <f t="shared" si="19"/>
        <v>13.705999999999989</v>
      </c>
    </row>
    <row r="140" spans="1:5">
      <c r="A140">
        <v>55</v>
      </c>
      <c r="B140">
        <f t="shared" si="17"/>
        <v>1.8333333333333333</v>
      </c>
      <c r="C140">
        <v>163.19900000000001</v>
      </c>
      <c r="D140">
        <f t="shared" si="21"/>
        <v>-16.800999999999988</v>
      </c>
      <c r="E140">
        <f t="shared" si="19"/>
        <v>16.800999999999988</v>
      </c>
    </row>
    <row r="141" spans="1:5">
      <c r="A141">
        <v>57</v>
      </c>
      <c r="B141">
        <f t="shared" si="17"/>
        <v>1.9</v>
      </c>
      <c r="C141">
        <v>161.101</v>
      </c>
      <c r="D141">
        <f t="shared" si="21"/>
        <v>-18.899000000000001</v>
      </c>
      <c r="E141">
        <f t="shared" si="19"/>
        <v>18.899000000000001</v>
      </c>
    </row>
    <row r="142" spans="1:5">
      <c r="A142">
        <v>59</v>
      </c>
      <c r="B142">
        <f t="shared" si="17"/>
        <v>1.9666666666666666</v>
      </c>
      <c r="C142">
        <v>162.41399999999999</v>
      </c>
      <c r="D142">
        <f t="shared" si="21"/>
        <v>-17.586000000000013</v>
      </c>
      <c r="E142">
        <f t="shared" si="19"/>
        <v>17.586000000000013</v>
      </c>
    </row>
    <row r="143" spans="1:5">
      <c r="A143">
        <v>61</v>
      </c>
      <c r="B143">
        <f t="shared" si="17"/>
        <v>2.0333333333333332</v>
      </c>
      <c r="C143">
        <v>161.16800000000001</v>
      </c>
      <c r="D143">
        <f t="shared" si="21"/>
        <v>-18.831999999999994</v>
      </c>
      <c r="E143">
        <f t="shared" si="19"/>
        <v>18.831999999999994</v>
      </c>
    </row>
    <row r="144" spans="1:5">
      <c r="A144">
        <v>63</v>
      </c>
      <c r="B144">
        <f t="shared" si="17"/>
        <v>2.1</v>
      </c>
      <c r="C144">
        <v>160.142</v>
      </c>
      <c r="D144">
        <f t="shared" si="21"/>
        <v>-19.858000000000004</v>
      </c>
      <c r="E144">
        <f t="shared" si="19"/>
        <v>19.858000000000004</v>
      </c>
    </row>
    <row r="145" spans="1:5">
      <c r="A145">
        <v>65</v>
      </c>
      <c r="B145">
        <f t="shared" si="17"/>
        <v>2.1666666666666665</v>
      </c>
      <c r="C145">
        <v>161.06399999999999</v>
      </c>
      <c r="D145">
        <f t="shared" si="21"/>
        <v>-18.936000000000007</v>
      </c>
      <c r="E145">
        <f t="shared" si="19"/>
        <v>18.936000000000007</v>
      </c>
    </row>
    <row r="146" spans="1:5">
      <c r="A146">
        <v>67</v>
      </c>
      <c r="B146">
        <f t="shared" si="17"/>
        <v>2.2333333333333334</v>
      </c>
      <c r="C146">
        <v>164.61500000000001</v>
      </c>
      <c r="D146">
        <f>180-C146</f>
        <v>15.384999999999991</v>
      </c>
      <c r="E146">
        <f t="shared" si="19"/>
        <v>15.384999999999991</v>
      </c>
    </row>
    <row r="147" spans="1:5">
      <c r="A147">
        <v>69</v>
      </c>
      <c r="B147">
        <f t="shared" si="17"/>
        <v>2.2999999999999998</v>
      </c>
      <c r="C147">
        <v>167.63900000000001</v>
      </c>
      <c r="D147">
        <f t="shared" ref="D147:D159" si="22">180-C147</f>
        <v>12.36099999999999</v>
      </c>
      <c r="E147">
        <f t="shared" si="19"/>
        <v>12.36099999999999</v>
      </c>
    </row>
    <row r="148" spans="1:5">
      <c r="A148">
        <v>71</v>
      </c>
      <c r="B148">
        <f t="shared" si="17"/>
        <v>2.3666666666666667</v>
      </c>
      <c r="C148">
        <v>176.965</v>
      </c>
      <c r="D148">
        <f t="shared" si="22"/>
        <v>3.0349999999999966</v>
      </c>
      <c r="E148">
        <f t="shared" si="19"/>
        <v>3.0349999999999966</v>
      </c>
    </row>
    <row r="149" spans="1:5">
      <c r="A149">
        <v>73</v>
      </c>
      <c r="B149">
        <f t="shared" si="17"/>
        <v>2.4333333333333331</v>
      </c>
      <c r="C149">
        <v>172.822</v>
      </c>
      <c r="D149">
        <f t="shared" si="22"/>
        <v>7.1779999999999973</v>
      </c>
      <c r="E149">
        <f t="shared" si="19"/>
        <v>7.1779999999999973</v>
      </c>
    </row>
    <row r="150" spans="1:5">
      <c r="A150">
        <v>75</v>
      </c>
      <c r="B150">
        <f t="shared" si="17"/>
        <v>2.5</v>
      </c>
      <c r="C150">
        <v>167.88800000000001</v>
      </c>
      <c r="D150">
        <f t="shared" si="22"/>
        <v>12.111999999999995</v>
      </c>
      <c r="E150">
        <f t="shared" si="19"/>
        <v>12.111999999999995</v>
      </c>
    </row>
    <row r="151" spans="1:5">
      <c r="A151">
        <v>77</v>
      </c>
      <c r="B151">
        <f t="shared" si="17"/>
        <v>2.5666666666666664</v>
      </c>
      <c r="C151">
        <v>168.70400000000001</v>
      </c>
      <c r="D151">
        <f t="shared" si="22"/>
        <v>11.295999999999992</v>
      </c>
      <c r="E151">
        <f t="shared" si="19"/>
        <v>11.295999999999992</v>
      </c>
    </row>
    <row r="152" spans="1:5">
      <c r="A152">
        <v>79</v>
      </c>
      <c r="B152">
        <f t="shared" si="17"/>
        <v>2.6333333333333333</v>
      </c>
      <c r="C152">
        <v>168.8</v>
      </c>
      <c r="D152">
        <f t="shared" si="22"/>
        <v>11.199999999999989</v>
      </c>
      <c r="E152">
        <f t="shared" si="19"/>
        <v>11.199999999999989</v>
      </c>
    </row>
    <row r="153" spans="1:5">
      <c r="A153">
        <v>81</v>
      </c>
      <c r="B153">
        <f t="shared" si="17"/>
        <v>2.7</v>
      </c>
      <c r="C153">
        <v>166.81299999999999</v>
      </c>
      <c r="D153">
        <f t="shared" si="22"/>
        <v>13.187000000000012</v>
      </c>
      <c r="E153">
        <f t="shared" si="19"/>
        <v>13.187000000000012</v>
      </c>
    </row>
    <row r="154" spans="1:5">
      <c r="A154">
        <v>83</v>
      </c>
      <c r="B154">
        <f t="shared" si="17"/>
        <v>2.7666666666666666</v>
      </c>
      <c r="C154">
        <v>166.22</v>
      </c>
      <c r="D154">
        <f t="shared" si="22"/>
        <v>13.780000000000001</v>
      </c>
      <c r="E154">
        <f t="shared" si="19"/>
        <v>13.780000000000001</v>
      </c>
    </row>
    <row r="155" spans="1:5">
      <c r="A155">
        <v>85</v>
      </c>
      <c r="B155">
        <f t="shared" si="17"/>
        <v>2.8333333333333335</v>
      </c>
      <c r="C155">
        <v>163.191</v>
      </c>
      <c r="D155">
        <f t="shared" si="22"/>
        <v>16.808999999999997</v>
      </c>
      <c r="E155">
        <f t="shared" si="19"/>
        <v>16.808999999999997</v>
      </c>
    </row>
    <row r="156" spans="1:5">
      <c r="A156">
        <v>87</v>
      </c>
      <c r="B156">
        <f t="shared" si="17"/>
        <v>2.9</v>
      </c>
      <c r="C156">
        <v>164.13800000000001</v>
      </c>
      <c r="D156">
        <f t="shared" si="22"/>
        <v>15.861999999999995</v>
      </c>
      <c r="E156">
        <f t="shared" si="19"/>
        <v>15.861999999999995</v>
      </c>
    </row>
    <row r="157" spans="1:5">
      <c r="A157">
        <v>89</v>
      </c>
      <c r="B157">
        <f t="shared" si="17"/>
        <v>2.9666666666666668</v>
      </c>
      <c r="C157">
        <v>160.95099999999999</v>
      </c>
      <c r="D157">
        <f t="shared" si="22"/>
        <v>19.049000000000007</v>
      </c>
      <c r="E157">
        <f t="shared" si="19"/>
        <v>19.049000000000007</v>
      </c>
    </row>
    <row r="158" spans="1:5">
      <c r="A158">
        <v>91</v>
      </c>
      <c r="B158">
        <f t="shared" si="17"/>
        <v>3.0333333333333332</v>
      </c>
      <c r="C158">
        <v>159.92599999999999</v>
      </c>
      <c r="D158">
        <f t="shared" si="22"/>
        <v>20.074000000000012</v>
      </c>
      <c r="E158">
        <f t="shared" si="19"/>
        <v>20.074000000000012</v>
      </c>
    </row>
    <row r="159" spans="1:5">
      <c r="A159">
        <v>93</v>
      </c>
      <c r="B159">
        <f t="shared" si="17"/>
        <v>3.1</v>
      </c>
      <c r="C159">
        <v>163.91800000000001</v>
      </c>
      <c r="D159">
        <f t="shared" si="22"/>
        <v>16.081999999999994</v>
      </c>
      <c r="E159">
        <f t="shared" si="19"/>
        <v>16.081999999999994</v>
      </c>
    </row>
    <row r="160" spans="1:5">
      <c r="A160">
        <v>95</v>
      </c>
      <c r="B160">
        <f t="shared" si="17"/>
        <v>3.1666666666666665</v>
      </c>
      <c r="C160">
        <v>160.71899999999999</v>
      </c>
      <c r="D160">
        <f>-180+C160</f>
        <v>-19.281000000000006</v>
      </c>
      <c r="E160">
        <f t="shared" si="19"/>
        <v>19.281000000000006</v>
      </c>
    </row>
    <row r="161" spans="1:5">
      <c r="A161">
        <v>97</v>
      </c>
      <c r="B161">
        <f t="shared" si="17"/>
        <v>3.2333333333333334</v>
      </c>
      <c r="C161">
        <v>178.58699999999999</v>
      </c>
      <c r="D161">
        <f t="shared" ref="D161:D173" si="23">-180+C161</f>
        <v>-1.4130000000000109</v>
      </c>
      <c r="E161">
        <f t="shared" si="19"/>
        <v>1.4130000000000109</v>
      </c>
    </row>
    <row r="162" spans="1:5">
      <c r="A162">
        <v>99</v>
      </c>
      <c r="B162">
        <f t="shared" si="17"/>
        <v>3.3</v>
      </c>
      <c r="C162">
        <v>178.21700000000001</v>
      </c>
      <c r="D162">
        <f t="shared" si="23"/>
        <v>-1.782999999999987</v>
      </c>
      <c r="E162">
        <f t="shared" si="19"/>
        <v>1.782999999999987</v>
      </c>
    </row>
    <row r="163" spans="1:5">
      <c r="A163">
        <v>101</v>
      </c>
      <c r="B163">
        <f t="shared" si="17"/>
        <v>3.3666666666666667</v>
      </c>
      <c r="C163">
        <v>177.60300000000001</v>
      </c>
      <c r="D163">
        <f t="shared" si="23"/>
        <v>-2.3969999999999914</v>
      </c>
      <c r="E163">
        <f t="shared" si="19"/>
        <v>2.3969999999999914</v>
      </c>
    </row>
    <row r="164" spans="1:5">
      <c r="A164">
        <v>103</v>
      </c>
      <c r="B164">
        <f t="shared" si="17"/>
        <v>3.4333333333333331</v>
      </c>
      <c r="C164">
        <v>176.798</v>
      </c>
      <c r="D164">
        <f t="shared" si="23"/>
        <v>-3.2019999999999982</v>
      </c>
      <c r="E164">
        <f t="shared" si="19"/>
        <v>3.2019999999999982</v>
      </c>
    </row>
    <row r="165" spans="1:5">
      <c r="A165">
        <v>105</v>
      </c>
      <c r="B165">
        <f t="shared" si="17"/>
        <v>3.5</v>
      </c>
      <c r="C165">
        <v>172.428</v>
      </c>
      <c r="D165">
        <f t="shared" si="23"/>
        <v>-7.5720000000000027</v>
      </c>
      <c r="E165">
        <f t="shared" si="19"/>
        <v>7.5720000000000027</v>
      </c>
    </row>
    <row r="166" spans="1:5">
      <c r="A166">
        <v>107</v>
      </c>
      <c r="B166">
        <f t="shared" si="17"/>
        <v>3.5666666666666664</v>
      </c>
      <c r="C166">
        <v>169.71600000000001</v>
      </c>
      <c r="D166">
        <f t="shared" si="23"/>
        <v>-10.283999999999992</v>
      </c>
      <c r="E166">
        <f t="shared" si="19"/>
        <v>10.283999999999992</v>
      </c>
    </row>
    <row r="167" spans="1:5">
      <c r="A167">
        <v>109</v>
      </c>
      <c r="B167">
        <f t="shared" si="17"/>
        <v>3.6333333333333333</v>
      </c>
      <c r="C167">
        <v>169.328</v>
      </c>
      <c r="D167">
        <f t="shared" si="23"/>
        <v>-10.671999999999997</v>
      </c>
      <c r="E167">
        <f t="shared" si="19"/>
        <v>10.671999999999997</v>
      </c>
    </row>
    <row r="168" spans="1:5">
      <c r="A168">
        <v>111</v>
      </c>
      <c r="B168">
        <f t="shared" si="17"/>
        <v>3.6999999999999997</v>
      </c>
      <c r="C168">
        <v>166.072</v>
      </c>
      <c r="D168">
        <f t="shared" si="23"/>
        <v>-13.927999999999997</v>
      </c>
      <c r="E168">
        <f t="shared" si="19"/>
        <v>13.927999999999997</v>
      </c>
    </row>
    <row r="169" spans="1:5">
      <c r="A169">
        <v>113</v>
      </c>
      <c r="B169">
        <f t="shared" si="17"/>
        <v>3.7666666666666666</v>
      </c>
      <c r="C169">
        <v>168.80099999999999</v>
      </c>
      <c r="D169">
        <f t="shared" si="23"/>
        <v>-11.199000000000012</v>
      </c>
      <c r="E169">
        <f t="shared" si="19"/>
        <v>11.199000000000012</v>
      </c>
    </row>
    <row r="170" spans="1:5">
      <c r="A170">
        <v>115</v>
      </c>
      <c r="B170">
        <f t="shared" si="17"/>
        <v>3.8333333333333335</v>
      </c>
      <c r="C170">
        <v>162.959</v>
      </c>
      <c r="D170">
        <f t="shared" si="23"/>
        <v>-17.040999999999997</v>
      </c>
      <c r="E170">
        <f t="shared" si="19"/>
        <v>17.040999999999997</v>
      </c>
    </row>
    <row r="171" spans="1:5">
      <c r="A171">
        <v>117</v>
      </c>
      <c r="B171">
        <f t="shared" si="17"/>
        <v>3.9</v>
      </c>
      <c r="C171">
        <v>165.09800000000001</v>
      </c>
      <c r="D171">
        <f t="shared" si="23"/>
        <v>-14.901999999999987</v>
      </c>
      <c r="E171">
        <f t="shared" si="19"/>
        <v>14.901999999999987</v>
      </c>
    </row>
    <row r="172" spans="1:5">
      <c r="A172">
        <v>119</v>
      </c>
      <c r="B172">
        <f t="shared" si="17"/>
        <v>3.9666666666666668</v>
      </c>
      <c r="C172">
        <v>162.458</v>
      </c>
      <c r="D172">
        <f t="shared" si="23"/>
        <v>-17.542000000000002</v>
      </c>
      <c r="E172">
        <f t="shared" si="19"/>
        <v>17.542000000000002</v>
      </c>
    </row>
    <row r="173" spans="1:5">
      <c r="A173">
        <v>121</v>
      </c>
      <c r="B173">
        <f t="shared" si="17"/>
        <v>4.0333333333333332</v>
      </c>
      <c r="C173">
        <v>157.732</v>
      </c>
      <c r="D173">
        <f t="shared" si="23"/>
        <v>-22.268000000000001</v>
      </c>
      <c r="E173">
        <f t="shared" si="19"/>
        <v>22.268000000000001</v>
      </c>
    </row>
  </sheetData>
  <hyperlinks>
    <hyperlink ref="G4" r:id="rId1"/>
    <hyperlink ref="G9" r:id="rId2"/>
    <hyperlink ref="H61" r:id="rId3"/>
    <hyperlink ref="H115" r:id="rId4"/>
  </hyperlinks>
  <pageMargins left="0.7" right="0.7" top="0.75" bottom="0.75" header="0.3" footer="0.3"/>
  <drawing r:id="rId5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53"/>
  <dimension ref="A1:H78"/>
  <sheetViews>
    <sheetView topLeftCell="A64" workbookViewId="0">
      <selection activeCell="D75" sqref="D75:D78"/>
    </sheetView>
  </sheetViews>
  <sheetFormatPr defaultRowHeight="15"/>
  <cols>
    <col min="2" max="2" width="15" customWidth="1"/>
    <col min="3" max="3" width="15.140625" customWidth="1"/>
    <col min="4" max="4" width="11.7109375" customWidth="1"/>
    <col min="5" max="5" width="16" customWidth="1"/>
    <col min="6" max="6" width="27.85546875" customWidth="1"/>
  </cols>
  <sheetData>
    <row r="1" spans="1:8">
      <c r="A1" s="1" t="s">
        <v>103</v>
      </c>
      <c r="C1" s="24" t="s">
        <v>104</v>
      </c>
    </row>
    <row r="2" spans="1:8">
      <c r="A2" t="s">
        <v>633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26" si="0">A4*(1/24)</f>
        <v>4.1666666666666664E-2</v>
      </c>
      <c r="C4" s="17">
        <v>158.19900000000001</v>
      </c>
      <c r="D4" s="17">
        <f>180-C4</f>
        <v>21.800999999999988</v>
      </c>
      <c r="E4" s="17">
        <f>ABS(D4)</f>
        <v>21.800999999999988</v>
      </c>
      <c r="F4">
        <v>5.0000000000000001E-3</v>
      </c>
      <c r="G4" s="9" t="s">
        <v>634</v>
      </c>
    </row>
    <row r="5" spans="1:8">
      <c r="A5">
        <v>2</v>
      </c>
      <c r="B5">
        <f t="shared" si="0"/>
        <v>8.3333333333333329E-2</v>
      </c>
      <c r="C5" s="17">
        <v>163.072</v>
      </c>
      <c r="D5" s="17">
        <f>180-C5</f>
        <v>16.927999999999997</v>
      </c>
      <c r="E5" s="17">
        <f t="shared" ref="E5:E26" si="1">ABS(D5)</f>
        <v>16.927999999999997</v>
      </c>
    </row>
    <row r="6" spans="1:8">
      <c r="A6">
        <v>3</v>
      </c>
      <c r="B6">
        <f t="shared" si="0"/>
        <v>0.125</v>
      </c>
      <c r="C6" s="17">
        <v>147.672</v>
      </c>
      <c r="D6" s="17">
        <f>-180+C6</f>
        <v>-32.328000000000003</v>
      </c>
      <c r="E6" s="17">
        <f t="shared" si="1"/>
        <v>32.328000000000003</v>
      </c>
    </row>
    <row r="7" spans="1:8">
      <c r="A7">
        <v>4</v>
      </c>
      <c r="B7">
        <f t="shared" si="0"/>
        <v>0.16666666666666666</v>
      </c>
      <c r="C7" s="17">
        <v>146.023</v>
      </c>
      <c r="D7" s="17">
        <f t="shared" ref="D7:D8" si="2">-180+C7</f>
        <v>-33.977000000000004</v>
      </c>
      <c r="E7" s="10">
        <f t="shared" si="1"/>
        <v>33.977000000000004</v>
      </c>
      <c r="G7" t="s">
        <v>131</v>
      </c>
      <c r="H7" t="s">
        <v>633</v>
      </c>
    </row>
    <row r="8" spans="1:8">
      <c r="A8">
        <v>5</v>
      </c>
      <c r="B8">
        <f t="shared" si="0"/>
        <v>0.20833333333333331</v>
      </c>
      <c r="C8" s="17">
        <v>168.19</v>
      </c>
      <c r="D8" s="17">
        <f t="shared" si="2"/>
        <v>-11.810000000000002</v>
      </c>
      <c r="E8" s="17">
        <f t="shared" si="1"/>
        <v>11.810000000000002</v>
      </c>
      <c r="G8" t="s">
        <v>635</v>
      </c>
    </row>
    <row r="9" spans="1:8">
      <c r="A9">
        <v>6</v>
      </c>
      <c r="B9">
        <f t="shared" si="0"/>
        <v>0.25</v>
      </c>
      <c r="C9" s="17">
        <v>161.94399999999999</v>
      </c>
      <c r="D9" s="17">
        <f t="shared" ref="D9" si="3">180-C9</f>
        <v>18.056000000000012</v>
      </c>
      <c r="E9" s="17">
        <f t="shared" si="1"/>
        <v>18.056000000000012</v>
      </c>
      <c r="G9" s="9" t="s">
        <v>636</v>
      </c>
    </row>
    <row r="10" spans="1:8">
      <c r="A10">
        <v>8</v>
      </c>
      <c r="B10">
        <f t="shared" si="0"/>
        <v>0.33333333333333331</v>
      </c>
      <c r="C10">
        <v>165.827</v>
      </c>
      <c r="D10" s="17">
        <f t="shared" ref="D10:D11" si="4">-180+C10</f>
        <v>-14.173000000000002</v>
      </c>
      <c r="E10" s="17">
        <f t="shared" si="1"/>
        <v>14.173000000000002</v>
      </c>
    </row>
    <row r="11" spans="1:8">
      <c r="A11">
        <v>9</v>
      </c>
      <c r="B11">
        <f t="shared" si="0"/>
        <v>0.375</v>
      </c>
      <c r="C11">
        <v>163.41300000000001</v>
      </c>
      <c r="D11" s="17">
        <f t="shared" si="4"/>
        <v>-16.586999999999989</v>
      </c>
      <c r="E11" s="17">
        <f t="shared" si="1"/>
        <v>16.586999999999989</v>
      </c>
    </row>
    <row r="12" spans="1:8">
      <c r="A12">
        <v>10</v>
      </c>
      <c r="B12">
        <f t="shared" si="0"/>
        <v>0.41666666666666663</v>
      </c>
      <c r="C12">
        <v>153.91399999999999</v>
      </c>
      <c r="D12" s="17">
        <f t="shared" ref="D12:D16" si="5">180-C12</f>
        <v>26.086000000000013</v>
      </c>
      <c r="E12" s="17">
        <f t="shared" si="1"/>
        <v>26.086000000000013</v>
      </c>
    </row>
    <row r="13" spans="1:8">
      <c r="A13">
        <v>11</v>
      </c>
      <c r="B13">
        <f t="shared" si="0"/>
        <v>0.45833333333333331</v>
      </c>
      <c r="C13">
        <v>161.565</v>
      </c>
      <c r="D13" s="17">
        <f t="shared" si="5"/>
        <v>18.435000000000002</v>
      </c>
      <c r="E13" s="17">
        <f t="shared" si="1"/>
        <v>18.435000000000002</v>
      </c>
    </row>
    <row r="14" spans="1:8">
      <c r="A14">
        <v>12</v>
      </c>
      <c r="B14">
        <f t="shared" si="0"/>
        <v>0.5</v>
      </c>
      <c r="C14">
        <v>164.66300000000001</v>
      </c>
      <c r="D14" s="17">
        <f t="shared" si="5"/>
        <v>15.336999999999989</v>
      </c>
      <c r="E14" s="17">
        <f t="shared" si="1"/>
        <v>15.336999999999989</v>
      </c>
    </row>
    <row r="15" spans="1:8">
      <c r="A15">
        <v>15</v>
      </c>
      <c r="B15">
        <f t="shared" si="0"/>
        <v>0.625</v>
      </c>
      <c r="C15">
        <v>161.874</v>
      </c>
      <c r="D15" s="17">
        <f t="shared" si="5"/>
        <v>18.126000000000005</v>
      </c>
      <c r="E15" s="17">
        <f t="shared" si="1"/>
        <v>18.126000000000005</v>
      </c>
    </row>
    <row r="16" spans="1:8">
      <c r="A16">
        <v>17</v>
      </c>
      <c r="B16">
        <f t="shared" si="0"/>
        <v>0.70833333333333326</v>
      </c>
      <c r="C16">
        <v>152.99299999999999</v>
      </c>
      <c r="D16" s="17">
        <f t="shared" si="5"/>
        <v>27.007000000000005</v>
      </c>
      <c r="E16" s="17">
        <f t="shared" si="1"/>
        <v>27.007000000000005</v>
      </c>
    </row>
    <row r="17" spans="1:8">
      <c r="A17">
        <v>18</v>
      </c>
      <c r="B17">
        <f t="shared" si="0"/>
        <v>0.75</v>
      </c>
      <c r="C17">
        <v>157.38</v>
      </c>
      <c r="D17" s="17">
        <f>-180+C17</f>
        <v>-22.620000000000005</v>
      </c>
      <c r="E17" s="17">
        <f t="shared" si="1"/>
        <v>22.620000000000005</v>
      </c>
    </row>
    <row r="18" spans="1:8">
      <c r="A18">
        <v>19</v>
      </c>
      <c r="B18">
        <f t="shared" si="0"/>
        <v>0.79166666666666663</v>
      </c>
      <c r="C18">
        <v>146.524</v>
      </c>
      <c r="D18" s="17">
        <f t="shared" ref="D18:D21" si="6">180-C18</f>
        <v>33.475999999999999</v>
      </c>
      <c r="E18" s="17">
        <f t="shared" si="1"/>
        <v>33.475999999999999</v>
      </c>
    </row>
    <row r="19" spans="1:8">
      <c r="A19">
        <v>20</v>
      </c>
      <c r="B19">
        <f t="shared" si="0"/>
        <v>0.83333333333333326</v>
      </c>
      <c r="C19">
        <v>147.89400000000001</v>
      </c>
      <c r="D19" s="17">
        <f t="shared" si="6"/>
        <v>32.105999999999995</v>
      </c>
      <c r="E19" s="17">
        <f t="shared" si="1"/>
        <v>32.105999999999995</v>
      </c>
    </row>
    <row r="20" spans="1:8">
      <c r="A20">
        <v>21</v>
      </c>
      <c r="B20">
        <f t="shared" si="0"/>
        <v>0.875</v>
      </c>
      <c r="C20">
        <v>165.32400000000001</v>
      </c>
      <c r="D20" s="17">
        <f t="shared" si="6"/>
        <v>14.675999999999988</v>
      </c>
      <c r="E20" s="17">
        <f t="shared" si="1"/>
        <v>14.675999999999988</v>
      </c>
    </row>
    <row r="21" spans="1:8">
      <c r="A21">
        <v>22</v>
      </c>
      <c r="B21">
        <f t="shared" si="0"/>
        <v>0.91666666666666663</v>
      </c>
      <c r="C21">
        <v>175.03</v>
      </c>
      <c r="D21" s="17">
        <f t="shared" si="6"/>
        <v>4.9699999999999989</v>
      </c>
      <c r="E21" s="17">
        <f t="shared" si="1"/>
        <v>4.9699999999999989</v>
      </c>
    </row>
    <row r="22" spans="1:8">
      <c r="A22">
        <v>23</v>
      </c>
      <c r="B22">
        <f t="shared" si="0"/>
        <v>0.95833333333333326</v>
      </c>
      <c r="C22">
        <v>159.05500000000001</v>
      </c>
      <c r="D22" s="17">
        <f t="shared" ref="D22" si="7">-180+C22</f>
        <v>-20.944999999999993</v>
      </c>
      <c r="E22" s="17">
        <f t="shared" si="1"/>
        <v>20.944999999999993</v>
      </c>
    </row>
    <row r="23" spans="1:8">
      <c r="A23">
        <v>25</v>
      </c>
      <c r="B23">
        <f t="shared" si="0"/>
        <v>1.0416666666666665</v>
      </c>
      <c r="C23">
        <v>162.56399999999999</v>
      </c>
      <c r="D23" s="17">
        <f t="shared" ref="D23:D26" si="8">180-C23</f>
        <v>17.436000000000007</v>
      </c>
      <c r="E23" s="17">
        <f t="shared" si="1"/>
        <v>17.436000000000007</v>
      </c>
    </row>
    <row r="24" spans="1:8">
      <c r="A24">
        <v>26</v>
      </c>
      <c r="B24">
        <f t="shared" si="0"/>
        <v>1.0833333333333333</v>
      </c>
      <c r="C24">
        <v>169.45</v>
      </c>
      <c r="D24" s="17">
        <f t="shared" si="8"/>
        <v>10.550000000000011</v>
      </c>
      <c r="E24" s="17">
        <f t="shared" si="1"/>
        <v>10.550000000000011</v>
      </c>
    </row>
    <row r="25" spans="1:8">
      <c r="A25">
        <v>27</v>
      </c>
      <c r="B25">
        <f t="shared" si="0"/>
        <v>1.125</v>
      </c>
      <c r="C25">
        <v>169.70599999999999</v>
      </c>
      <c r="D25" s="17">
        <f t="shared" si="8"/>
        <v>10.294000000000011</v>
      </c>
      <c r="E25" s="17">
        <f t="shared" si="1"/>
        <v>10.294000000000011</v>
      </c>
    </row>
    <row r="26" spans="1:8">
      <c r="A26">
        <v>28</v>
      </c>
      <c r="B26">
        <f t="shared" si="0"/>
        <v>1.1666666666666665</v>
      </c>
      <c r="C26">
        <v>164.83699999999999</v>
      </c>
      <c r="D26" s="17">
        <f t="shared" si="8"/>
        <v>15.163000000000011</v>
      </c>
      <c r="E26" s="17">
        <f t="shared" si="1"/>
        <v>15.163000000000011</v>
      </c>
    </row>
    <row r="29" spans="1:8">
      <c r="A29" t="s">
        <v>637</v>
      </c>
    </row>
    <row r="30" spans="1:8">
      <c r="A30" s="1" t="s">
        <v>123</v>
      </c>
      <c r="B30" s="1" t="s">
        <v>124</v>
      </c>
      <c r="C30" s="1" t="s">
        <v>125</v>
      </c>
      <c r="D30" s="1" t="s">
        <v>174</v>
      </c>
      <c r="E30" s="1" t="s">
        <v>127</v>
      </c>
      <c r="G30" t="s">
        <v>131</v>
      </c>
      <c r="H30" s="17" t="s">
        <v>638</v>
      </c>
    </row>
    <row r="31" spans="1:8">
      <c r="A31">
        <v>1</v>
      </c>
      <c r="B31">
        <f t="shared" ref="B31:B43" si="9">A31*(1/24)</f>
        <v>4.1666666666666664E-2</v>
      </c>
      <c r="C31">
        <v>151.99100000000001</v>
      </c>
      <c r="D31">
        <f>180-C31</f>
        <v>28.008999999999986</v>
      </c>
      <c r="E31">
        <f>ABS(D31)</f>
        <v>28.008999999999986</v>
      </c>
      <c r="G31" t="s">
        <v>639</v>
      </c>
    </row>
    <row r="32" spans="1:8">
      <c r="A32">
        <v>2</v>
      </c>
      <c r="B32">
        <f t="shared" si="9"/>
        <v>8.3333333333333329E-2</v>
      </c>
      <c r="C32">
        <v>158.00899999999999</v>
      </c>
      <c r="D32">
        <f t="shared" ref="D32:D33" si="10">180-C32</f>
        <v>21.991000000000014</v>
      </c>
      <c r="E32">
        <f t="shared" ref="E32:E43" si="11">ABS(D32)</f>
        <v>21.991000000000014</v>
      </c>
      <c r="G32" s="9" t="s">
        <v>640</v>
      </c>
    </row>
    <row r="33" spans="1:8">
      <c r="A33">
        <v>4</v>
      </c>
      <c r="B33">
        <f t="shared" si="9"/>
        <v>0.16666666666666666</v>
      </c>
      <c r="C33">
        <v>153.435</v>
      </c>
      <c r="D33">
        <f t="shared" si="10"/>
        <v>26.564999999999998</v>
      </c>
      <c r="E33">
        <f t="shared" si="11"/>
        <v>26.564999999999998</v>
      </c>
    </row>
    <row r="34" spans="1:8">
      <c r="A34">
        <v>5</v>
      </c>
      <c r="B34">
        <f t="shared" si="9"/>
        <v>0.20833333333333331</v>
      </c>
      <c r="C34">
        <v>157.47900000000001</v>
      </c>
      <c r="D34">
        <f>-180+C34</f>
        <v>-22.520999999999987</v>
      </c>
      <c r="E34">
        <f t="shared" si="11"/>
        <v>22.520999999999987</v>
      </c>
    </row>
    <row r="35" spans="1:8">
      <c r="A35">
        <v>6</v>
      </c>
      <c r="B35">
        <f t="shared" si="9"/>
        <v>0.25</v>
      </c>
      <c r="C35">
        <v>156.80099999999999</v>
      </c>
      <c r="D35">
        <f t="shared" ref="D35:D36" si="12">180-C35</f>
        <v>23.199000000000012</v>
      </c>
      <c r="E35">
        <f t="shared" si="11"/>
        <v>23.199000000000012</v>
      </c>
    </row>
    <row r="36" spans="1:8">
      <c r="A36">
        <v>7</v>
      </c>
      <c r="B36">
        <f t="shared" si="9"/>
        <v>0.29166666666666663</v>
      </c>
      <c r="C36">
        <v>150.84</v>
      </c>
      <c r="D36">
        <f t="shared" si="12"/>
        <v>29.159999999999997</v>
      </c>
      <c r="E36">
        <f t="shared" si="11"/>
        <v>29.159999999999997</v>
      </c>
    </row>
    <row r="37" spans="1:8">
      <c r="A37">
        <v>8</v>
      </c>
      <c r="B37">
        <f t="shared" si="9"/>
        <v>0.33333333333333331</v>
      </c>
      <c r="C37">
        <v>169.69499999999999</v>
      </c>
      <c r="D37">
        <f t="shared" ref="D37:D38" si="13">-180+C37</f>
        <v>-10.305000000000007</v>
      </c>
      <c r="E37">
        <f t="shared" si="11"/>
        <v>10.305000000000007</v>
      </c>
    </row>
    <row r="38" spans="1:8">
      <c r="A38">
        <v>9</v>
      </c>
      <c r="B38">
        <f t="shared" si="9"/>
        <v>0.375</v>
      </c>
      <c r="C38">
        <v>135</v>
      </c>
      <c r="D38">
        <f t="shared" si="13"/>
        <v>-45</v>
      </c>
      <c r="E38" s="10">
        <f t="shared" si="11"/>
        <v>45</v>
      </c>
    </row>
    <row r="39" spans="1:8">
      <c r="A39">
        <v>10</v>
      </c>
      <c r="B39">
        <f t="shared" si="9"/>
        <v>0.41666666666666663</v>
      </c>
      <c r="C39">
        <v>158.19900000000001</v>
      </c>
      <c r="D39">
        <f t="shared" ref="D39:D40" si="14">180-C39</f>
        <v>21.800999999999988</v>
      </c>
      <c r="E39">
        <f t="shared" si="11"/>
        <v>21.800999999999988</v>
      </c>
    </row>
    <row r="40" spans="1:8">
      <c r="A40">
        <v>11</v>
      </c>
      <c r="B40">
        <f t="shared" si="9"/>
        <v>0.45833333333333331</v>
      </c>
      <c r="C40">
        <v>171.25399999999999</v>
      </c>
      <c r="D40">
        <f t="shared" si="14"/>
        <v>8.7460000000000093</v>
      </c>
      <c r="E40">
        <f t="shared" si="11"/>
        <v>8.7460000000000093</v>
      </c>
    </row>
    <row r="41" spans="1:8">
      <c r="A41">
        <v>14</v>
      </c>
      <c r="B41">
        <f t="shared" si="9"/>
        <v>0.58333333333333326</v>
      </c>
      <c r="C41">
        <v>141.34</v>
      </c>
      <c r="D41">
        <f t="shared" ref="D41:D43" si="15">-180+C41</f>
        <v>-38.659999999999997</v>
      </c>
      <c r="E41">
        <f t="shared" si="11"/>
        <v>38.659999999999997</v>
      </c>
    </row>
    <row r="42" spans="1:8">
      <c r="A42">
        <v>17</v>
      </c>
      <c r="B42">
        <f t="shared" si="9"/>
        <v>0.70833333333333326</v>
      </c>
      <c r="C42">
        <v>168.69</v>
      </c>
      <c r="D42">
        <f t="shared" si="15"/>
        <v>-11.310000000000002</v>
      </c>
      <c r="E42">
        <f t="shared" si="11"/>
        <v>11.310000000000002</v>
      </c>
    </row>
    <row r="43" spans="1:8">
      <c r="A43">
        <v>18</v>
      </c>
      <c r="B43">
        <f t="shared" si="9"/>
        <v>0.75</v>
      </c>
      <c r="C43">
        <v>156.13999999999999</v>
      </c>
      <c r="D43">
        <f t="shared" si="15"/>
        <v>-23.860000000000014</v>
      </c>
      <c r="E43">
        <f t="shared" si="11"/>
        <v>23.860000000000014</v>
      </c>
    </row>
    <row r="46" spans="1:8">
      <c r="A46" t="s">
        <v>641</v>
      </c>
    </row>
    <row r="47" spans="1:8">
      <c r="A47" s="1" t="s">
        <v>123</v>
      </c>
      <c r="B47" s="1" t="s">
        <v>124</v>
      </c>
      <c r="C47" s="1" t="s">
        <v>125</v>
      </c>
      <c r="D47" s="1" t="s">
        <v>174</v>
      </c>
      <c r="E47" s="1" t="s">
        <v>127</v>
      </c>
      <c r="G47" t="s">
        <v>131</v>
      </c>
      <c r="H47" s="17" t="s">
        <v>638</v>
      </c>
    </row>
    <row r="48" spans="1:8">
      <c r="A48">
        <v>1</v>
      </c>
      <c r="B48">
        <f t="shared" ref="B48:B65" si="16">A48*(1/24)</f>
        <v>4.1666666666666664E-2</v>
      </c>
      <c r="C48">
        <v>161.565</v>
      </c>
      <c r="D48">
        <f>-180+C48</f>
        <v>-18.435000000000002</v>
      </c>
      <c r="E48">
        <f>ABS(D48)</f>
        <v>18.435000000000002</v>
      </c>
      <c r="G48" t="s">
        <v>642</v>
      </c>
    </row>
    <row r="49" spans="1:7">
      <c r="A49">
        <v>4</v>
      </c>
      <c r="B49">
        <f t="shared" si="16"/>
        <v>0.16666666666666666</v>
      </c>
      <c r="C49">
        <v>152.72800000000001</v>
      </c>
      <c r="D49">
        <f>180-C49</f>
        <v>27.271999999999991</v>
      </c>
      <c r="E49">
        <f t="shared" ref="E49:E65" si="17">ABS(D49)</f>
        <v>27.271999999999991</v>
      </c>
      <c r="G49" s="9" t="s">
        <v>640</v>
      </c>
    </row>
    <row r="50" spans="1:7">
      <c r="A50" s="11">
        <v>5</v>
      </c>
      <c r="B50">
        <f t="shared" si="16"/>
        <v>0.20833333333333331</v>
      </c>
      <c r="C50" s="11">
        <v>156.869</v>
      </c>
      <c r="D50">
        <f t="shared" ref="D50:D52" si="18">180-C50</f>
        <v>23.131</v>
      </c>
      <c r="E50">
        <f t="shared" si="17"/>
        <v>23.131</v>
      </c>
    </row>
    <row r="51" spans="1:7">
      <c r="A51" s="11">
        <v>6</v>
      </c>
      <c r="B51">
        <f t="shared" si="16"/>
        <v>0.25</v>
      </c>
      <c r="C51" s="11">
        <v>159.71700000000001</v>
      </c>
      <c r="D51">
        <f t="shared" si="18"/>
        <v>20.282999999999987</v>
      </c>
      <c r="E51">
        <f t="shared" si="17"/>
        <v>20.282999999999987</v>
      </c>
    </row>
    <row r="52" spans="1:7">
      <c r="A52" s="11">
        <v>8</v>
      </c>
      <c r="B52">
        <f t="shared" si="16"/>
        <v>0.33333333333333331</v>
      </c>
      <c r="C52" s="11">
        <v>156.37100000000001</v>
      </c>
      <c r="D52">
        <f t="shared" si="18"/>
        <v>23.628999999999991</v>
      </c>
      <c r="E52">
        <f t="shared" si="17"/>
        <v>23.628999999999991</v>
      </c>
    </row>
    <row r="53" spans="1:7">
      <c r="A53" s="11">
        <v>9</v>
      </c>
      <c r="B53">
        <f t="shared" si="16"/>
        <v>0.375</v>
      </c>
      <c r="C53" s="11">
        <v>140.90600000000001</v>
      </c>
      <c r="D53">
        <f t="shared" ref="D53:D54" si="19">-180+C53</f>
        <v>-39.093999999999994</v>
      </c>
      <c r="E53" s="10">
        <f t="shared" si="17"/>
        <v>39.093999999999994</v>
      </c>
    </row>
    <row r="54" spans="1:7">
      <c r="A54">
        <v>10</v>
      </c>
      <c r="B54">
        <f t="shared" si="16"/>
        <v>0.41666666666666663</v>
      </c>
      <c r="C54">
        <v>159.77500000000001</v>
      </c>
      <c r="D54">
        <f t="shared" si="19"/>
        <v>-20.224999999999994</v>
      </c>
      <c r="E54">
        <f t="shared" si="17"/>
        <v>20.224999999999994</v>
      </c>
    </row>
    <row r="55" spans="1:7">
      <c r="A55">
        <v>11</v>
      </c>
      <c r="B55">
        <f t="shared" si="16"/>
        <v>0.45833333333333331</v>
      </c>
      <c r="C55">
        <v>157.62</v>
      </c>
      <c r="D55">
        <f t="shared" ref="D55:D56" si="20">180-C55</f>
        <v>22.379999999999995</v>
      </c>
      <c r="E55">
        <f t="shared" si="17"/>
        <v>22.379999999999995</v>
      </c>
    </row>
    <row r="56" spans="1:7">
      <c r="A56">
        <v>12</v>
      </c>
      <c r="B56">
        <f t="shared" si="16"/>
        <v>0.5</v>
      </c>
      <c r="C56">
        <v>169.095</v>
      </c>
      <c r="D56">
        <f t="shared" si="20"/>
        <v>10.905000000000001</v>
      </c>
      <c r="E56">
        <f t="shared" si="17"/>
        <v>10.905000000000001</v>
      </c>
    </row>
    <row r="57" spans="1:7">
      <c r="A57">
        <v>15</v>
      </c>
      <c r="B57">
        <f t="shared" si="16"/>
        <v>0.625</v>
      </c>
      <c r="C57">
        <v>159.697</v>
      </c>
      <c r="D57">
        <f t="shared" ref="D57:D58" si="21">-180+C57</f>
        <v>-20.302999999999997</v>
      </c>
      <c r="E57">
        <f t="shared" si="17"/>
        <v>20.302999999999997</v>
      </c>
    </row>
    <row r="58" spans="1:7">
      <c r="A58">
        <v>16</v>
      </c>
      <c r="B58">
        <f t="shared" si="16"/>
        <v>0.66666666666666663</v>
      </c>
      <c r="C58">
        <v>165.964</v>
      </c>
      <c r="D58">
        <f t="shared" si="21"/>
        <v>-14.036000000000001</v>
      </c>
      <c r="E58">
        <f t="shared" si="17"/>
        <v>14.036000000000001</v>
      </c>
    </row>
    <row r="59" spans="1:7">
      <c r="A59">
        <v>17</v>
      </c>
      <c r="B59">
        <f t="shared" si="16"/>
        <v>0.70833333333333326</v>
      </c>
      <c r="C59">
        <v>149.57400000000001</v>
      </c>
      <c r="D59">
        <f t="shared" ref="D59:D60" si="22">180-C59</f>
        <v>30.425999999999988</v>
      </c>
      <c r="E59">
        <f t="shared" si="17"/>
        <v>30.425999999999988</v>
      </c>
    </row>
    <row r="60" spans="1:7">
      <c r="A60">
        <v>19</v>
      </c>
      <c r="B60">
        <f t="shared" si="16"/>
        <v>0.79166666666666663</v>
      </c>
      <c r="C60">
        <v>158.90899999999999</v>
      </c>
      <c r="D60">
        <f t="shared" si="22"/>
        <v>21.091000000000008</v>
      </c>
      <c r="E60">
        <f t="shared" si="17"/>
        <v>21.091000000000008</v>
      </c>
    </row>
    <row r="61" spans="1:7">
      <c r="A61">
        <v>21</v>
      </c>
      <c r="B61">
        <f t="shared" si="16"/>
        <v>0.875</v>
      </c>
      <c r="C61">
        <v>164.53899999999999</v>
      </c>
      <c r="D61">
        <f>-180+C61</f>
        <v>-15.461000000000013</v>
      </c>
      <c r="E61">
        <f t="shared" si="17"/>
        <v>15.461000000000013</v>
      </c>
    </row>
    <row r="62" spans="1:7">
      <c r="A62">
        <v>22</v>
      </c>
      <c r="B62">
        <f t="shared" si="16"/>
        <v>0.91666666666666663</v>
      </c>
      <c r="C62">
        <v>149.036</v>
      </c>
      <c r="D62">
        <f t="shared" ref="D62:D63" si="23">180-C62</f>
        <v>30.963999999999999</v>
      </c>
      <c r="E62">
        <f t="shared" si="17"/>
        <v>30.963999999999999</v>
      </c>
    </row>
    <row r="63" spans="1:7">
      <c r="A63">
        <v>23</v>
      </c>
      <c r="B63">
        <f t="shared" si="16"/>
        <v>0.95833333333333326</v>
      </c>
      <c r="C63">
        <v>152.59200000000001</v>
      </c>
      <c r="D63">
        <f t="shared" si="23"/>
        <v>27.407999999999987</v>
      </c>
      <c r="E63">
        <f t="shared" si="17"/>
        <v>27.407999999999987</v>
      </c>
    </row>
    <row r="64" spans="1:7">
      <c r="A64">
        <v>25</v>
      </c>
      <c r="B64">
        <f t="shared" si="16"/>
        <v>1.0416666666666665</v>
      </c>
      <c r="C64">
        <v>160.25299999999999</v>
      </c>
      <c r="D64">
        <f t="shared" ref="D64:D65" si="24">-180+C64</f>
        <v>-19.747000000000014</v>
      </c>
      <c r="E64">
        <f t="shared" si="17"/>
        <v>19.747000000000014</v>
      </c>
    </row>
    <row r="65" spans="1:8">
      <c r="A65">
        <v>26</v>
      </c>
      <c r="B65">
        <f t="shared" si="16"/>
        <v>1.0833333333333333</v>
      </c>
      <c r="C65">
        <v>150.94499999999999</v>
      </c>
      <c r="D65">
        <f t="shared" si="24"/>
        <v>-29.055000000000007</v>
      </c>
      <c r="E65">
        <f t="shared" si="17"/>
        <v>29.055000000000007</v>
      </c>
    </row>
    <row r="68" spans="1:8">
      <c r="A68" t="s">
        <v>643</v>
      </c>
    </row>
    <row r="69" spans="1:8">
      <c r="A69" s="1" t="s">
        <v>123</v>
      </c>
      <c r="B69" s="1" t="s">
        <v>124</v>
      </c>
      <c r="C69" s="1" t="s">
        <v>125</v>
      </c>
      <c r="D69" s="1" t="s">
        <v>174</v>
      </c>
      <c r="E69" s="1" t="s">
        <v>127</v>
      </c>
      <c r="G69" t="s">
        <v>131</v>
      </c>
      <c r="H69" s="17" t="s">
        <v>638</v>
      </c>
    </row>
    <row r="70" spans="1:8">
      <c r="A70">
        <v>1</v>
      </c>
      <c r="B70">
        <f t="shared" ref="B70:B78" si="25">A70*(1/24)</f>
        <v>4.1666666666666664E-2</v>
      </c>
      <c r="C70">
        <v>162.37799999999999</v>
      </c>
      <c r="D70">
        <f>180-C70</f>
        <v>17.622000000000014</v>
      </c>
      <c r="E70">
        <f>ABS(D70)</f>
        <v>17.622000000000014</v>
      </c>
      <c r="G70" t="s">
        <v>644</v>
      </c>
    </row>
    <row r="71" spans="1:8">
      <c r="A71">
        <v>2</v>
      </c>
      <c r="B71">
        <f t="shared" si="25"/>
        <v>8.3333333333333329E-2</v>
      </c>
      <c r="C71">
        <v>163.92599999999999</v>
      </c>
      <c r="D71">
        <f t="shared" ref="D71:D73" si="26">180-C71</f>
        <v>16.074000000000012</v>
      </c>
      <c r="E71">
        <f t="shared" ref="E71:E78" si="27">ABS(D71)</f>
        <v>16.074000000000012</v>
      </c>
      <c r="G71" s="9" t="s">
        <v>640</v>
      </c>
    </row>
    <row r="72" spans="1:8">
      <c r="A72">
        <v>3</v>
      </c>
      <c r="B72">
        <f t="shared" si="25"/>
        <v>0.125</v>
      </c>
      <c r="C72" s="11">
        <v>153.80000000000001</v>
      </c>
      <c r="D72">
        <f t="shared" si="26"/>
        <v>26.199999999999989</v>
      </c>
      <c r="E72">
        <f t="shared" si="27"/>
        <v>26.199999999999989</v>
      </c>
    </row>
    <row r="73" spans="1:8">
      <c r="A73">
        <v>4</v>
      </c>
      <c r="B73">
        <f t="shared" si="25"/>
        <v>0.16666666666666666</v>
      </c>
      <c r="C73">
        <v>161.565</v>
      </c>
      <c r="D73">
        <f t="shared" si="26"/>
        <v>18.435000000000002</v>
      </c>
      <c r="E73">
        <f t="shared" si="27"/>
        <v>18.435000000000002</v>
      </c>
    </row>
    <row r="74" spans="1:8">
      <c r="A74">
        <v>5</v>
      </c>
      <c r="B74">
        <f t="shared" si="25"/>
        <v>0.20833333333333331</v>
      </c>
      <c r="C74">
        <v>147.529</v>
      </c>
      <c r="D74">
        <f>-180+C74</f>
        <v>-32.471000000000004</v>
      </c>
      <c r="E74" s="10">
        <f t="shared" si="27"/>
        <v>32.471000000000004</v>
      </c>
    </row>
    <row r="75" spans="1:8">
      <c r="A75">
        <v>6</v>
      </c>
      <c r="B75">
        <f t="shared" si="25"/>
        <v>0.25</v>
      </c>
      <c r="C75">
        <v>169.38</v>
      </c>
      <c r="D75">
        <f t="shared" ref="D75:D77" si="28">180-C75</f>
        <v>10.620000000000005</v>
      </c>
      <c r="E75">
        <f t="shared" si="27"/>
        <v>10.620000000000005</v>
      </c>
    </row>
    <row r="76" spans="1:8">
      <c r="A76">
        <v>7</v>
      </c>
      <c r="B76">
        <f t="shared" si="25"/>
        <v>0.29166666666666663</v>
      </c>
      <c r="C76">
        <v>163.61000000000001</v>
      </c>
      <c r="D76">
        <f t="shared" si="28"/>
        <v>16.389999999999986</v>
      </c>
      <c r="E76">
        <f t="shared" si="27"/>
        <v>16.389999999999986</v>
      </c>
    </row>
    <row r="77" spans="1:8">
      <c r="A77">
        <v>8</v>
      </c>
      <c r="B77">
        <f t="shared" si="25"/>
        <v>0.33333333333333331</v>
      </c>
      <c r="C77">
        <v>148.84100000000001</v>
      </c>
      <c r="D77">
        <f t="shared" si="28"/>
        <v>31.158999999999992</v>
      </c>
      <c r="E77">
        <f t="shared" si="27"/>
        <v>31.158999999999992</v>
      </c>
    </row>
    <row r="78" spans="1:8">
      <c r="A78">
        <v>9</v>
      </c>
      <c r="B78">
        <f t="shared" si="25"/>
        <v>0.375</v>
      </c>
      <c r="C78">
        <v>159.48699999999999</v>
      </c>
      <c r="D78">
        <f>-180+C78</f>
        <v>-20.513000000000005</v>
      </c>
      <c r="E78">
        <f t="shared" si="27"/>
        <v>20.513000000000005</v>
      </c>
    </row>
  </sheetData>
  <hyperlinks>
    <hyperlink ref="G9" r:id="rId1"/>
    <hyperlink ref="G32" r:id="rId2"/>
    <hyperlink ref="G49" r:id="rId3"/>
    <hyperlink ref="G71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54"/>
  <dimension ref="A1:H99"/>
  <sheetViews>
    <sheetView workbookViewId="0">
      <selection activeCell="D80" sqref="D80:D93"/>
    </sheetView>
  </sheetViews>
  <sheetFormatPr defaultRowHeight="15"/>
  <cols>
    <col min="2" max="2" width="14.85546875" customWidth="1"/>
    <col min="3" max="3" width="15" customWidth="1"/>
    <col min="4" max="4" width="10.5703125" customWidth="1"/>
    <col min="5" max="5" width="14.42578125" customWidth="1"/>
    <col min="6" max="6" width="25.85546875" customWidth="1"/>
  </cols>
  <sheetData>
    <row r="1" spans="1:8">
      <c r="A1" s="1" t="s">
        <v>105</v>
      </c>
      <c r="C1" s="24" t="s">
        <v>106</v>
      </c>
    </row>
    <row r="2" spans="1:8">
      <c r="A2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A4*(1/25)</f>
        <v>0.04</v>
      </c>
      <c r="C4" s="17">
        <v>159.03399999999999</v>
      </c>
      <c r="D4" s="17">
        <f>180-C4</f>
        <v>20.966000000000008</v>
      </c>
      <c r="E4" s="17">
        <f>ABS(D4)</f>
        <v>20.966000000000008</v>
      </c>
      <c r="F4">
        <v>0.02</v>
      </c>
      <c r="G4" s="9" t="s">
        <v>645</v>
      </c>
    </row>
    <row r="5" spans="1:8">
      <c r="A5" s="17">
        <v>2</v>
      </c>
      <c r="B5">
        <f t="shared" ref="B5:B20" si="0">A5*(1/25)</f>
        <v>0.08</v>
      </c>
      <c r="C5" s="17">
        <v>156.61500000000001</v>
      </c>
      <c r="D5" s="17">
        <f t="shared" ref="D5:D7" si="1">180-C5</f>
        <v>23.384999999999991</v>
      </c>
      <c r="E5" s="17">
        <f t="shared" ref="E5:E20" si="2">ABS(D5)</f>
        <v>23.384999999999991</v>
      </c>
    </row>
    <row r="6" spans="1:8">
      <c r="A6" s="17">
        <v>3</v>
      </c>
      <c r="B6">
        <f t="shared" si="0"/>
        <v>0.12</v>
      </c>
      <c r="C6" s="17">
        <v>173.29</v>
      </c>
      <c r="D6" s="17">
        <f t="shared" si="1"/>
        <v>6.710000000000008</v>
      </c>
      <c r="E6" s="17">
        <f t="shared" si="2"/>
        <v>6.710000000000008</v>
      </c>
    </row>
    <row r="7" spans="1:8">
      <c r="A7" s="17">
        <v>4</v>
      </c>
      <c r="B7">
        <f t="shared" si="0"/>
        <v>0.16</v>
      </c>
      <c r="C7" s="17">
        <v>169.30600000000001</v>
      </c>
      <c r="D7" s="17">
        <f t="shared" si="1"/>
        <v>10.693999999999988</v>
      </c>
      <c r="E7" s="17">
        <f t="shared" si="2"/>
        <v>10.693999999999988</v>
      </c>
      <c r="G7" t="s">
        <v>131</v>
      </c>
      <c r="H7" s="17" t="s">
        <v>646</v>
      </c>
    </row>
    <row r="8" spans="1:8">
      <c r="A8" s="17">
        <v>5</v>
      </c>
      <c r="B8">
        <f t="shared" si="0"/>
        <v>0.2</v>
      </c>
      <c r="C8" s="17">
        <v>139.46100000000001</v>
      </c>
      <c r="D8" s="17">
        <f>-180+C8</f>
        <v>-40.538999999999987</v>
      </c>
      <c r="E8" s="10">
        <f t="shared" si="2"/>
        <v>40.538999999999987</v>
      </c>
      <c r="G8" t="s">
        <v>647</v>
      </c>
    </row>
    <row r="9" spans="1:8">
      <c r="A9" s="17">
        <v>6</v>
      </c>
      <c r="B9">
        <f t="shared" si="0"/>
        <v>0.24</v>
      </c>
      <c r="C9" s="17">
        <v>142.815</v>
      </c>
      <c r="D9" s="17">
        <f t="shared" ref="D9:D11" si="3">-180+C9</f>
        <v>-37.185000000000002</v>
      </c>
      <c r="E9" s="17">
        <f t="shared" si="2"/>
        <v>37.185000000000002</v>
      </c>
      <c r="G9" s="9" t="s">
        <v>648</v>
      </c>
    </row>
    <row r="10" spans="1:8">
      <c r="A10" s="17">
        <v>7</v>
      </c>
      <c r="B10">
        <f t="shared" si="0"/>
        <v>0.28000000000000003</v>
      </c>
      <c r="C10">
        <v>142.125</v>
      </c>
      <c r="D10" s="17">
        <f t="shared" si="3"/>
        <v>-37.875</v>
      </c>
      <c r="E10" s="17">
        <f t="shared" si="2"/>
        <v>37.875</v>
      </c>
    </row>
    <row r="11" spans="1:8">
      <c r="A11" s="17">
        <v>8</v>
      </c>
      <c r="B11">
        <f t="shared" si="0"/>
        <v>0.32</v>
      </c>
      <c r="C11">
        <v>160.56</v>
      </c>
      <c r="D11" s="17">
        <f t="shared" si="3"/>
        <v>-19.439999999999998</v>
      </c>
      <c r="E11" s="17">
        <f t="shared" si="2"/>
        <v>19.439999999999998</v>
      </c>
    </row>
    <row r="12" spans="1:8">
      <c r="A12" s="17">
        <v>9</v>
      </c>
      <c r="B12">
        <f t="shared" si="0"/>
        <v>0.36</v>
      </c>
      <c r="C12">
        <v>158.649</v>
      </c>
      <c r="D12" s="17">
        <f t="shared" ref="D12:D14" si="4">180-C12</f>
        <v>21.350999999999999</v>
      </c>
      <c r="E12" s="17">
        <f t="shared" si="2"/>
        <v>21.350999999999999</v>
      </c>
    </row>
    <row r="13" spans="1:8">
      <c r="A13" s="17">
        <v>10</v>
      </c>
      <c r="B13">
        <f t="shared" si="0"/>
        <v>0.4</v>
      </c>
      <c r="C13">
        <v>164.33600000000001</v>
      </c>
      <c r="D13" s="17">
        <f t="shared" si="4"/>
        <v>15.663999999999987</v>
      </c>
      <c r="E13" s="17">
        <f t="shared" si="2"/>
        <v>15.663999999999987</v>
      </c>
    </row>
    <row r="14" spans="1:8">
      <c r="A14" s="17">
        <v>11</v>
      </c>
      <c r="B14">
        <f t="shared" si="0"/>
        <v>0.44</v>
      </c>
      <c r="C14">
        <v>166.26400000000001</v>
      </c>
      <c r="D14" s="17">
        <f t="shared" si="4"/>
        <v>13.73599999999999</v>
      </c>
      <c r="E14" s="17">
        <f t="shared" si="2"/>
        <v>13.73599999999999</v>
      </c>
    </row>
    <row r="15" spans="1:8">
      <c r="A15" s="17">
        <v>12</v>
      </c>
      <c r="B15">
        <f t="shared" si="0"/>
        <v>0.48</v>
      </c>
      <c r="C15">
        <v>160.92500000000001</v>
      </c>
      <c r="D15" s="17">
        <f t="shared" ref="D15" si="5">-180+C15</f>
        <v>-19.074999999999989</v>
      </c>
      <c r="E15" s="17">
        <f t="shared" si="2"/>
        <v>19.074999999999989</v>
      </c>
    </row>
    <row r="16" spans="1:8">
      <c r="A16" s="17">
        <v>14</v>
      </c>
      <c r="B16">
        <f t="shared" si="0"/>
        <v>0.56000000000000005</v>
      </c>
      <c r="C16">
        <v>165.964</v>
      </c>
      <c r="D16" s="17">
        <f t="shared" ref="D16:D20" si="6">180-C16</f>
        <v>14.036000000000001</v>
      </c>
      <c r="E16" s="17">
        <f t="shared" si="2"/>
        <v>14.036000000000001</v>
      </c>
    </row>
    <row r="17" spans="1:8">
      <c r="A17" s="17">
        <v>15</v>
      </c>
      <c r="B17">
        <f t="shared" si="0"/>
        <v>0.6</v>
      </c>
      <c r="C17">
        <v>149.5</v>
      </c>
      <c r="D17" s="17">
        <f t="shared" si="6"/>
        <v>30.5</v>
      </c>
      <c r="E17" s="17">
        <f t="shared" si="2"/>
        <v>30.5</v>
      </c>
    </row>
    <row r="18" spans="1:8">
      <c r="A18" s="17">
        <v>16</v>
      </c>
      <c r="B18">
        <f t="shared" si="0"/>
        <v>0.64</v>
      </c>
      <c r="C18">
        <v>163.042</v>
      </c>
      <c r="D18" s="17">
        <f t="shared" si="6"/>
        <v>16.957999999999998</v>
      </c>
      <c r="E18" s="17">
        <f t="shared" si="2"/>
        <v>16.957999999999998</v>
      </c>
    </row>
    <row r="19" spans="1:8">
      <c r="A19" s="17">
        <v>17</v>
      </c>
      <c r="B19">
        <f t="shared" si="0"/>
        <v>0.68</v>
      </c>
      <c r="C19">
        <v>163.61000000000001</v>
      </c>
      <c r="D19" s="17">
        <f t="shared" si="6"/>
        <v>16.389999999999986</v>
      </c>
      <c r="E19" s="17">
        <f t="shared" si="2"/>
        <v>16.389999999999986</v>
      </c>
    </row>
    <row r="20" spans="1:8">
      <c r="A20" s="17">
        <v>18</v>
      </c>
      <c r="B20">
        <f t="shared" si="0"/>
        <v>0.72</v>
      </c>
      <c r="C20">
        <v>155.642</v>
      </c>
      <c r="D20" s="17">
        <f t="shared" si="6"/>
        <v>24.358000000000004</v>
      </c>
      <c r="E20" s="17">
        <f t="shared" si="2"/>
        <v>24.358000000000004</v>
      </c>
    </row>
    <row r="23" spans="1:8">
      <c r="A23" t="s">
        <v>319</v>
      </c>
    </row>
    <row r="24" spans="1:8">
      <c r="A24" s="1" t="s">
        <v>123</v>
      </c>
      <c r="B24" s="1" t="s">
        <v>124</v>
      </c>
      <c r="C24" s="1" t="s">
        <v>125</v>
      </c>
      <c r="D24" s="1" t="s">
        <v>174</v>
      </c>
      <c r="E24" s="1" t="s">
        <v>127</v>
      </c>
      <c r="G24" t="s">
        <v>131</v>
      </c>
      <c r="H24" s="17" t="s">
        <v>646</v>
      </c>
    </row>
    <row r="25" spans="1:8">
      <c r="A25">
        <v>1</v>
      </c>
      <c r="B25">
        <f t="shared" ref="B25:B40" si="7">A25*(1/25)</f>
        <v>0.04</v>
      </c>
      <c r="C25">
        <v>171.15799999999999</v>
      </c>
      <c r="D25">
        <f>180-C25</f>
        <v>8.842000000000013</v>
      </c>
      <c r="E25">
        <f>ABS(D25)</f>
        <v>8.842000000000013</v>
      </c>
      <c r="G25" t="s">
        <v>649</v>
      </c>
    </row>
    <row r="26" spans="1:8">
      <c r="A26">
        <v>2</v>
      </c>
      <c r="B26">
        <f t="shared" si="7"/>
        <v>0.08</v>
      </c>
      <c r="C26">
        <v>165.75</v>
      </c>
      <c r="D26">
        <f t="shared" ref="D26:D27" si="8">180-C26</f>
        <v>14.25</v>
      </c>
      <c r="E26">
        <f t="shared" ref="E26:E40" si="9">ABS(D26)</f>
        <v>14.25</v>
      </c>
      <c r="G26" s="9" t="s">
        <v>648</v>
      </c>
    </row>
    <row r="27" spans="1:8">
      <c r="A27">
        <v>4</v>
      </c>
      <c r="B27">
        <f t="shared" si="7"/>
        <v>0.16</v>
      </c>
      <c r="C27">
        <v>166.42699999999999</v>
      </c>
      <c r="D27">
        <f t="shared" si="8"/>
        <v>13.573000000000008</v>
      </c>
      <c r="E27">
        <f t="shared" si="9"/>
        <v>13.573000000000008</v>
      </c>
    </row>
    <row r="28" spans="1:8">
      <c r="A28">
        <v>5</v>
      </c>
      <c r="B28">
        <f t="shared" si="7"/>
        <v>0.2</v>
      </c>
      <c r="C28">
        <v>154.83699999999999</v>
      </c>
      <c r="D28">
        <f>-180+C28</f>
        <v>-25.163000000000011</v>
      </c>
      <c r="E28">
        <f t="shared" si="9"/>
        <v>25.163000000000011</v>
      </c>
    </row>
    <row r="29" spans="1:8">
      <c r="A29">
        <v>6</v>
      </c>
      <c r="B29">
        <f t="shared" si="7"/>
        <v>0.24</v>
      </c>
      <c r="C29">
        <v>163.828</v>
      </c>
      <c r="D29">
        <f>-180+C29</f>
        <v>-16.171999999999997</v>
      </c>
      <c r="E29">
        <f t="shared" si="9"/>
        <v>16.171999999999997</v>
      </c>
    </row>
    <row r="30" spans="1:8">
      <c r="A30">
        <v>8</v>
      </c>
      <c r="B30">
        <f t="shared" si="7"/>
        <v>0.32</v>
      </c>
      <c r="C30">
        <v>159.001</v>
      </c>
      <c r="D30">
        <f t="shared" ref="D30:D34" si="10">180-C30</f>
        <v>20.998999999999995</v>
      </c>
      <c r="E30">
        <f t="shared" si="9"/>
        <v>20.998999999999995</v>
      </c>
    </row>
    <row r="31" spans="1:8">
      <c r="A31">
        <v>9</v>
      </c>
      <c r="B31">
        <f t="shared" si="7"/>
        <v>0.36</v>
      </c>
      <c r="C31">
        <v>160.489</v>
      </c>
      <c r="D31">
        <f t="shared" si="10"/>
        <v>19.510999999999996</v>
      </c>
      <c r="E31">
        <f t="shared" si="9"/>
        <v>19.510999999999996</v>
      </c>
    </row>
    <row r="32" spans="1:8">
      <c r="A32">
        <v>10</v>
      </c>
      <c r="B32">
        <f t="shared" si="7"/>
        <v>0.4</v>
      </c>
      <c r="C32">
        <v>152.745</v>
      </c>
      <c r="D32">
        <f t="shared" si="10"/>
        <v>27.254999999999995</v>
      </c>
      <c r="E32">
        <f t="shared" si="9"/>
        <v>27.254999999999995</v>
      </c>
    </row>
    <row r="33" spans="1:8">
      <c r="A33">
        <v>11</v>
      </c>
      <c r="B33">
        <f t="shared" si="7"/>
        <v>0.44</v>
      </c>
      <c r="C33">
        <v>157.767</v>
      </c>
      <c r="D33">
        <f t="shared" si="10"/>
        <v>22.233000000000004</v>
      </c>
      <c r="E33">
        <f t="shared" si="9"/>
        <v>22.233000000000004</v>
      </c>
    </row>
    <row r="34" spans="1:8">
      <c r="A34">
        <v>12</v>
      </c>
      <c r="B34">
        <f t="shared" si="7"/>
        <v>0.48</v>
      </c>
      <c r="C34">
        <v>170.91499999999999</v>
      </c>
      <c r="D34">
        <f t="shared" si="10"/>
        <v>9.085000000000008</v>
      </c>
      <c r="E34">
        <f t="shared" si="9"/>
        <v>9.085000000000008</v>
      </c>
    </row>
    <row r="35" spans="1:8">
      <c r="A35">
        <v>13</v>
      </c>
      <c r="B35">
        <f t="shared" si="7"/>
        <v>0.52</v>
      </c>
      <c r="C35">
        <v>163.28200000000001</v>
      </c>
      <c r="D35">
        <f t="shared" ref="D35:D37" si="11">-180+C35</f>
        <v>-16.717999999999989</v>
      </c>
      <c r="E35">
        <f t="shared" si="9"/>
        <v>16.717999999999989</v>
      </c>
    </row>
    <row r="36" spans="1:8">
      <c r="A36">
        <v>14</v>
      </c>
      <c r="B36">
        <f t="shared" si="7"/>
        <v>0.56000000000000005</v>
      </c>
      <c r="C36">
        <v>147.095</v>
      </c>
      <c r="D36">
        <f t="shared" si="11"/>
        <v>-32.905000000000001</v>
      </c>
      <c r="E36" s="10">
        <f t="shared" si="9"/>
        <v>32.905000000000001</v>
      </c>
    </row>
    <row r="37" spans="1:8">
      <c r="A37">
        <v>15</v>
      </c>
      <c r="B37">
        <f t="shared" si="7"/>
        <v>0.6</v>
      </c>
      <c r="C37">
        <v>174.71</v>
      </c>
      <c r="D37">
        <f t="shared" si="11"/>
        <v>-5.289999999999992</v>
      </c>
      <c r="E37">
        <f t="shared" si="9"/>
        <v>5.289999999999992</v>
      </c>
    </row>
    <row r="38" spans="1:8">
      <c r="A38">
        <v>16</v>
      </c>
      <c r="B38">
        <f t="shared" si="7"/>
        <v>0.64</v>
      </c>
      <c r="C38">
        <v>170.31100000000001</v>
      </c>
      <c r="D38">
        <f t="shared" ref="D38:D40" si="12">180-C38</f>
        <v>9.688999999999993</v>
      </c>
      <c r="E38">
        <f t="shared" si="9"/>
        <v>9.688999999999993</v>
      </c>
    </row>
    <row r="39" spans="1:8">
      <c r="A39">
        <v>17</v>
      </c>
      <c r="B39">
        <f t="shared" si="7"/>
        <v>0.68</v>
      </c>
      <c r="C39">
        <v>163.92599999999999</v>
      </c>
      <c r="D39">
        <f t="shared" si="12"/>
        <v>16.074000000000012</v>
      </c>
      <c r="E39">
        <f t="shared" si="9"/>
        <v>16.074000000000012</v>
      </c>
    </row>
    <row r="40" spans="1:8">
      <c r="A40">
        <v>19</v>
      </c>
      <c r="B40">
        <f t="shared" si="7"/>
        <v>0.76</v>
      </c>
      <c r="C40">
        <v>164.798</v>
      </c>
      <c r="D40">
        <f t="shared" si="12"/>
        <v>15.201999999999998</v>
      </c>
      <c r="E40">
        <f t="shared" si="9"/>
        <v>15.201999999999998</v>
      </c>
    </row>
    <row r="43" spans="1:8">
      <c r="A43" t="s">
        <v>321</v>
      </c>
    </row>
    <row r="44" spans="1:8">
      <c r="A44" s="1" t="s">
        <v>123</v>
      </c>
      <c r="B44" s="1" t="s">
        <v>124</v>
      </c>
      <c r="C44" s="1" t="s">
        <v>125</v>
      </c>
      <c r="D44" s="1" t="s">
        <v>174</v>
      </c>
      <c r="E44" s="1" t="s">
        <v>127</v>
      </c>
      <c r="G44" t="s">
        <v>131</v>
      </c>
      <c r="H44" s="17" t="s">
        <v>650</v>
      </c>
    </row>
    <row r="45" spans="1:8">
      <c r="A45">
        <v>1</v>
      </c>
      <c r="B45">
        <f t="shared" ref="B45:B67" si="13">A45*(1/25)</f>
        <v>0.04</v>
      </c>
      <c r="C45">
        <v>155.066</v>
      </c>
      <c r="D45">
        <f>180-C45</f>
        <v>24.933999999999997</v>
      </c>
      <c r="E45">
        <f>ABS(D45)</f>
        <v>24.933999999999997</v>
      </c>
      <c r="G45" t="s">
        <v>651</v>
      </c>
    </row>
    <row r="46" spans="1:8">
      <c r="A46">
        <v>2</v>
      </c>
      <c r="B46">
        <f t="shared" si="13"/>
        <v>0.08</v>
      </c>
      <c r="C46">
        <v>160.048</v>
      </c>
      <c r="D46">
        <f t="shared" ref="D46:D47" si="14">180-C46</f>
        <v>19.951999999999998</v>
      </c>
      <c r="E46">
        <f t="shared" ref="E46:E67" si="15">ABS(D46)</f>
        <v>19.951999999999998</v>
      </c>
      <c r="G46" s="9" t="s">
        <v>652</v>
      </c>
    </row>
    <row r="47" spans="1:8">
      <c r="A47">
        <v>3</v>
      </c>
      <c r="B47">
        <f t="shared" si="13"/>
        <v>0.12</v>
      </c>
      <c r="C47">
        <v>161.47800000000001</v>
      </c>
      <c r="D47">
        <f t="shared" si="14"/>
        <v>18.521999999999991</v>
      </c>
      <c r="E47">
        <f t="shared" si="15"/>
        <v>18.521999999999991</v>
      </c>
    </row>
    <row r="48" spans="1:8">
      <c r="A48">
        <v>4</v>
      </c>
      <c r="B48">
        <f t="shared" si="13"/>
        <v>0.16</v>
      </c>
      <c r="C48">
        <v>160.017</v>
      </c>
      <c r="D48">
        <f>-180+C48</f>
        <v>-19.983000000000004</v>
      </c>
      <c r="E48">
        <f t="shared" si="15"/>
        <v>19.983000000000004</v>
      </c>
    </row>
    <row r="49" spans="1:6">
      <c r="A49">
        <v>5</v>
      </c>
      <c r="B49">
        <f t="shared" si="13"/>
        <v>0.2</v>
      </c>
      <c r="C49">
        <v>154.83199999999999</v>
      </c>
      <c r="D49">
        <f t="shared" ref="D49:D52" si="16">-180+C49</f>
        <v>-25.168000000000006</v>
      </c>
      <c r="E49">
        <f t="shared" si="15"/>
        <v>25.168000000000006</v>
      </c>
    </row>
    <row r="50" spans="1:6">
      <c r="A50">
        <v>7</v>
      </c>
      <c r="B50">
        <f t="shared" si="13"/>
        <v>0.28000000000000003</v>
      </c>
      <c r="C50">
        <v>150.255</v>
      </c>
      <c r="D50">
        <f t="shared" si="16"/>
        <v>-29.745000000000005</v>
      </c>
      <c r="E50">
        <f t="shared" si="15"/>
        <v>29.745000000000005</v>
      </c>
    </row>
    <row r="51" spans="1:6">
      <c r="A51">
        <v>8</v>
      </c>
      <c r="B51">
        <f t="shared" si="13"/>
        <v>0.32</v>
      </c>
      <c r="C51">
        <v>144.46199999999999</v>
      </c>
      <c r="D51">
        <f t="shared" si="16"/>
        <v>-35.538000000000011</v>
      </c>
      <c r="E51">
        <f t="shared" si="15"/>
        <v>35.538000000000011</v>
      </c>
    </row>
    <row r="52" spans="1:6">
      <c r="A52">
        <v>10</v>
      </c>
      <c r="B52">
        <f t="shared" si="13"/>
        <v>0.4</v>
      </c>
      <c r="C52">
        <v>160.887</v>
      </c>
      <c r="D52">
        <f t="shared" si="16"/>
        <v>-19.113</v>
      </c>
      <c r="E52">
        <f t="shared" si="15"/>
        <v>19.113</v>
      </c>
    </row>
    <row r="53" spans="1:6">
      <c r="A53">
        <v>12</v>
      </c>
      <c r="B53">
        <f t="shared" si="13"/>
        <v>0.48</v>
      </c>
      <c r="C53">
        <v>160.048</v>
      </c>
      <c r="D53">
        <f t="shared" ref="D53:D59" si="17">180-C53</f>
        <v>19.951999999999998</v>
      </c>
      <c r="E53">
        <f t="shared" si="15"/>
        <v>19.951999999999998</v>
      </c>
    </row>
    <row r="54" spans="1:6">
      <c r="A54">
        <v>13</v>
      </c>
      <c r="B54">
        <f t="shared" si="13"/>
        <v>0.52</v>
      </c>
      <c r="C54">
        <v>153.435</v>
      </c>
      <c r="D54">
        <f t="shared" si="17"/>
        <v>26.564999999999998</v>
      </c>
      <c r="E54">
        <f t="shared" si="15"/>
        <v>26.564999999999998</v>
      </c>
    </row>
    <row r="55" spans="1:6">
      <c r="A55">
        <v>14</v>
      </c>
      <c r="B55">
        <f t="shared" si="13"/>
        <v>0.56000000000000005</v>
      </c>
      <c r="C55">
        <v>160.62799999999999</v>
      </c>
      <c r="D55">
        <f t="shared" si="17"/>
        <v>19.372000000000014</v>
      </c>
      <c r="E55">
        <f t="shared" si="15"/>
        <v>19.372000000000014</v>
      </c>
    </row>
    <row r="56" spans="1:6">
      <c r="A56">
        <v>16</v>
      </c>
      <c r="B56">
        <f t="shared" si="13"/>
        <v>0.64</v>
      </c>
      <c r="C56">
        <v>164.05500000000001</v>
      </c>
      <c r="D56">
        <f t="shared" si="17"/>
        <v>15.944999999999993</v>
      </c>
      <c r="E56">
        <f t="shared" si="15"/>
        <v>15.944999999999993</v>
      </c>
      <c r="F56" s="11"/>
    </row>
    <row r="57" spans="1:6">
      <c r="A57">
        <v>17</v>
      </c>
      <c r="B57">
        <f t="shared" si="13"/>
        <v>0.68</v>
      </c>
      <c r="C57">
        <v>161.565</v>
      </c>
      <c r="D57">
        <f t="shared" si="17"/>
        <v>18.435000000000002</v>
      </c>
      <c r="E57">
        <f t="shared" si="15"/>
        <v>18.435000000000002</v>
      </c>
    </row>
    <row r="58" spans="1:6">
      <c r="A58">
        <v>18</v>
      </c>
      <c r="B58">
        <f t="shared" si="13"/>
        <v>0.72</v>
      </c>
      <c r="C58">
        <v>164.197</v>
      </c>
      <c r="D58">
        <f t="shared" si="17"/>
        <v>15.802999999999997</v>
      </c>
      <c r="E58">
        <f t="shared" si="15"/>
        <v>15.802999999999997</v>
      </c>
    </row>
    <row r="59" spans="1:6">
      <c r="A59">
        <v>19</v>
      </c>
      <c r="B59">
        <f t="shared" si="13"/>
        <v>0.76</v>
      </c>
      <c r="C59">
        <v>155.34399999999999</v>
      </c>
      <c r="D59">
        <f t="shared" si="17"/>
        <v>24.656000000000006</v>
      </c>
      <c r="E59">
        <f t="shared" si="15"/>
        <v>24.656000000000006</v>
      </c>
    </row>
    <row r="60" spans="1:6">
      <c r="A60">
        <v>20</v>
      </c>
      <c r="B60">
        <f t="shared" si="13"/>
        <v>0.8</v>
      </c>
      <c r="C60">
        <v>163.142</v>
      </c>
      <c r="D60">
        <f t="shared" ref="D60:D64" si="18">-180+C60</f>
        <v>-16.858000000000004</v>
      </c>
      <c r="E60">
        <f t="shared" si="15"/>
        <v>16.858000000000004</v>
      </c>
    </row>
    <row r="61" spans="1:6">
      <c r="A61">
        <v>21</v>
      </c>
      <c r="B61">
        <f t="shared" si="13"/>
        <v>0.84</v>
      </c>
      <c r="C61">
        <v>166.20099999999999</v>
      </c>
      <c r="D61">
        <f t="shared" si="18"/>
        <v>-13.799000000000007</v>
      </c>
      <c r="E61">
        <f t="shared" si="15"/>
        <v>13.799000000000007</v>
      </c>
    </row>
    <row r="62" spans="1:6">
      <c r="A62">
        <v>22</v>
      </c>
      <c r="B62">
        <f t="shared" si="13"/>
        <v>0.88</v>
      </c>
      <c r="C62">
        <v>149.036</v>
      </c>
      <c r="D62">
        <f t="shared" si="18"/>
        <v>-30.963999999999999</v>
      </c>
      <c r="E62">
        <f t="shared" si="15"/>
        <v>30.963999999999999</v>
      </c>
    </row>
    <row r="63" spans="1:6">
      <c r="A63">
        <v>23</v>
      </c>
      <c r="B63">
        <f t="shared" si="13"/>
        <v>0.92</v>
      </c>
      <c r="C63">
        <v>138.94499999999999</v>
      </c>
      <c r="D63">
        <f t="shared" si="18"/>
        <v>-41.055000000000007</v>
      </c>
      <c r="E63" s="10">
        <f t="shared" si="15"/>
        <v>41.055000000000007</v>
      </c>
    </row>
    <row r="64" spans="1:6">
      <c r="A64">
        <v>24</v>
      </c>
      <c r="B64">
        <f t="shared" si="13"/>
        <v>0.96</v>
      </c>
      <c r="C64">
        <v>161.565</v>
      </c>
      <c r="D64">
        <f t="shared" si="18"/>
        <v>-18.435000000000002</v>
      </c>
      <c r="E64">
        <f t="shared" si="15"/>
        <v>18.435000000000002</v>
      </c>
    </row>
    <row r="65" spans="1:8">
      <c r="A65">
        <v>25</v>
      </c>
      <c r="B65">
        <f t="shared" si="13"/>
        <v>1</v>
      </c>
      <c r="C65">
        <v>157.834</v>
      </c>
      <c r="D65">
        <f t="shared" ref="D65:D67" si="19">180-C65</f>
        <v>22.165999999999997</v>
      </c>
      <c r="E65">
        <f t="shared" si="15"/>
        <v>22.165999999999997</v>
      </c>
    </row>
    <row r="66" spans="1:8">
      <c r="A66">
        <v>26</v>
      </c>
      <c r="B66">
        <f t="shared" si="13"/>
        <v>1.04</v>
      </c>
      <c r="C66">
        <v>166.32900000000001</v>
      </c>
      <c r="D66">
        <f t="shared" si="19"/>
        <v>13.670999999999992</v>
      </c>
      <c r="E66">
        <f t="shared" si="15"/>
        <v>13.670999999999992</v>
      </c>
    </row>
    <row r="67" spans="1:8">
      <c r="A67">
        <v>27</v>
      </c>
      <c r="B67">
        <f t="shared" si="13"/>
        <v>1.08</v>
      </c>
      <c r="C67">
        <v>150.83199999999999</v>
      </c>
      <c r="D67">
        <f t="shared" si="19"/>
        <v>29.168000000000006</v>
      </c>
      <c r="E67">
        <f t="shared" si="15"/>
        <v>29.168000000000006</v>
      </c>
    </row>
    <row r="70" spans="1:8">
      <c r="A70" t="s">
        <v>551</v>
      </c>
    </row>
    <row r="71" spans="1:8">
      <c r="A71" s="1" t="s">
        <v>123</v>
      </c>
      <c r="B71" s="1" t="s">
        <v>124</v>
      </c>
      <c r="C71" s="1" t="s">
        <v>125</v>
      </c>
      <c r="D71" s="1" t="s">
        <v>174</v>
      </c>
      <c r="E71" s="1" t="s">
        <v>127</v>
      </c>
      <c r="G71" t="s">
        <v>131</v>
      </c>
      <c r="H71" s="17" t="s">
        <v>650</v>
      </c>
    </row>
    <row r="72" spans="1:8">
      <c r="A72">
        <v>1</v>
      </c>
      <c r="B72">
        <f t="shared" ref="B72:B99" si="20">A72*(1/25)</f>
        <v>0.04</v>
      </c>
      <c r="C72">
        <v>171.78700000000001</v>
      </c>
      <c r="D72">
        <f>180-C72</f>
        <v>8.2129999999999939</v>
      </c>
      <c r="E72">
        <f>ABS(D72)</f>
        <v>8.2129999999999939</v>
      </c>
      <c r="G72" t="s">
        <v>653</v>
      </c>
    </row>
    <row r="73" spans="1:8">
      <c r="A73">
        <v>2</v>
      </c>
      <c r="B73">
        <f t="shared" si="20"/>
        <v>0.08</v>
      </c>
      <c r="C73">
        <v>165.73500000000001</v>
      </c>
      <c r="D73">
        <f t="shared" ref="D73:D75" si="21">180-C73</f>
        <v>14.264999999999986</v>
      </c>
      <c r="E73">
        <f t="shared" ref="E73:E99" si="22">ABS(D73)</f>
        <v>14.264999999999986</v>
      </c>
      <c r="G73" s="9" t="s">
        <v>652</v>
      </c>
    </row>
    <row r="74" spans="1:8">
      <c r="A74">
        <v>3</v>
      </c>
      <c r="B74">
        <f t="shared" si="20"/>
        <v>0.12</v>
      </c>
      <c r="C74">
        <v>165.79900000000001</v>
      </c>
      <c r="D74">
        <f t="shared" si="21"/>
        <v>14.200999999999993</v>
      </c>
      <c r="E74">
        <f t="shared" si="22"/>
        <v>14.200999999999993</v>
      </c>
    </row>
    <row r="75" spans="1:8">
      <c r="A75">
        <v>6</v>
      </c>
      <c r="B75">
        <f t="shared" si="20"/>
        <v>0.24</v>
      </c>
      <c r="C75">
        <v>155.066</v>
      </c>
      <c r="D75">
        <f t="shared" si="21"/>
        <v>24.933999999999997</v>
      </c>
      <c r="E75">
        <f t="shared" si="22"/>
        <v>24.933999999999997</v>
      </c>
    </row>
    <row r="76" spans="1:8">
      <c r="A76">
        <v>7</v>
      </c>
      <c r="B76">
        <f t="shared" si="20"/>
        <v>0.28000000000000003</v>
      </c>
      <c r="C76">
        <v>155.92500000000001</v>
      </c>
      <c r="D76">
        <f>-180+C76</f>
        <v>-24.074999999999989</v>
      </c>
      <c r="E76">
        <f t="shared" si="22"/>
        <v>24.074999999999989</v>
      </c>
    </row>
    <row r="77" spans="1:8">
      <c r="A77">
        <v>8</v>
      </c>
      <c r="B77">
        <f t="shared" si="20"/>
        <v>0.32</v>
      </c>
      <c r="C77">
        <v>156.80099999999999</v>
      </c>
      <c r="D77">
        <f t="shared" ref="D77:D79" si="23">-180+C77</f>
        <v>-23.199000000000012</v>
      </c>
      <c r="E77">
        <f t="shared" si="22"/>
        <v>23.199000000000012</v>
      </c>
    </row>
    <row r="78" spans="1:8">
      <c r="A78">
        <v>9</v>
      </c>
      <c r="B78">
        <f t="shared" si="20"/>
        <v>0.36</v>
      </c>
      <c r="C78">
        <v>150.84299999999999</v>
      </c>
      <c r="D78">
        <f t="shared" si="23"/>
        <v>-29.157000000000011</v>
      </c>
      <c r="E78">
        <f t="shared" si="22"/>
        <v>29.157000000000011</v>
      </c>
    </row>
    <row r="79" spans="1:8">
      <c r="A79">
        <v>11</v>
      </c>
      <c r="B79">
        <f t="shared" si="20"/>
        <v>0.44</v>
      </c>
      <c r="C79">
        <v>141.52000000000001</v>
      </c>
      <c r="D79">
        <f t="shared" si="23"/>
        <v>-38.47999999999999</v>
      </c>
      <c r="E79">
        <f t="shared" si="22"/>
        <v>38.47999999999999</v>
      </c>
    </row>
    <row r="80" spans="1:8">
      <c r="A80">
        <v>12</v>
      </c>
      <c r="B80">
        <f t="shared" si="20"/>
        <v>0.48</v>
      </c>
      <c r="C80">
        <v>162.59100000000001</v>
      </c>
      <c r="D80">
        <f t="shared" ref="D80:D87" si="24">180-C80</f>
        <v>17.408999999999992</v>
      </c>
      <c r="E80">
        <f t="shared" si="22"/>
        <v>17.408999999999992</v>
      </c>
    </row>
    <row r="81" spans="1:5">
      <c r="A81">
        <v>13</v>
      </c>
      <c r="B81">
        <f t="shared" si="20"/>
        <v>0.52</v>
      </c>
      <c r="C81">
        <v>170.48400000000001</v>
      </c>
      <c r="D81">
        <f t="shared" si="24"/>
        <v>9.5159999999999911</v>
      </c>
      <c r="E81">
        <f t="shared" si="22"/>
        <v>9.5159999999999911</v>
      </c>
    </row>
    <row r="82" spans="1:5">
      <c r="A82">
        <v>15</v>
      </c>
      <c r="B82">
        <f t="shared" si="20"/>
        <v>0.6</v>
      </c>
      <c r="C82">
        <v>170.47499999999999</v>
      </c>
      <c r="D82">
        <f t="shared" si="24"/>
        <v>9.5250000000000057</v>
      </c>
      <c r="E82">
        <f t="shared" si="22"/>
        <v>9.5250000000000057</v>
      </c>
    </row>
    <row r="83" spans="1:5">
      <c r="A83">
        <v>16</v>
      </c>
      <c r="B83">
        <f t="shared" si="20"/>
        <v>0.64</v>
      </c>
      <c r="C83">
        <v>167.196</v>
      </c>
      <c r="D83">
        <f t="shared" si="24"/>
        <v>12.804000000000002</v>
      </c>
      <c r="E83">
        <f t="shared" si="22"/>
        <v>12.804000000000002</v>
      </c>
    </row>
    <row r="84" spans="1:5">
      <c r="A84">
        <v>17</v>
      </c>
      <c r="B84">
        <f t="shared" si="20"/>
        <v>0.68</v>
      </c>
      <c r="C84">
        <v>162.255</v>
      </c>
      <c r="D84">
        <f t="shared" si="24"/>
        <v>17.745000000000005</v>
      </c>
      <c r="E84">
        <f t="shared" si="22"/>
        <v>17.745000000000005</v>
      </c>
    </row>
    <row r="85" spans="1:5">
      <c r="A85">
        <v>18</v>
      </c>
      <c r="B85">
        <f t="shared" si="20"/>
        <v>0.72</v>
      </c>
      <c r="C85">
        <v>147.35499999999999</v>
      </c>
      <c r="D85">
        <f t="shared" si="24"/>
        <v>32.64500000000001</v>
      </c>
      <c r="E85">
        <f t="shared" si="22"/>
        <v>32.64500000000001</v>
      </c>
    </row>
    <row r="86" spans="1:5">
      <c r="A86">
        <v>19</v>
      </c>
      <c r="B86">
        <f t="shared" si="20"/>
        <v>0.76</v>
      </c>
      <c r="C86">
        <v>164.93199999999999</v>
      </c>
      <c r="D86">
        <f t="shared" si="24"/>
        <v>15.068000000000012</v>
      </c>
      <c r="E86">
        <f t="shared" si="22"/>
        <v>15.068000000000012</v>
      </c>
    </row>
    <row r="87" spans="1:5">
      <c r="A87">
        <v>21</v>
      </c>
      <c r="B87">
        <f t="shared" si="20"/>
        <v>0.84</v>
      </c>
      <c r="C87">
        <v>156.03800000000001</v>
      </c>
      <c r="D87">
        <f t="shared" si="24"/>
        <v>23.961999999999989</v>
      </c>
      <c r="E87">
        <f t="shared" si="22"/>
        <v>23.961999999999989</v>
      </c>
    </row>
    <row r="88" spans="1:5">
      <c r="A88">
        <v>22</v>
      </c>
      <c r="B88">
        <f t="shared" si="20"/>
        <v>0.88</v>
      </c>
      <c r="C88">
        <v>138.12200000000001</v>
      </c>
      <c r="D88">
        <f t="shared" ref="D88:D93" si="25">-180+C88</f>
        <v>-41.877999999999986</v>
      </c>
      <c r="E88" s="10">
        <f t="shared" si="22"/>
        <v>41.877999999999986</v>
      </c>
    </row>
    <row r="89" spans="1:5">
      <c r="A89">
        <v>23</v>
      </c>
      <c r="B89">
        <f t="shared" si="20"/>
        <v>0.92</v>
      </c>
      <c r="C89">
        <v>157.166</v>
      </c>
      <c r="D89">
        <f t="shared" si="25"/>
        <v>-22.834000000000003</v>
      </c>
      <c r="E89">
        <f t="shared" si="22"/>
        <v>22.834000000000003</v>
      </c>
    </row>
    <row r="90" spans="1:5">
      <c r="A90">
        <v>24</v>
      </c>
      <c r="B90">
        <f t="shared" si="20"/>
        <v>0.96</v>
      </c>
      <c r="C90">
        <v>160.346</v>
      </c>
      <c r="D90">
        <f t="shared" si="25"/>
        <v>-19.653999999999996</v>
      </c>
      <c r="E90">
        <f t="shared" si="22"/>
        <v>19.653999999999996</v>
      </c>
    </row>
    <row r="91" spans="1:5">
      <c r="A91">
        <v>25</v>
      </c>
      <c r="B91">
        <f t="shared" si="20"/>
        <v>1</v>
      </c>
      <c r="C91">
        <v>154.44</v>
      </c>
      <c r="D91">
        <f t="shared" si="25"/>
        <v>-25.560000000000002</v>
      </c>
      <c r="E91">
        <f t="shared" si="22"/>
        <v>25.560000000000002</v>
      </c>
    </row>
    <row r="92" spans="1:5">
      <c r="A92">
        <v>26</v>
      </c>
      <c r="B92">
        <f t="shared" si="20"/>
        <v>1.04</v>
      </c>
      <c r="C92">
        <v>147.529</v>
      </c>
      <c r="D92">
        <f t="shared" si="25"/>
        <v>-32.471000000000004</v>
      </c>
      <c r="E92">
        <f t="shared" si="22"/>
        <v>32.471000000000004</v>
      </c>
    </row>
    <row r="93" spans="1:5">
      <c r="A93">
        <v>27</v>
      </c>
      <c r="B93">
        <f t="shared" si="20"/>
        <v>1.08</v>
      </c>
      <c r="C93">
        <v>167.04</v>
      </c>
      <c r="D93">
        <f t="shared" si="25"/>
        <v>-12.960000000000008</v>
      </c>
      <c r="E93">
        <f t="shared" si="22"/>
        <v>12.960000000000008</v>
      </c>
    </row>
    <row r="94" spans="1:5">
      <c r="A94">
        <v>28</v>
      </c>
      <c r="B94">
        <f t="shared" si="20"/>
        <v>1.1200000000000001</v>
      </c>
      <c r="C94">
        <v>174.80600000000001</v>
      </c>
      <c r="D94">
        <f t="shared" ref="D94:D99" si="26">180-C94</f>
        <v>5.1939999999999884</v>
      </c>
      <c r="E94">
        <f t="shared" si="22"/>
        <v>5.1939999999999884</v>
      </c>
    </row>
    <row r="95" spans="1:5">
      <c r="A95">
        <v>29</v>
      </c>
      <c r="B95">
        <f t="shared" si="20"/>
        <v>1.1599999999999999</v>
      </c>
      <c r="C95">
        <v>169.21600000000001</v>
      </c>
      <c r="D95">
        <f t="shared" si="26"/>
        <v>10.783999999999992</v>
      </c>
      <c r="E95">
        <f t="shared" si="22"/>
        <v>10.783999999999992</v>
      </c>
    </row>
    <row r="96" spans="1:5">
      <c r="A96">
        <v>30</v>
      </c>
      <c r="B96">
        <f t="shared" si="20"/>
        <v>1.2</v>
      </c>
      <c r="C96">
        <v>167.04499999999999</v>
      </c>
      <c r="D96">
        <f t="shared" si="26"/>
        <v>12.955000000000013</v>
      </c>
      <c r="E96">
        <f t="shared" si="22"/>
        <v>12.955000000000013</v>
      </c>
    </row>
    <row r="97" spans="1:5">
      <c r="A97">
        <v>31</v>
      </c>
      <c r="B97">
        <f t="shared" si="20"/>
        <v>1.24</v>
      </c>
      <c r="C97">
        <v>171.75700000000001</v>
      </c>
      <c r="D97">
        <f t="shared" si="26"/>
        <v>8.242999999999995</v>
      </c>
      <c r="E97">
        <f t="shared" si="22"/>
        <v>8.242999999999995</v>
      </c>
    </row>
    <row r="98" spans="1:5">
      <c r="A98">
        <v>32</v>
      </c>
      <c r="B98">
        <f t="shared" si="20"/>
        <v>1.28</v>
      </c>
      <c r="C98">
        <v>159.411</v>
      </c>
      <c r="D98">
        <f t="shared" si="26"/>
        <v>20.588999999999999</v>
      </c>
      <c r="E98">
        <f t="shared" si="22"/>
        <v>20.588999999999999</v>
      </c>
    </row>
    <row r="99" spans="1:5">
      <c r="A99">
        <v>33</v>
      </c>
      <c r="B99">
        <f t="shared" si="20"/>
        <v>1.32</v>
      </c>
      <c r="C99">
        <v>162.255</v>
      </c>
      <c r="D99">
        <f t="shared" si="26"/>
        <v>17.745000000000005</v>
      </c>
      <c r="E99">
        <f t="shared" si="22"/>
        <v>17.745000000000005</v>
      </c>
    </row>
  </sheetData>
  <hyperlinks>
    <hyperlink ref="G9" r:id="rId1"/>
    <hyperlink ref="G4" r:id="rId2" location="text=Facts" display="http://www.arkive.org/little-red-flying-fox/pteropus-scapulatus/video-00.html - text=Facts"/>
    <hyperlink ref="G26" r:id="rId3"/>
    <hyperlink ref="G46" r:id="rId4"/>
    <hyperlink ref="G7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91"/>
  <sheetViews>
    <sheetView workbookViewId="0">
      <selection activeCell="D86" sqref="D86:D87"/>
    </sheetView>
  </sheetViews>
  <sheetFormatPr defaultRowHeight="15"/>
  <cols>
    <col min="1" max="1" width="14.28515625" customWidth="1"/>
    <col min="2" max="2" width="14.42578125" customWidth="1"/>
    <col min="3" max="3" width="17" customWidth="1"/>
    <col min="4" max="4" width="11.5703125" customWidth="1"/>
    <col min="5" max="5" width="16.7109375" customWidth="1"/>
    <col min="6" max="6" width="27.7109375" customWidth="1"/>
  </cols>
  <sheetData>
    <row r="1" spans="1:8">
      <c r="A1" s="1" t="s">
        <v>83</v>
      </c>
      <c r="C1" s="18" t="s">
        <v>84</v>
      </c>
      <c r="D1" s="18"/>
      <c r="E1" s="18"/>
    </row>
    <row r="2" spans="1:8">
      <c r="A2" t="s">
        <v>561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A4*(1/24)</f>
        <v>4.1666666666666664E-2</v>
      </c>
      <c r="C4">
        <v>176.035</v>
      </c>
      <c r="D4">
        <f>-180+C4</f>
        <v>-3.9650000000000034</v>
      </c>
      <c r="E4" s="17">
        <f>ABS(D4)</f>
        <v>3.9650000000000034</v>
      </c>
      <c r="F4">
        <v>1.7000000000000001E-2</v>
      </c>
      <c r="G4" s="9" t="s">
        <v>562</v>
      </c>
    </row>
    <row r="5" spans="1:8">
      <c r="A5" s="17">
        <v>3</v>
      </c>
      <c r="B5">
        <f t="shared" ref="B5:B59" si="0">A5*(1/24)</f>
        <v>0.125</v>
      </c>
      <c r="C5">
        <v>172.44200000000001</v>
      </c>
      <c r="D5">
        <f>180-C5</f>
        <v>7.5579999999999927</v>
      </c>
      <c r="E5" s="17">
        <f t="shared" ref="E5:E59" si="1">ABS(D5)</f>
        <v>7.5579999999999927</v>
      </c>
    </row>
    <row r="6" spans="1:8">
      <c r="A6" s="17">
        <v>5</v>
      </c>
      <c r="B6">
        <f t="shared" si="0"/>
        <v>0.20833333333333331</v>
      </c>
      <c r="C6">
        <v>172.875</v>
      </c>
      <c r="D6">
        <f t="shared" ref="D6:D12" si="2">180-C6</f>
        <v>7.125</v>
      </c>
      <c r="E6" s="17">
        <f t="shared" si="1"/>
        <v>7.125</v>
      </c>
    </row>
    <row r="7" spans="1:8">
      <c r="A7" s="17">
        <v>7</v>
      </c>
      <c r="B7">
        <f t="shared" si="0"/>
        <v>0.29166666666666663</v>
      </c>
      <c r="C7">
        <v>179.35900000000001</v>
      </c>
      <c r="D7">
        <f t="shared" si="2"/>
        <v>0.64099999999999113</v>
      </c>
      <c r="E7" s="17">
        <f t="shared" si="1"/>
        <v>0.64099999999999113</v>
      </c>
      <c r="G7" t="s">
        <v>131</v>
      </c>
      <c r="H7" t="s">
        <v>563</v>
      </c>
    </row>
    <row r="8" spans="1:8">
      <c r="A8" s="17">
        <v>9</v>
      </c>
      <c r="B8">
        <f t="shared" si="0"/>
        <v>0.375</v>
      </c>
      <c r="C8">
        <v>170.25299999999999</v>
      </c>
      <c r="D8">
        <f t="shared" si="2"/>
        <v>9.7470000000000141</v>
      </c>
      <c r="E8" s="17">
        <f t="shared" si="1"/>
        <v>9.7470000000000141</v>
      </c>
      <c r="G8" t="s">
        <v>564</v>
      </c>
    </row>
    <row r="9" spans="1:8">
      <c r="A9" s="17">
        <v>11</v>
      </c>
      <c r="B9">
        <f t="shared" si="0"/>
        <v>0.45833333333333331</v>
      </c>
      <c r="C9">
        <v>173.316</v>
      </c>
      <c r="D9">
        <f t="shared" si="2"/>
        <v>6.6839999999999975</v>
      </c>
      <c r="E9" s="17">
        <f t="shared" si="1"/>
        <v>6.6839999999999975</v>
      </c>
      <c r="G9" s="9" t="s">
        <v>565</v>
      </c>
    </row>
    <row r="10" spans="1:8">
      <c r="A10" s="17">
        <v>13</v>
      </c>
      <c r="B10">
        <f t="shared" si="0"/>
        <v>0.54166666666666663</v>
      </c>
      <c r="C10">
        <v>169.476</v>
      </c>
      <c r="D10">
        <f t="shared" si="2"/>
        <v>10.524000000000001</v>
      </c>
      <c r="E10" s="17">
        <f t="shared" si="1"/>
        <v>10.524000000000001</v>
      </c>
    </row>
    <row r="11" spans="1:8">
      <c r="A11" s="17">
        <v>15</v>
      </c>
      <c r="B11">
        <f t="shared" si="0"/>
        <v>0.625</v>
      </c>
      <c r="C11">
        <v>175.53299999999999</v>
      </c>
      <c r="D11">
        <f t="shared" si="2"/>
        <v>4.467000000000013</v>
      </c>
      <c r="E11" s="17">
        <f t="shared" si="1"/>
        <v>4.467000000000013</v>
      </c>
    </row>
    <row r="12" spans="1:8">
      <c r="A12" s="17">
        <v>17</v>
      </c>
      <c r="B12">
        <f t="shared" si="0"/>
        <v>0.70833333333333326</v>
      </c>
      <c r="C12">
        <v>177.714</v>
      </c>
      <c r="D12">
        <f t="shared" si="2"/>
        <v>2.2860000000000014</v>
      </c>
      <c r="E12" s="17">
        <f t="shared" si="1"/>
        <v>2.2860000000000014</v>
      </c>
    </row>
    <row r="13" spans="1:8">
      <c r="A13" s="17">
        <v>19</v>
      </c>
      <c r="B13">
        <f t="shared" si="0"/>
        <v>0.79166666666666663</v>
      </c>
      <c r="C13">
        <v>177.8</v>
      </c>
      <c r="D13">
        <f t="shared" ref="D13:D23" si="3">-180+C13</f>
        <v>-2.1999999999999886</v>
      </c>
      <c r="E13" s="17">
        <f t="shared" si="1"/>
        <v>2.1999999999999886</v>
      </c>
    </row>
    <row r="14" spans="1:8">
      <c r="A14" s="17">
        <v>21</v>
      </c>
      <c r="B14">
        <f t="shared" si="0"/>
        <v>0.875</v>
      </c>
      <c r="C14">
        <v>172.23699999999999</v>
      </c>
      <c r="D14">
        <f t="shared" si="3"/>
        <v>-7.7630000000000052</v>
      </c>
      <c r="E14" s="17">
        <f t="shared" si="1"/>
        <v>7.7630000000000052</v>
      </c>
    </row>
    <row r="15" spans="1:8">
      <c r="A15" s="17">
        <v>23</v>
      </c>
      <c r="B15">
        <f t="shared" si="0"/>
        <v>0.95833333333333326</v>
      </c>
      <c r="C15">
        <v>174.25200000000001</v>
      </c>
      <c r="D15">
        <f t="shared" si="3"/>
        <v>-5.7479999999999905</v>
      </c>
      <c r="E15" s="17">
        <f t="shared" si="1"/>
        <v>5.7479999999999905</v>
      </c>
    </row>
    <row r="16" spans="1:8">
      <c r="A16" s="17">
        <v>25</v>
      </c>
      <c r="B16">
        <f t="shared" si="0"/>
        <v>1.0416666666666665</v>
      </c>
      <c r="C16">
        <v>175.88499999999999</v>
      </c>
      <c r="D16">
        <f t="shared" si="3"/>
        <v>-4.1150000000000091</v>
      </c>
      <c r="E16" s="17">
        <f t="shared" si="1"/>
        <v>4.1150000000000091</v>
      </c>
    </row>
    <row r="17" spans="1:5">
      <c r="A17" s="17">
        <v>27</v>
      </c>
      <c r="B17">
        <f t="shared" si="0"/>
        <v>1.125</v>
      </c>
      <c r="C17">
        <v>176.035</v>
      </c>
      <c r="D17">
        <f t="shared" si="3"/>
        <v>-3.9650000000000034</v>
      </c>
      <c r="E17" s="17">
        <f t="shared" si="1"/>
        <v>3.9650000000000034</v>
      </c>
    </row>
    <row r="18" spans="1:5">
      <c r="A18" s="17">
        <v>29</v>
      </c>
      <c r="B18">
        <f t="shared" si="0"/>
        <v>1.2083333333333333</v>
      </c>
      <c r="C18">
        <v>175.26400000000001</v>
      </c>
      <c r="D18">
        <f t="shared" si="3"/>
        <v>-4.73599999999999</v>
      </c>
      <c r="E18" s="17">
        <f t="shared" si="1"/>
        <v>4.73599999999999</v>
      </c>
    </row>
    <row r="19" spans="1:5">
      <c r="A19" s="17">
        <v>31</v>
      </c>
      <c r="B19">
        <f t="shared" si="0"/>
        <v>1.2916666666666665</v>
      </c>
      <c r="C19">
        <v>169.18299999999999</v>
      </c>
      <c r="D19">
        <f t="shared" si="3"/>
        <v>-10.817000000000007</v>
      </c>
      <c r="E19" s="17">
        <f t="shared" si="1"/>
        <v>10.817000000000007</v>
      </c>
    </row>
    <row r="20" spans="1:5">
      <c r="A20" s="17">
        <v>33</v>
      </c>
      <c r="B20">
        <f t="shared" si="0"/>
        <v>1.375</v>
      </c>
      <c r="C20">
        <v>165.90199999999999</v>
      </c>
      <c r="D20">
        <f t="shared" si="3"/>
        <v>-14.098000000000013</v>
      </c>
      <c r="E20" s="17">
        <f t="shared" si="1"/>
        <v>14.098000000000013</v>
      </c>
    </row>
    <row r="21" spans="1:5">
      <c r="A21" s="17">
        <v>35</v>
      </c>
      <c r="B21">
        <f t="shared" si="0"/>
        <v>1.4583333333333333</v>
      </c>
      <c r="C21">
        <v>172.06</v>
      </c>
      <c r="D21">
        <f t="shared" si="3"/>
        <v>-7.9399999999999977</v>
      </c>
      <c r="E21" s="17">
        <f t="shared" si="1"/>
        <v>7.9399999999999977</v>
      </c>
    </row>
    <row r="22" spans="1:5">
      <c r="A22" s="17">
        <v>37</v>
      </c>
      <c r="B22">
        <f t="shared" si="0"/>
        <v>1.5416666666666665</v>
      </c>
      <c r="C22">
        <v>165.845</v>
      </c>
      <c r="D22">
        <f t="shared" si="3"/>
        <v>-14.155000000000001</v>
      </c>
      <c r="E22" s="17">
        <f t="shared" si="1"/>
        <v>14.155000000000001</v>
      </c>
    </row>
    <row r="23" spans="1:5">
      <c r="A23" s="17">
        <v>39</v>
      </c>
      <c r="B23">
        <f t="shared" si="0"/>
        <v>1.625</v>
      </c>
      <c r="C23">
        <v>176.10599999999999</v>
      </c>
      <c r="D23">
        <f t="shared" si="3"/>
        <v>-3.8940000000000055</v>
      </c>
      <c r="E23" s="17">
        <f t="shared" si="1"/>
        <v>3.8940000000000055</v>
      </c>
    </row>
    <row r="24" spans="1:5">
      <c r="A24" s="17">
        <v>41</v>
      </c>
      <c r="B24">
        <f t="shared" si="0"/>
        <v>1.7083333333333333</v>
      </c>
      <c r="C24">
        <v>175.09200000000001</v>
      </c>
      <c r="D24">
        <f t="shared" ref="D24:D33" si="4">180-C24</f>
        <v>4.907999999999987</v>
      </c>
      <c r="E24" s="17">
        <f t="shared" si="1"/>
        <v>4.907999999999987</v>
      </c>
    </row>
    <row r="25" spans="1:5">
      <c r="A25" s="17">
        <v>43</v>
      </c>
      <c r="B25">
        <f t="shared" si="0"/>
        <v>1.7916666666666665</v>
      </c>
      <c r="C25">
        <v>171.7</v>
      </c>
      <c r="D25">
        <f t="shared" si="4"/>
        <v>8.3000000000000114</v>
      </c>
      <c r="E25" s="17">
        <f t="shared" si="1"/>
        <v>8.3000000000000114</v>
      </c>
    </row>
    <row r="26" spans="1:5">
      <c r="A26" s="17">
        <v>45</v>
      </c>
      <c r="B26">
        <f t="shared" si="0"/>
        <v>1.875</v>
      </c>
      <c r="C26">
        <v>174.47200000000001</v>
      </c>
      <c r="D26">
        <f t="shared" si="4"/>
        <v>5.5279999999999916</v>
      </c>
      <c r="E26" s="17">
        <f t="shared" si="1"/>
        <v>5.5279999999999916</v>
      </c>
    </row>
    <row r="27" spans="1:5">
      <c r="A27" s="17">
        <v>47</v>
      </c>
      <c r="B27">
        <f t="shared" si="0"/>
        <v>1.9583333333333333</v>
      </c>
      <c r="C27">
        <v>177.178</v>
      </c>
      <c r="D27">
        <f t="shared" si="4"/>
        <v>2.8220000000000027</v>
      </c>
      <c r="E27" s="17">
        <f t="shared" si="1"/>
        <v>2.8220000000000027</v>
      </c>
    </row>
    <row r="28" spans="1:5">
      <c r="A28" s="17">
        <v>49</v>
      </c>
      <c r="B28">
        <f t="shared" si="0"/>
        <v>2.0416666666666665</v>
      </c>
      <c r="C28">
        <v>176.61600000000001</v>
      </c>
      <c r="D28">
        <f t="shared" si="4"/>
        <v>3.3839999999999861</v>
      </c>
      <c r="E28" s="17">
        <f t="shared" si="1"/>
        <v>3.3839999999999861</v>
      </c>
    </row>
    <row r="29" spans="1:5">
      <c r="A29" s="17">
        <v>51</v>
      </c>
      <c r="B29">
        <f t="shared" si="0"/>
        <v>2.125</v>
      </c>
      <c r="C29">
        <v>170.471</v>
      </c>
      <c r="D29">
        <f t="shared" si="4"/>
        <v>9.5289999999999964</v>
      </c>
      <c r="E29" s="17">
        <f t="shared" si="1"/>
        <v>9.5289999999999964</v>
      </c>
    </row>
    <row r="30" spans="1:5">
      <c r="A30" s="17">
        <v>53</v>
      </c>
      <c r="B30">
        <f t="shared" si="0"/>
        <v>2.208333333333333</v>
      </c>
      <c r="C30">
        <v>164.917</v>
      </c>
      <c r="D30">
        <f t="shared" si="4"/>
        <v>15.082999999999998</v>
      </c>
      <c r="E30" s="17">
        <f t="shared" si="1"/>
        <v>15.082999999999998</v>
      </c>
    </row>
    <row r="31" spans="1:5">
      <c r="A31" s="17">
        <v>55</v>
      </c>
      <c r="B31">
        <f t="shared" si="0"/>
        <v>2.2916666666666665</v>
      </c>
      <c r="C31">
        <v>166.51400000000001</v>
      </c>
      <c r="D31">
        <f t="shared" si="4"/>
        <v>13.48599999999999</v>
      </c>
      <c r="E31" s="17">
        <f t="shared" si="1"/>
        <v>13.48599999999999</v>
      </c>
    </row>
    <row r="32" spans="1:5">
      <c r="A32" s="17">
        <v>57</v>
      </c>
      <c r="B32">
        <f t="shared" si="0"/>
        <v>2.375</v>
      </c>
      <c r="C32">
        <v>172.792</v>
      </c>
      <c r="D32">
        <f t="shared" si="4"/>
        <v>7.2079999999999984</v>
      </c>
      <c r="E32" s="17">
        <f t="shared" si="1"/>
        <v>7.2079999999999984</v>
      </c>
    </row>
    <row r="33" spans="1:5">
      <c r="A33" s="17">
        <v>59</v>
      </c>
      <c r="B33">
        <f t="shared" si="0"/>
        <v>2.458333333333333</v>
      </c>
      <c r="C33">
        <v>175.637</v>
      </c>
      <c r="D33">
        <f t="shared" si="4"/>
        <v>4.3629999999999995</v>
      </c>
      <c r="E33" s="17">
        <f t="shared" si="1"/>
        <v>4.3629999999999995</v>
      </c>
    </row>
    <row r="34" spans="1:5">
      <c r="A34" s="17">
        <v>61</v>
      </c>
      <c r="B34">
        <f t="shared" si="0"/>
        <v>2.5416666666666665</v>
      </c>
      <c r="C34">
        <v>169.79599999999999</v>
      </c>
      <c r="D34">
        <f t="shared" ref="D34:D42" si="5">-180+C34</f>
        <v>-10.204000000000008</v>
      </c>
      <c r="E34" s="17">
        <f t="shared" si="1"/>
        <v>10.204000000000008</v>
      </c>
    </row>
    <row r="35" spans="1:5">
      <c r="A35" s="17">
        <v>63</v>
      </c>
      <c r="B35">
        <f t="shared" si="0"/>
        <v>2.625</v>
      </c>
      <c r="C35">
        <v>172.66399999999999</v>
      </c>
      <c r="D35">
        <f t="shared" si="5"/>
        <v>-7.3360000000000127</v>
      </c>
      <c r="E35" s="17">
        <f t="shared" si="1"/>
        <v>7.3360000000000127</v>
      </c>
    </row>
    <row r="36" spans="1:5">
      <c r="A36" s="17">
        <v>65</v>
      </c>
      <c r="B36">
        <f t="shared" si="0"/>
        <v>2.708333333333333</v>
      </c>
      <c r="C36">
        <v>173.87700000000001</v>
      </c>
      <c r="D36">
        <f t="shared" si="5"/>
        <v>-6.1229999999999905</v>
      </c>
      <c r="E36" s="17">
        <f t="shared" si="1"/>
        <v>6.1229999999999905</v>
      </c>
    </row>
    <row r="37" spans="1:5">
      <c r="A37" s="17">
        <v>67</v>
      </c>
      <c r="B37">
        <f t="shared" si="0"/>
        <v>2.7916666666666665</v>
      </c>
      <c r="C37">
        <v>171.94</v>
      </c>
      <c r="D37">
        <f t="shared" si="5"/>
        <v>-8.0600000000000023</v>
      </c>
      <c r="E37" s="17">
        <f t="shared" si="1"/>
        <v>8.0600000000000023</v>
      </c>
    </row>
    <row r="38" spans="1:5">
      <c r="A38" s="17">
        <v>69</v>
      </c>
      <c r="B38">
        <f t="shared" si="0"/>
        <v>2.875</v>
      </c>
      <c r="C38">
        <v>166.72</v>
      </c>
      <c r="D38">
        <f t="shared" si="5"/>
        <v>-13.280000000000001</v>
      </c>
      <c r="E38" s="17">
        <f t="shared" si="1"/>
        <v>13.280000000000001</v>
      </c>
    </row>
    <row r="39" spans="1:5">
      <c r="A39" s="17">
        <v>71</v>
      </c>
      <c r="B39">
        <f t="shared" si="0"/>
        <v>2.958333333333333</v>
      </c>
      <c r="C39">
        <v>162.73699999999999</v>
      </c>
      <c r="D39">
        <f t="shared" si="5"/>
        <v>-17.263000000000005</v>
      </c>
      <c r="E39" s="10">
        <f t="shared" si="1"/>
        <v>17.263000000000005</v>
      </c>
    </row>
    <row r="40" spans="1:5">
      <c r="A40" s="17">
        <v>75</v>
      </c>
      <c r="B40">
        <f t="shared" si="0"/>
        <v>3.125</v>
      </c>
      <c r="C40">
        <v>168.17599999999999</v>
      </c>
      <c r="D40">
        <f t="shared" si="5"/>
        <v>-11.824000000000012</v>
      </c>
      <c r="E40" s="17">
        <f t="shared" si="1"/>
        <v>11.824000000000012</v>
      </c>
    </row>
    <row r="41" spans="1:5">
      <c r="A41" s="17">
        <v>77</v>
      </c>
      <c r="B41">
        <f t="shared" si="0"/>
        <v>3.208333333333333</v>
      </c>
      <c r="C41">
        <v>172.30600000000001</v>
      </c>
      <c r="D41">
        <f t="shared" si="5"/>
        <v>-7.6939999999999884</v>
      </c>
      <c r="E41" s="17">
        <f t="shared" si="1"/>
        <v>7.6939999999999884</v>
      </c>
    </row>
    <row r="42" spans="1:5">
      <c r="A42" s="17">
        <v>79</v>
      </c>
      <c r="B42">
        <f t="shared" si="0"/>
        <v>3.2916666666666665</v>
      </c>
      <c r="C42">
        <v>173.696</v>
      </c>
      <c r="D42">
        <f t="shared" si="5"/>
        <v>-6.304000000000002</v>
      </c>
      <c r="E42" s="17">
        <f t="shared" si="1"/>
        <v>6.304000000000002</v>
      </c>
    </row>
    <row r="43" spans="1:5">
      <c r="A43" s="17">
        <v>81</v>
      </c>
      <c r="B43">
        <f t="shared" si="0"/>
        <v>3.375</v>
      </c>
      <c r="C43">
        <v>175.726</v>
      </c>
      <c r="D43">
        <f t="shared" ref="D43:D49" si="6">180-C43</f>
        <v>4.2740000000000009</v>
      </c>
      <c r="E43" s="17">
        <f t="shared" si="1"/>
        <v>4.2740000000000009</v>
      </c>
    </row>
    <row r="44" spans="1:5">
      <c r="A44" s="17">
        <v>83</v>
      </c>
      <c r="B44">
        <f t="shared" si="0"/>
        <v>3.458333333333333</v>
      </c>
      <c r="C44">
        <v>176.13200000000001</v>
      </c>
      <c r="D44">
        <f t="shared" si="6"/>
        <v>3.867999999999995</v>
      </c>
      <c r="E44" s="17">
        <f t="shared" si="1"/>
        <v>3.867999999999995</v>
      </c>
    </row>
    <row r="45" spans="1:5">
      <c r="A45" s="17">
        <v>85</v>
      </c>
      <c r="B45">
        <f t="shared" si="0"/>
        <v>3.5416666666666665</v>
      </c>
      <c r="C45">
        <v>170.91</v>
      </c>
      <c r="D45">
        <f t="shared" si="6"/>
        <v>9.0900000000000034</v>
      </c>
      <c r="E45" s="17">
        <f t="shared" si="1"/>
        <v>9.0900000000000034</v>
      </c>
    </row>
    <row r="46" spans="1:5">
      <c r="A46" s="17">
        <v>87</v>
      </c>
      <c r="B46">
        <f t="shared" si="0"/>
        <v>3.625</v>
      </c>
      <c r="C46">
        <v>176.346</v>
      </c>
      <c r="D46">
        <f t="shared" si="6"/>
        <v>3.6539999999999964</v>
      </c>
      <c r="E46" s="17">
        <f t="shared" si="1"/>
        <v>3.6539999999999964</v>
      </c>
    </row>
    <row r="47" spans="1:5">
      <c r="A47" s="17">
        <v>89</v>
      </c>
      <c r="B47">
        <f t="shared" si="0"/>
        <v>3.708333333333333</v>
      </c>
      <c r="C47">
        <v>168.619</v>
      </c>
      <c r="D47">
        <f t="shared" si="6"/>
        <v>11.381</v>
      </c>
      <c r="E47" s="17">
        <f t="shared" si="1"/>
        <v>11.381</v>
      </c>
    </row>
    <row r="48" spans="1:5">
      <c r="A48" s="17">
        <v>91</v>
      </c>
      <c r="B48">
        <f t="shared" si="0"/>
        <v>3.7916666666666665</v>
      </c>
      <c r="C48">
        <v>168.179</v>
      </c>
      <c r="D48">
        <f t="shared" si="6"/>
        <v>11.820999999999998</v>
      </c>
      <c r="E48" s="17">
        <f t="shared" si="1"/>
        <v>11.820999999999998</v>
      </c>
    </row>
    <row r="49" spans="1:8">
      <c r="A49" s="17">
        <v>93</v>
      </c>
      <c r="B49">
        <f t="shared" si="0"/>
        <v>3.875</v>
      </c>
      <c r="C49">
        <v>170.00200000000001</v>
      </c>
      <c r="D49">
        <f t="shared" si="6"/>
        <v>9.9979999999999905</v>
      </c>
      <c r="E49" s="17">
        <f t="shared" si="1"/>
        <v>9.9979999999999905</v>
      </c>
    </row>
    <row r="50" spans="1:8">
      <c r="A50" s="17">
        <v>95</v>
      </c>
      <c r="B50">
        <f t="shared" si="0"/>
        <v>3.958333333333333</v>
      </c>
      <c r="C50">
        <v>172.95699999999999</v>
      </c>
      <c r="D50">
        <f t="shared" ref="D50:D59" si="7">-180+C50</f>
        <v>-7.0430000000000064</v>
      </c>
      <c r="E50" s="17">
        <f t="shared" si="1"/>
        <v>7.0430000000000064</v>
      </c>
    </row>
    <row r="51" spans="1:8">
      <c r="A51" s="17">
        <v>97</v>
      </c>
      <c r="B51">
        <f t="shared" si="0"/>
        <v>4.0416666666666661</v>
      </c>
      <c r="C51">
        <v>170.08799999999999</v>
      </c>
      <c r="D51">
        <f t="shared" si="7"/>
        <v>-9.9120000000000061</v>
      </c>
      <c r="E51" s="17">
        <f t="shared" si="1"/>
        <v>9.9120000000000061</v>
      </c>
    </row>
    <row r="52" spans="1:8">
      <c r="A52" s="17">
        <v>99</v>
      </c>
      <c r="B52">
        <f t="shared" si="0"/>
        <v>4.125</v>
      </c>
      <c r="C52">
        <v>178.22300000000001</v>
      </c>
      <c r="D52">
        <f t="shared" si="7"/>
        <v>-1.7769999999999868</v>
      </c>
      <c r="E52" s="17">
        <f t="shared" si="1"/>
        <v>1.7769999999999868</v>
      </c>
    </row>
    <row r="53" spans="1:8">
      <c r="A53" s="17">
        <v>101</v>
      </c>
      <c r="B53">
        <f t="shared" si="0"/>
        <v>4.208333333333333</v>
      </c>
      <c r="C53">
        <v>175.18299999999999</v>
      </c>
      <c r="D53">
        <f t="shared" si="7"/>
        <v>-4.8170000000000073</v>
      </c>
      <c r="E53" s="17">
        <f t="shared" si="1"/>
        <v>4.8170000000000073</v>
      </c>
    </row>
    <row r="54" spans="1:8">
      <c r="A54" s="17">
        <v>103</v>
      </c>
      <c r="B54">
        <f t="shared" si="0"/>
        <v>4.2916666666666661</v>
      </c>
      <c r="C54">
        <v>173.64</v>
      </c>
      <c r="D54">
        <f t="shared" si="7"/>
        <v>-6.3600000000000136</v>
      </c>
      <c r="E54" s="17">
        <f t="shared" si="1"/>
        <v>6.3600000000000136</v>
      </c>
    </row>
    <row r="55" spans="1:8">
      <c r="A55" s="17">
        <v>105</v>
      </c>
      <c r="B55">
        <f t="shared" si="0"/>
        <v>4.375</v>
      </c>
      <c r="C55">
        <v>173.90700000000001</v>
      </c>
      <c r="D55">
        <f t="shared" si="7"/>
        <v>-6.0929999999999893</v>
      </c>
      <c r="E55" s="17">
        <f t="shared" si="1"/>
        <v>6.0929999999999893</v>
      </c>
    </row>
    <row r="56" spans="1:8">
      <c r="A56" s="17">
        <v>107</v>
      </c>
      <c r="B56">
        <f t="shared" si="0"/>
        <v>4.458333333333333</v>
      </c>
      <c r="C56">
        <v>170.45099999999999</v>
      </c>
      <c r="D56">
        <f t="shared" si="7"/>
        <v>-9.5490000000000066</v>
      </c>
      <c r="E56" s="17">
        <f t="shared" si="1"/>
        <v>9.5490000000000066</v>
      </c>
    </row>
    <row r="57" spans="1:8">
      <c r="A57" s="17">
        <v>111</v>
      </c>
      <c r="B57">
        <f t="shared" si="0"/>
        <v>4.625</v>
      </c>
      <c r="C57">
        <v>165.77099999999999</v>
      </c>
      <c r="D57">
        <f t="shared" si="7"/>
        <v>-14.229000000000013</v>
      </c>
      <c r="E57" s="17">
        <f t="shared" si="1"/>
        <v>14.229000000000013</v>
      </c>
    </row>
    <row r="58" spans="1:8">
      <c r="A58" s="17">
        <v>113</v>
      </c>
      <c r="B58">
        <f t="shared" si="0"/>
        <v>4.708333333333333</v>
      </c>
      <c r="C58">
        <v>172.38499999999999</v>
      </c>
      <c r="D58">
        <f t="shared" si="7"/>
        <v>-7.6150000000000091</v>
      </c>
      <c r="E58" s="17">
        <f t="shared" si="1"/>
        <v>7.6150000000000091</v>
      </c>
    </row>
    <row r="59" spans="1:8">
      <c r="A59" s="17">
        <v>115</v>
      </c>
      <c r="B59">
        <f t="shared" si="0"/>
        <v>4.7916666666666661</v>
      </c>
      <c r="C59">
        <v>175.643</v>
      </c>
      <c r="D59">
        <f t="shared" si="7"/>
        <v>-4.3569999999999993</v>
      </c>
      <c r="E59" s="17">
        <f t="shared" si="1"/>
        <v>4.3569999999999993</v>
      </c>
    </row>
    <row r="62" spans="1:8">
      <c r="A62" t="s">
        <v>566</v>
      </c>
    </row>
    <row r="63" spans="1:8">
      <c r="A63" s="1" t="s">
        <v>123</v>
      </c>
      <c r="B63" s="1" t="s">
        <v>124</v>
      </c>
      <c r="C63" s="1" t="s">
        <v>125</v>
      </c>
      <c r="D63" s="1" t="s">
        <v>174</v>
      </c>
      <c r="E63" s="1" t="s">
        <v>127</v>
      </c>
      <c r="G63" t="s">
        <v>131</v>
      </c>
      <c r="H63" t="s">
        <v>567</v>
      </c>
    </row>
    <row r="64" spans="1:8">
      <c r="A64" s="17">
        <v>1</v>
      </c>
      <c r="B64">
        <f>A64*(1/24)</f>
        <v>4.1666666666666664E-2</v>
      </c>
      <c r="C64">
        <v>176.21899999999999</v>
      </c>
      <c r="D64">
        <f>180-C64</f>
        <v>3.7810000000000059</v>
      </c>
      <c r="E64">
        <f>ABS(D64)</f>
        <v>3.7810000000000059</v>
      </c>
      <c r="G64" t="s">
        <v>568</v>
      </c>
    </row>
    <row r="65" spans="1:7">
      <c r="A65" s="17">
        <v>2</v>
      </c>
      <c r="B65">
        <f t="shared" ref="B65:B78" si="8">A65*(1/24)</f>
        <v>8.3333333333333329E-2</v>
      </c>
      <c r="C65">
        <v>171.78800000000001</v>
      </c>
      <c r="D65">
        <f>-180+C65</f>
        <v>-8.2119999999999891</v>
      </c>
      <c r="E65">
        <f t="shared" ref="E65:E78" si="9">ABS(D65)</f>
        <v>8.2119999999999891</v>
      </c>
      <c r="G65" s="9" t="s">
        <v>569</v>
      </c>
    </row>
    <row r="66" spans="1:7">
      <c r="A66" s="17">
        <v>3</v>
      </c>
      <c r="B66">
        <f t="shared" si="8"/>
        <v>0.125</v>
      </c>
      <c r="C66">
        <v>176.42400000000001</v>
      </c>
      <c r="D66">
        <f t="shared" ref="D66:D67" si="10">-180+C66</f>
        <v>-3.5759999999999934</v>
      </c>
      <c r="E66">
        <f t="shared" si="9"/>
        <v>3.5759999999999934</v>
      </c>
    </row>
    <row r="67" spans="1:7">
      <c r="A67" s="17">
        <v>4</v>
      </c>
      <c r="B67">
        <f t="shared" si="8"/>
        <v>0.16666666666666666</v>
      </c>
      <c r="C67">
        <v>179.63499999999999</v>
      </c>
      <c r="D67">
        <f t="shared" si="10"/>
        <v>-0.36500000000000909</v>
      </c>
      <c r="E67">
        <f t="shared" si="9"/>
        <v>0.36500000000000909</v>
      </c>
    </row>
    <row r="68" spans="1:7">
      <c r="A68" s="17">
        <v>5</v>
      </c>
      <c r="B68">
        <f t="shared" si="8"/>
        <v>0.20833333333333331</v>
      </c>
      <c r="C68">
        <v>174.64400000000001</v>
      </c>
      <c r="D68">
        <f t="shared" ref="D68" si="11">180-C68</f>
        <v>5.3559999999999945</v>
      </c>
      <c r="E68">
        <f t="shared" si="9"/>
        <v>5.3559999999999945</v>
      </c>
    </row>
    <row r="69" spans="1:7">
      <c r="A69" s="17">
        <v>7</v>
      </c>
      <c r="B69">
        <f t="shared" si="8"/>
        <v>0.29166666666666663</v>
      </c>
      <c r="C69">
        <v>176.583</v>
      </c>
      <c r="D69">
        <f t="shared" ref="D69:D71" si="12">-180+C69</f>
        <v>-3.4170000000000016</v>
      </c>
      <c r="E69">
        <f t="shared" si="9"/>
        <v>3.4170000000000016</v>
      </c>
    </row>
    <row r="70" spans="1:7">
      <c r="A70" s="17">
        <v>8</v>
      </c>
      <c r="B70">
        <f t="shared" si="8"/>
        <v>0.33333333333333331</v>
      </c>
      <c r="C70">
        <v>172.86099999999999</v>
      </c>
      <c r="D70">
        <f t="shared" si="12"/>
        <v>-7.13900000000001</v>
      </c>
      <c r="E70">
        <f t="shared" si="9"/>
        <v>7.13900000000001</v>
      </c>
    </row>
    <row r="71" spans="1:7">
      <c r="A71" s="17">
        <v>9</v>
      </c>
      <c r="B71">
        <f t="shared" si="8"/>
        <v>0.375</v>
      </c>
      <c r="C71">
        <v>177.71600000000001</v>
      </c>
      <c r="D71">
        <f t="shared" si="12"/>
        <v>-2.2839999999999918</v>
      </c>
      <c r="E71">
        <f t="shared" si="9"/>
        <v>2.2839999999999918</v>
      </c>
    </row>
    <row r="72" spans="1:7">
      <c r="A72" s="17">
        <v>10</v>
      </c>
      <c r="B72">
        <f t="shared" si="8"/>
        <v>0.41666666666666663</v>
      </c>
      <c r="C72">
        <v>174.49600000000001</v>
      </c>
      <c r="D72">
        <f t="shared" ref="D72:D73" si="13">180-C72</f>
        <v>5.5039999999999907</v>
      </c>
      <c r="E72">
        <f t="shared" si="9"/>
        <v>5.5039999999999907</v>
      </c>
    </row>
    <row r="73" spans="1:7">
      <c r="A73" s="17">
        <v>12</v>
      </c>
      <c r="B73">
        <f t="shared" si="8"/>
        <v>0.5</v>
      </c>
      <c r="C73">
        <v>172.50399999999999</v>
      </c>
      <c r="D73">
        <f t="shared" si="13"/>
        <v>7.4960000000000093</v>
      </c>
      <c r="E73">
        <f t="shared" si="9"/>
        <v>7.4960000000000093</v>
      </c>
    </row>
    <row r="74" spans="1:7">
      <c r="A74" s="17">
        <v>13</v>
      </c>
      <c r="B74">
        <f t="shared" si="8"/>
        <v>0.54166666666666663</v>
      </c>
      <c r="C74">
        <v>166.55699999999999</v>
      </c>
      <c r="D74">
        <f t="shared" ref="D74:D76" si="14">-180+C74</f>
        <v>-13.443000000000012</v>
      </c>
      <c r="E74" s="10">
        <f t="shared" si="9"/>
        <v>13.443000000000012</v>
      </c>
    </row>
    <row r="75" spans="1:7">
      <c r="A75" s="17">
        <v>14</v>
      </c>
      <c r="B75">
        <f t="shared" si="8"/>
        <v>0.58333333333333326</v>
      </c>
      <c r="C75">
        <v>169.01900000000001</v>
      </c>
      <c r="D75">
        <f t="shared" si="14"/>
        <v>-10.980999999999995</v>
      </c>
      <c r="E75">
        <f t="shared" si="9"/>
        <v>10.980999999999995</v>
      </c>
    </row>
    <row r="76" spans="1:7">
      <c r="A76" s="17">
        <v>15</v>
      </c>
      <c r="B76">
        <f t="shared" si="8"/>
        <v>0.625</v>
      </c>
      <c r="C76">
        <v>174.459</v>
      </c>
      <c r="D76">
        <f t="shared" si="14"/>
        <v>-5.5409999999999968</v>
      </c>
      <c r="E76">
        <f t="shared" si="9"/>
        <v>5.5409999999999968</v>
      </c>
    </row>
    <row r="77" spans="1:7">
      <c r="A77" s="17">
        <v>16</v>
      </c>
      <c r="B77">
        <f t="shared" si="8"/>
        <v>0.66666666666666663</v>
      </c>
      <c r="C77">
        <v>170.62899999999999</v>
      </c>
      <c r="D77">
        <f t="shared" ref="D77:D78" si="15">180-C77</f>
        <v>9.3710000000000093</v>
      </c>
      <c r="E77">
        <f t="shared" si="9"/>
        <v>9.3710000000000093</v>
      </c>
    </row>
    <row r="78" spans="1:7">
      <c r="A78" s="17">
        <v>18</v>
      </c>
      <c r="B78">
        <f t="shared" si="8"/>
        <v>0.75</v>
      </c>
      <c r="C78">
        <v>178.60300000000001</v>
      </c>
      <c r="D78">
        <f t="shared" si="15"/>
        <v>1.3969999999999914</v>
      </c>
      <c r="E78">
        <f t="shared" si="9"/>
        <v>1.3969999999999914</v>
      </c>
    </row>
    <row r="81" spans="1:8">
      <c r="A81" t="s">
        <v>570</v>
      </c>
    </row>
    <row r="82" spans="1:8">
      <c r="A82" s="1" t="s">
        <v>123</v>
      </c>
      <c r="B82" s="1" t="s">
        <v>124</v>
      </c>
      <c r="C82" s="1" t="s">
        <v>125</v>
      </c>
      <c r="D82" s="1" t="s">
        <v>174</v>
      </c>
      <c r="E82" s="1" t="s">
        <v>127</v>
      </c>
      <c r="G82" t="s">
        <v>131</v>
      </c>
      <c r="H82" t="s">
        <v>567</v>
      </c>
    </row>
    <row r="83" spans="1:8">
      <c r="A83" s="17">
        <v>1</v>
      </c>
      <c r="B83">
        <f>A83*(1/24)</f>
        <v>4.1666666666666664E-2</v>
      </c>
      <c r="C83">
        <v>173.66</v>
      </c>
      <c r="D83">
        <f>-180+C83</f>
        <v>-6.3400000000000034</v>
      </c>
      <c r="E83">
        <f>ABS(D83)</f>
        <v>6.3400000000000034</v>
      </c>
      <c r="G83" t="s">
        <v>571</v>
      </c>
    </row>
    <row r="84" spans="1:8">
      <c r="A84" s="17">
        <v>2</v>
      </c>
      <c r="B84">
        <f t="shared" ref="B84:B91" si="16">A84*(1/24)</f>
        <v>8.3333333333333329E-2</v>
      </c>
      <c r="C84">
        <v>176.149</v>
      </c>
      <c r="D84">
        <f>-180+C84</f>
        <v>-3.8509999999999991</v>
      </c>
      <c r="E84">
        <f t="shared" ref="E84:E91" si="17">ABS(D84)</f>
        <v>3.8509999999999991</v>
      </c>
      <c r="G84" s="9" t="s">
        <v>569</v>
      </c>
    </row>
    <row r="85" spans="1:8">
      <c r="A85" s="17">
        <v>3</v>
      </c>
      <c r="B85">
        <f t="shared" si="16"/>
        <v>0.125</v>
      </c>
      <c r="C85">
        <v>177.274</v>
      </c>
      <c r="D85">
        <f>180-C85</f>
        <v>2.7259999999999991</v>
      </c>
      <c r="E85">
        <f t="shared" si="17"/>
        <v>2.7259999999999991</v>
      </c>
    </row>
    <row r="86" spans="1:8">
      <c r="A86" s="17">
        <v>4</v>
      </c>
      <c r="B86">
        <f t="shared" si="16"/>
        <v>0.16666666666666666</v>
      </c>
      <c r="C86">
        <v>174.99600000000001</v>
      </c>
      <c r="D86">
        <f t="shared" ref="D86" si="18">-180+C86</f>
        <v>-5.0039999999999907</v>
      </c>
      <c r="E86">
        <f t="shared" si="17"/>
        <v>5.0039999999999907</v>
      </c>
    </row>
    <row r="87" spans="1:8">
      <c r="A87" s="17">
        <v>6</v>
      </c>
      <c r="B87">
        <f t="shared" si="16"/>
        <v>0.25</v>
      </c>
      <c r="C87">
        <v>167.69900000000001</v>
      </c>
      <c r="D87">
        <f>180-C87</f>
        <v>12.300999999999988</v>
      </c>
      <c r="E87" s="10">
        <f t="shared" si="17"/>
        <v>12.300999999999988</v>
      </c>
    </row>
    <row r="88" spans="1:8">
      <c r="A88" s="17">
        <v>7</v>
      </c>
      <c r="B88">
        <f t="shared" si="16"/>
        <v>0.29166666666666663</v>
      </c>
      <c r="C88">
        <v>179.465</v>
      </c>
      <c r="D88">
        <f t="shared" ref="D88:D89" si="19">-180+C88</f>
        <v>-0.53499999999999659</v>
      </c>
      <c r="E88">
        <f t="shared" si="17"/>
        <v>0.53499999999999659</v>
      </c>
    </row>
    <row r="89" spans="1:8">
      <c r="A89" s="17">
        <v>8</v>
      </c>
      <c r="B89">
        <f t="shared" si="16"/>
        <v>0.33333333333333331</v>
      </c>
      <c r="C89">
        <v>178.01400000000001</v>
      </c>
      <c r="D89">
        <f t="shared" si="19"/>
        <v>-1.98599999999999</v>
      </c>
      <c r="E89">
        <f t="shared" si="17"/>
        <v>1.98599999999999</v>
      </c>
    </row>
    <row r="90" spans="1:8">
      <c r="A90" s="17">
        <v>10</v>
      </c>
      <c r="B90">
        <f t="shared" si="16"/>
        <v>0.41666666666666663</v>
      </c>
      <c r="C90">
        <v>174.28899999999999</v>
      </c>
      <c r="D90">
        <f>180-C90</f>
        <v>5.7110000000000127</v>
      </c>
      <c r="E90">
        <f t="shared" si="17"/>
        <v>5.7110000000000127</v>
      </c>
    </row>
    <row r="91" spans="1:8">
      <c r="A91" s="17">
        <v>13</v>
      </c>
      <c r="B91">
        <f t="shared" si="16"/>
        <v>0.54166666666666663</v>
      </c>
      <c r="C91">
        <v>177</v>
      </c>
      <c r="D91">
        <f t="shared" ref="D91" si="20">-180+C91</f>
        <v>-3</v>
      </c>
      <c r="E91">
        <f t="shared" si="17"/>
        <v>3</v>
      </c>
    </row>
  </sheetData>
  <hyperlinks>
    <hyperlink ref="G4" r:id="rId1"/>
    <hyperlink ref="G9" r:id="rId2"/>
    <hyperlink ref="G65" r:id="rId3"/>
    <hyperlink ref="G84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5"/>
  <dimension ref="A1:H65"/>
  <sheetViews>
    <sheetView workbookViewId="0">
      <selection activeCell="D56" sqref="D56:D6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45</v>
      </c>
      <c r="C1" s="18" t="s">
        <v>46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A4*(1/30)</f>
        <v>3.3333333333333333E-2</v>
      </c>
      <c r="C4">
        <v>159.148</v>
      </c>
      <c r="D4">
        <f>180-C4</f>
        <v>20.852000000000004</v>
      </c>
      <c r="E4">
        <f>ABS(D4)</f>
        <v>20.852000000000004</v>
      </c>
      <c r="F4">
        <v>0.1</v>
      </c>
      <c r="G4" s="9" t="s">
        <v>283</v>
      </c>
    </row>
    <row r="5" spans="1:8">
      <c r="A5">
        <v>3</v>
      </c>
      <c r="B5">
        <f t="shared" ref="B5:B11" si="0">A5*(1/30)</f>
        <v>0.1</v>
      </c>
      <c r="C5">
        <v>169.928</v>
      </c>
      <c r="D5">
        <f>-180+C5</f>
        <v>-10.072000000000003</v>
      </c>
      <c r="E5">
        <f t="shared" ref="E5:E11" si="1">ABS(D5)</f>
        <v>10.072000000000003</v>
      </c>
      <c r="G5" t="s">
        <v>131</v>
      </c>
      <c r="H5" t="s">
        <v>284</v>
      </c>
    </row>
    <row r="6" spans="1:8">
      <c r="A6">
        <v>5</v>
      </c>
      <c r="B6">
        <f t="shared" si="0"/>
        <v>0.16666666666666666</v>
      </c>
      <c r="C6">
        <v>158.02000000000001</v>
      </c>
      <c r="D6">
        <f>180-C6</f>
        <v>21.97999999999999</v>
      </c>
      <c r="E6">
        <f t="shared" si="1"/>
        <v>21.97999999999999</v>
      </c>
      <c r="G6" t="s">
        <v>285</v>
      </c>
    </row>
    <row r="7" spans="1:8">
      <c r="A7">
        <v>7</v>
      </c>
      <c r="B7">
        <f t="shared" si="0"/>
        <v>0.23333333333333334</v>
      </c>
      <c r="C7">
        <v>165.20500000000001</v>
      </c>
      <c r="D7">
        <f>-180+C7</f>
        <v>-14.794999999999987</v>
      </c>
      <c r="E7">
        <f t="shared" si="1"/>
        <v>14.794999999999987</v>
      </c>
      <c r="G7" s="9" t="s">
        <v>286</v>
      </c>
    </row>
    <row r="8" spans="1:8">
      <c r="A8">
        <v>9</v>
      </c>
      <c r="B8">
        <f t="shared" si="0"/>
        <v>0.3</v>
      </c>
      <c r="C8">
        <v>171.833</v>
      </c>
      <c r="D8">
        <f>180-C8</f>
        <v>8.1670000000000016</v>
      </c>
      <c r="E8">
        <f t="shared" si="1"/>
        <v>8.1670000000000016</v>
      </c>
    </row>
    <row r="9" spans="1:8">
      <c r="A9">
        <v>11</v>
      </c>
      <c r="B9">
        <f t="shared" si="0"/>
        <v>0.36666666666666664</v>
      </c>
      <c r="C9">
        <v>171.88</v>
      </c>
      <c r="D9">
        <f>-180+C9</f>
        <v>-8.1200000000000045</v>
      </c>
      <c r="E9">
        <f t="shared" si="1"/>
        <v>8.1200000000000045</v>
      </c>
    </row>
    <row r="10" spans="1:8">
      <c r="A10">
        <v>13</v>
      </c>
      <c r="B10">
        <f t="shared" si="0"/>
        <v>0.43333333333333335</v>
      </c>
      <c r="C10">
        <v>156.047</v>
      </c>
      <c r="D10">
        <f t="shared" ref="D10:D11" si="2">-180+C10</f>
        <v>-23.953000000000003</v>
      </c>
      <c r="E10">
        <f t="shared" si="1"/>
        <v>23.953000000000003</v>
      </c>
    </row>
    <row r="11" spans="1:8">
      <c r="A11">
        <v>15</v>
      </c>
      <c r="B11">
        <f t="shared" si="0"/>
        <v>0.5</v>
      </c>
      <c r="C11">
        <v>152.565</v>
      </c>
      <c r="D11">
        <f t="shared" si="2"/>
        <v>-27.435000000000002</v>
      </c>
      <c r="E11" s="10">
        <f t="shared" si="1"/>
        <v>27.435000000000002</v>
      </c>
    </row>
    <row r="13" spans="1:8">
      <c r="A13" t="s">
        <v>135</v>
      </c>
    </row>
    <row r="14" spans="1:8">
      <c r="A14" s="1" t="s">
        <v>123</v>
      </c>
      <c r="B14" s="1" t="s">
        <v>124</v>
      </c>
      <c r="C14" s="1" t="s">
        <v>125</v>
      </c>
      <c r="D14" s="1" t="s">
        <v>174</v>
      </c>
      <c r="E14" s="1" t="s">
        <v>127</v>
      </c>
    </row>
    <row r="15" spans="1:8">
      <c r="A15">
        <v>1</v>
      </c>
      <c r="B15">
        <f>A15*(1/30)</f>
        <v>3.3333333333333333E-2</v>
      </c>
      <c r="C15">
        <v>171.09800000000001</v>
      </c>
      <c r="D15">
        <f>-180+C15</f>
        <v>-8.9019999999999868</v>
      </c>
      <c r="E15">
        <f>ABS(D15)</f>
        <v>8.9019999999999868</v>
      </c>
    </row>
    <row r="16" spans="1:8">
      <c r="A16">
        <v>3</v>
      </c>
      <c r="B16">
        <f t="shared" ref="B16:B35" si="3">A16*(1/30)</f>
        <v>0.1</v>
      </c>
      <c r="C16">
        <v>162.66999999999999</v>
      </c>
      <c r="D16">
        <f t="shared" ref="D16:D20" si="4">-180+C16</f>
        <v>-17.330000000000013</v>
      </c>
      <c r="E16">
        <f t="shared" ref="E16:E35" si="5">ABS(D16)</f>
        <v>17.330000000000013</v>
      </c>
    </row>
    <row r="17" spans="1:8">
      <c r="A17">
        <v>5</v>
      </c>
      <c r="B17">
        <f t="shared" si="3"/>
        <v>0.16666666666666666</v>
      </c>
      <c r="C17">
        <v>153.72</v>
      </c>
      <c r="D17">
        <f t="shared" si="4"/>
        <v>-26.28</v>
      </c>
      <c r="E17">
        <f t="shared" si="5"/>
        <v>26.28</v>
      </c>
      <c r="G17" t="s">
        <v>131</v>
      </c>
      <c r="H17" t="s">
        <v>287</v>
      </c>
    </row>
    <row r="18" spans="1:8">
      <c r="A18">
        <v>7</v>
      </c>
      <c r="B18">
        <f t="shared" si="3"/>
        <v>0.23333333333333334</v>
      </c>
      <c r="C18">
        <v>143.84</v>
      </c>
      <c r="D18">
        <f t="shared" si="4"/>
        <v>-36.159999999999997</v>
      </c>
      <c r="E18" s="10">
        <f t="shared" si="5"/>
        <v>36.159999999999997</v>
      </c>
      <c r="G18" t="s">
        <v>288</v>
      </c>
    </row>
    <row r="19" spans="1:8">
      <c r="A19">
        <v>9</v>
      </c>
      <c r="B19">
        <f t="shared" si="3"/>
        <v>0.3</v>
      </c>
      <c r="C19">
        <v>165.73099999999999</v>
      </c>
      <c r="D19">
        <f t="shared" si="4"/>
        <v>-14.269000000000005</v>
      </c>
      <c r="E19">
        <f t="shared" si="5"/>
        <v>14.269000000000005</v>
      </c>
      <c r="G19" s="9" t="s">
        <v>289</v>
      </c>
    </row>
    <row r="20" spans="1:8">
      <c r="A20">
        <v>11</v>
      </c>
      <c r="B20">
        <f t="shared" si="3"/>
        <v>0.36666666666666664</v>
      </c>
      <c r="C20">
        <v>149.51400000000001</v>
      </c>
      <c r="D20">
        <f t="shared" si="4"/>
        <v>-30.48599999999999</v>
      </c>
      <c r="E20" s="17">
        <f t="shared" si="5"/>
        <v>30.48599999999999</v>
      </c>
    </row>
    <row r="21" spans="1:8">
      <c r="A21">
        <v>13</v>
      </c>
      <c r="B21">
        <f t="shared" si="3"/>
        <v>0.43333333333333335</v>
      </c>
      <c r="C21">
        <v>168.98599999999999</v>
      </c>
      <c r="D21">
        <f>180-C21</f>
        <v>11.01400000000001</v>
      </c>
      <c r="E21">
        <f t="shared" si="5"/>
        <v>11.01400000000001</v>
      </c>
    </row>
    <row r="22" spans="1:8">
      <c r="A22">
        <v>15</v>
      </c>
      <c r="B22">
        <f t="shared" si="3"/>
        <v>0.5</v>
      </c>
      <c r="C22">
        <v>174.32</v>
      </c>
      <c r="D22">
        <f>180-C22</f>
        <v>5.6800000000000068</v>
      </c>
      <c r="E22">
        <f t="shared" si="5"/>
        <v>5.6800000000000068</v>
      </c>
    </row>
    <row r="23" spans="1:8">
      <c r="A23">
        <v>17</v>
      </c>
      <c r="B23">
        <f t="shared" si="3"/>
        <v>0.56666666666666665</v>
      </c>
      <c r="C23">
        <v>164.05199999999999</v>
      </c>
      <c r="D23">
        <f>-180+C23</f>
        <v>-15.948000000000008</v>
      </c>
      <c r="E23">
        <f t="shared" si="5"/>
        <v>15.948000000000008</v>
      </c>
    </row>
    <row r="24" spans="1:8">
      <c r="A24">
        <v>19</v>
      </c>
      <c r="B24">
        <f t="shared" si="3"/>
        <v>0.6333333333333333</v>
      </c>
      <c r="C24">
        <v>164.44</v>
      </c>
      <c r="D24">
        <f t="shared" ref="D24:D26" si="6">-180+C24</f>
        <v>-15.560000000000002</v>
      </c>
      <c r="E24">
        <f t="shared" si="5"/>
        <v>15.560000000000002</v>
      </c>
    </row>
    <row r="25" spans="1:8">
      <c r="A25">
        <v>21</v>
      </c>
      <c r="B25">
        <f t="shared" si="3"/>
        <v>0.7</v>
      </c>
      <c r="C25">
        <v>153.46899999999999</v>
      </c>
      <c r="D25">
        <f t="shared" si="6"/>
        <v>-26.531000000000006</v>
      </c>
      <c r="E25">
        <f t="shared" si="5"/>
        <v>26.531000000000006</v>
      </c>
    </row>
    <row r="26" spans="1:8">
      <c r="A26">
        <v>23</v>
      </c>
      <c r="B26">
        <f t="shared" si="3"/>
        <v>0.76666666666666661</v>
      </c>
      <c r="C26">
        <v>172.28</v>
      </c>
      <c r="D26">
        <f t="shared" si="6"/>
        <v>-7.7199999999999989</v>
      </c>
      <c r="E26">
        <f t="shared" si="5"/>
        <v>7.7199999999999989</v>
      </c>
    </row>
    <row r="27" spans="1:8">
      <c r="A27">
        <v>25</v>
      </c>
      <c r="B27">
        <f t="shared" si="3"/>
        <v>0.83333333333333337</v>
      </c>
      <c r="C27">
        <v>179.14599999999999</v>
      </c>
      <c r="D27">
        <f>180-C27</f>
        <v>0.85400000000001342</v>
      </c>
      <c r="E27">
        <f t="shared" si="5"/>
        <v>0.85400000000001342</v>
      </c>
    </row>
    <row r="28" spans="1:8">
      <c r="A28">
        <v>27</v>
      </c>
      <c r="B28">
        <f t="shared" si="3"/>
        <v>0.9</v>
      </c>
      <c r="C28">
        <v>172.59700000000001</v>
      </c>
      <c r="D28">
        <f>-180+C28</f>
        <v>-7.4029999999999916</v>
      </c>
      <c r="E28">
        <f t="shared" si="5"/>
        <v>7.4029999999999916</v>
      </c>
    </row>
    <row r="29" spans="1:8">
      <c r="A29">
        <v>29</v>
      </c>
      <c r="B29">
        <f t="shared" si="3"/>
        <v>0.96666666666666667</v>
      </c>
      <c r="C29">
        <v>166.422</v>
      </c>
      <c r="D29">
        <f>180-C29</f>
        <v>13.578000000000003</v>
      </c>
      <c r="E29">
        <f t="shared" si="5"/>
        <v>13.578000000000003</v>
      </c>
    </row>
    <row r="30" spans="1:8">
      <c r="A30">
        <v>31</v>
      </c>
      <c r="B30">
        <f t="shared" si="3"/>
        <v>1.0333333333333332</v>
      </c>
      <c r="C30">
        <v>167.51300000000001</v>
      </c>
      <c r="D30">
        <f t="shared" ref="D30:D32" si="7">180-C30</f>
        <v>12.486999999999995</v>
      </c>
      <c r="E30">
        <f t="shared" si="5"/>
        <v>12.486999999999995</v>
      </c>
    </row>
    <row r="31" spans="1:8">
      <c r="A31">
        <v>33</v>
      </c>
      <c r="B31">
        <f t="shared" si="3"/>
        <v>1.1000000000000001</v>
      </c>
      <c r="C31">
        <v>149.57400000000001</v>
      </c>
      <c r="D31">
        <f t="shared" si="7"/>
        <v>30.425999999999988</v>
      </c>
      <c r="E31">
        <f t="shared" si="5"/>
        <v>30.425999999999988</v>
      </c>
    </row>
    <row r="32" spans="1:8">
      <c r="A32">
        <v>35</v>
      </c>
      <c r="B32">
        <f t="shared" si="3"/>
        <v>1.1666666666666667</v>
      </c>
      <c r="C32">
        <v>171.011</v>
      </c>
      <c r="D32">
        <f t="shared" si="7"/>
        <v>8.9890000000000043</v>
      </c>
      <c r="E32">
        <f t="shared" si="5"/>
        <v>8.9890000000000043</v>
      </c>
    </row>
    <row r="33" spans="1:8">
      <c r="A33">
        <v>37</v>
      </c>
      <c r="B33">
        <f t="shared" si="3"/>
        <v>1.2333333333333334</v>
      </c>
      <c r="C33">
        <v>175.98</v>
      </c>
      <c r="D33">
        <f>-180+C33</f>
        <v>-4.0200000000000102</v>
      </c>
      <c r="E33">
        <f t="shared" si="5"/>
        <v>4.0200000000000102</v>
      </c>
    </row>
    <row r="34" spans="1:8">
      <c r="A34">
        <v>39</v>
      </c>
      <c r="B34">
        <f t="shared" si="3"/>
        <v>1.3</v>
      </c>
      <c r="C34">
        <v>171.119</v>
      </c>
      <c r="D34">
        <f>180-C34</f>
        <v>8.8810000000000002</v>
      </c>
      <c r="E34">
        <f t="shared" si="5"/>
        <v>8.8810000000000002</v>
      </c>
    </row>
    <row r="35" spans="1:8">
      <c r="A35">
        <v>41</v>
      </c>
      <c r="B35">
        <f t="shared" si="3"/>
        <v>1.3666666666666667</v>
      </c>
      <c r="C35">
        <v>173.315</v>
      </c>
      <c r="D35">
        <f>180-C35</f>
        <v>6.6850000000000023</v>
      </c>
      <c r="E35">
        <f t="shared" si="5"/>
        <v>6.6850000000000023</v>
      </c>
    </row>
    <row r="37" spans="1:8">
      <c r="A37" t="s">
        <v>139</v>
      </c>
    </row>
    <row r="38" spans="1:8">
      <c r="A38" s="1" t="s">
        <v>123</v>
      </c>
      <c r="B38" s="1" t="s">
        <v>124</v>
      </c>
      <c r="C38" s="1" t="s">
        <v>125</v>
      </c>
      <c r="D38" s="1" t="s">
        <v>174</v>
      </c>
      <c r="E38" s="1" t="s">
        <v>127</v>
      </c>
      <c r="G38" t="s">
        <v>131</v>
      </c>
      <c r="H38" t="s">
        <v>287</v>
      </c>
    </row>
    <row r="39" spans="1:8">
      <c r="A39">
        <v>1</v>
      </c>
      <c r="B39">
        <f>A39*(1/30)</f>
        <v>3.3333333333333333E-2</v>
      </c>
      <c r="C39">
        <v>171.71700000000001</v>
      </c>
      <c r="D39">
        <f>180-C39</f>
        <v>8.282999999999987</v>
      </c>
      <c r="E39">
        <f>ABS(D39)</f>
        <v>8.282999999999987</v>
      </c>
      <c r="G39" t="s">
        <v>290</v>
      </c>
    </row>
    <row r="40" spans="1:8">
      <c r="A40">
        <v>3</v>
      </c>
      <c r="B40">
        <f t="shared" ref="B40:B65" si="8">A40*(1/30)</f>
        <v>0.1</v>
      </c>
      <c r="C40">
        <v>152.511</v>
      </c>
      <c r="D40">
        <f t="shared" ref="D40:D41" si="9">180-C40</f>
        <v>27.489000000000004</v>
      </c>
      <c r="E40">
        <f t="shared" ref="E40:E65" si="10">ABS(D40)</f>
        <v>27.489000000000004</v>
      </c>
      <c r="G40" s="9" t="s">
        <v>289</v>
      </c>
    </row>
    <row r="41" spans="1:8">
      <c r="A41">
        <v>5</v>
      </c>
      <c r="B41">
        <f t="shared" si="8"/>
        <v>0.16666666666666666</v>
      </c>
      <c r="C41">
        <v>157.63499999999999</v>
      </c>
      <c r="D41">
        <f t="shared" si="9"/>
        <v>22.365000000000009</v>
      </c>
      <c r="E41">
        <f t="shared" si="10"/>
        <v>22.365000000000009</v>
      </c>
    </row>
    <row r="42" spans="1:8">
      <c r="A42">
        <v>7</v>
      </c>
      <c r="B42">
        <f t="shared" si="8"/>
        <v>0.23333333333333334</v>
      </c>
      <c r="C42">
        <v>167.755</v>
      </c>
      <c r="D42">
        <f>-180+C42</f>
        <v>-12.245000000000005</v>
      </c>
      <c r="E42">
        <f t="shared" si="10"/>
        <v>12.245000000000005</v>
      </c>
    </row>
    <row r="43" spans="1:8">
      <c r="A43">
        <v>9</v>
      </c>
      <c r="B43">
        <f t="shared" si="8"/>
        <v>0.3</v>
      </c>
      <c r="C43">
        <v>175.08600000000001</v>
      </c>
      <c r="D43">
        <f>180-C43</f>
        <v>4.9139999999999873</v>
      </c>
      <c r="E43">
        <f t="shared" si="10"/>
        <v>4.9139999999999873</v>
      </c>
    </row>
    <row r="44" spans="1:8">
      <c r="A44">
        <v>11</v>
      </c>
      <c r="B44">
        <f t="shared" si="8"/>
        <v>0.36666666666666664</v>
      </c>
      <c r="C44">
        <v>160.16900000000001</v>
      </c>
      <c r="D44">
        <f>180-C44</f>
        <v>19.830999999999989</v>
      </c>
      <c r="E44">
        <f t="shared" si="10"/>
        <v>19.830999999999989</v>
      </c>
    </row>
    <row r="45" spans="1:8">
      <c r="A45">
        <v>13</v>
      </c>
      <c r="B45">
        <f t="shared" si="8"/>
        <v>0.43333333333333335</v>
      </c>
      <c r="C45">
        <v>172.27500000000001</v>
      </c>
      <c r="D45">
        <f>-180+C45</f>
        <v>-7.7249999999999943</v>
      </c>
      <c r="E45">
        <f t="shared" si="10"/>
        <v>7.7249999999999943</v>
      </c>
    </row>
    <row r="46" spans="1:8">
      <c r="A46">
        <v>15</v>
      </c>
      <c r="B46">
        <f t="shared" si="8"/>
        <v>0.5</v>
      </c>
      <c r="C46">
        <v>166.83199999999999</v>
      </c>
      <c r="D46">
        <f>180-C46</f>
        <v>13.168000000000006</v>
      </c>
      <c r="E46">
        <f t="shared" si="10"/>
        <v>13.168000000000006</v>
      </c>
    </row>
    <row r="47" spans="1:8">
      <c r="A47">
        <v>17</v>
      </c>
      <c r="B47">
        <f t="shared" si="8"/>
        <v>0.56666666666666665</v>
      </c>
      <c r="C47">
        <v>170.167</v>
      </c>
      <c r="D47">
        <f>180-C47</f>
        <v>9.8329999999999984</v>
      </c>
      <c r="E47">
        <f t="shared" si="10"/>
        <v>9.8329999999999984</v>
      </c>
    </row>
    <row r="48" spans="1:8">
      <c r="A48">
        <v>19</v>
      </c>
      <c r="B48">
        <f t="shared" si="8"/>
        <v>0.6333333333333333</v>
      </c>
      <c r="C48">
        <v>158.03399999999999</v>
      </c>
      <c r="D48">
        <f>180-C48</f>
        <v>21.966000000000008</v>
      </c>
      <c r="E48">
        <f t="shared" si="10"/>
        <v>21.966000000000008</v>
      </c>
    </row>
    <row r="49" spans="1:5">
      <c r="A49">
        <v>21</v>
      </c>
      <c r="B49">
        <f t="shared" si="8"/>
        <v>0.7</v>
      </c>
      <c r="C49">
        <v>171.28899999999999</v>
      </c>
      <c r="D49">
        <f>-180+C49</f>
        <v>-8.7110000000000127</v>
      </c>
      <c r="E49">
        <f t="shared" si="10"/>
        <v>8.7110000000000127</v>
      </c>
    </row>
    <row r="50" spans="1:5">
      <c r="A50">
        <v>23</v>
      </c>
      <c r="B50">
        <f t="shared" si="8"/>
        <v>0.76666666666666661</v>
      </c>
      <c r="C50">
        <v>156.42500000000001</v>
      </c>
      <c r="D50">
        <f>180-C50</f>
        <v>23.574999999999989</v>
      </c>
      <c r="E50">
        <f t="shared" si="10"/>
        <v>23.574999999999989</v>
      </c>
    </row>
    <row r="51" spans="1:5">
      <c r="A51">
        <v>25</v>
      </c>
      <c r="B51">
        <f t="shared" si="8"/>
        <v>0.83333333333333337</v>
      </c>
      <c r="C51">
        <v>157.89099999999999</v>
      </c>
      <c r="D51">
        <f>180-C51</f>
        <v>22.109000000000009</v>
      </c>
      <c r="E51">
        <f t="shared" si="10"/>
        <v>22.109000000000009</v>
      </c>
    </row>
    <row r="52" spans="1:5">
      <c r="A52">
        <v>27</v>
      </c>
      <c r="B52">
        <f t="shared" si="8"/>
        <v>0.9</v>
      </c>
      <c r="C52">
        <v>158.62200000000001</v>
      </c>
      <c r="D52">
        <f>-180+C52</f>
        <v>-21.377999999999986</v>
      </c>
      <c r="E52">
        <f t="shared" si="10"/>
        <v>21.377999999999986</v>
      </c>
    </row>
    <row r="53" spans="1:5">
      <c r="A53">
        <v>29</v>
      </c>
      <c r="B53">
        <f t="shared" si="8"/>
        <v>0.96666666666666667</v>
      </c>
      <c r="C53">
        <v>171.60400000000001</v>
      </c>
      <c r="D53">
        <f>-180+C53</f>
        <v>-8.3959999999999866</v>
      </c>
      <c r="E53">
        <f t="shared" si="10"/>
        <v>8.3959999999999866</v>
      </c>
    </row>
    <row r="54" spans="1:5">
      <c r="A54">
        <v>31</v>
      </c>
      <c r="B54">
        <f t="shared" si="8"/>
        <v>1.0333333333333332</v>
      </c>
      <c r="C54">
        <v>148.50200000000001</v>
      </c>
      <c r="D54">
        <f>180-C54</f>
        <v>31.49799999999999</v>
      </c>
      <c r="E54">
        <f t="shared" si="10"/>
        <v>31.49799999999999</v>
      </c>
    </row>
    <row r="55" spans="1:5">
      <c r="A55">
        <v>33</v>
      </c>
      <c r="B55">
        <f t="shared" si="8"/>
        <v>1.1000000000000001</v>
      </c>
      <c r="C55">
        <v>169.22</v>
      </c>
      <c r="D55">
        <f>-180+C55</f>
        <v>-10.780000000000001</v>
      </c>
      <c r="E55">
        <f t="shared" si="10"/>
        <v>10.780000000000001</v>
      </c>
    </row>
    <row r="56" spans="1:5">
      <c r="A56">
        <v>35</v>
      </c>
      <c r="B56">
        <f t="shared" si="8"/>
        <v>1.1666666666666667</v>
      </c>
      <c r="C56">
        <v>163.57599999999999</v>
      </c>
      <c r="D56">
        <f>180-C56</f>
        <v>16.424000000000007</v>
      </c>
      <c r="E56">
        <f t="shared" si="10"/>
        <v>16.424000000000007</v>
      </c>
    </row>
    <row r="57" spans="1:5">
      <c r="A57">
        <v>37</v>
      </c>
      <c r="B57">
        <f t="shared" si="8"/>
        <v>1.2333333333333334</v>
      </c>
      <c r="C57">
        <v>150.02500000000001</v>
      </c>
      <c r="D57">
        <f>180-C57</f>
        <v>29.974999999999994</v>
      </c>
      <c r="E57">
        <f t="shared" si="10"/>
        <v>29.974999999999994</v>
      </c>
    </row>
    <row r="58" spans="1:5">
      <c r="A58">
        <v>39</v>
      </c>
      <c r="B58">
        <f t="shared" si="8"/>
        <v>1.3</v>
      </c>
      <c r="C58">
        <v>168.279</v>
      </c>
      <c r="D58">
        <f t="shared" ref="D58:D62" si="11">180-C58</f>
        <v>11.721000000000004</v>
      </c>
      <c r="E58">
        <f t="shared" si="10"/>
        <v>11.721000000000004</v>
      </c>
    </row>
    <row r="59" spans="1:5">
      <c r="A59">
        <v>41</v>
      </c>
      <c r="B59">
        <f t="shared" si="8"/>
        <v>1.3666666666666667</v>
      </c>
      <c r="C59">
        <v>166.06100000000001</v>
      </c>
      <c r="D59">
        <f t="shared" si="11"/>
        <v>13.938999999999993</v>
      </c>
      <c r="E59">
        <f t="shared" si="10"/>
        <v>13.938999999999993</v>
      </c>
    </row>
    <row r="60" spans="1:5">
      <c r="A60">
        <v>43</v>
      </c>
      <c r="B60">
        <f t="shared" si="8"/>
        <v>1.4333333333333333</v>
      </c>
      <c r="C60">
        <v>132.756</v>
      </c>
      <c r="D60">
        <f t="shared" si="11"/>
        <v>47.244</v>
      </c>
      <c r="E60" s="10">
        <f t="shared" si="10"/>
        <v>47.244</v>
      </c>
    </row>
    <row r="61" spans="1:5">
      <c r="A61">
        <v>45</v>
      </c>
      <c r="B61">
        <f t="shared" si="8"/>
        <v>1.5</v>
      </c>
      <c r="C61">
        <v>174.565</v>
      </c>
      <c r="D61">
        <f t="shared" si="11"/>
        <v>5.4350000000000023</v>
      </c>
      <c r="E61">
        <f t="shared" si="10"/>
        <v>5.4350000000000023</v>
      </c>
    </row>
    <row r="62" spans="1:5">
      <c r="A62">
        <v>47</v>
      </c>
      <c r="B62">
        <f t="shared" si="8"/>
        <v>1.5666666666666667</v>
      </c>
      <c r="C62">
        <v>169.4</v>
      </c>
      <c r="D62">
        <f t="shared" si="11"/>
        <v>10.599999999999994</v>
      </c>
      <c r="E62">
        <f t="shared" si="10"/>
        <v>10.599999999999994</v>
      </c>
    </row>
    <row r="63" spans="1:5">
      <c r="A63">
        <v>49</v>
      </c>
      <c r="B63">
        <f t="shared" si="8"/>
        <v>1.6333333333333333</v>
      </c>
      <c r="C63">
        <v>147.43</v>
      </c>
      <c r="D63">
        <f>-180+C63</f>
        <v>-32.569999999999993</v>
      </c>
      <c r="E63">
        <f t="shared" si="10"/>
        <v>32.569999999999993</v>
      </c>
    </row>
    <row r="64" spans="1:5">
      <c r="A64">
        <v>51</v>
      </c>
      <c r="B64">
        <f t="shared" si="8"/>
        <v>1.7</v>
      </c>
      <c r="C64">
        <v>162.9</v>
      </c>
      <c r="D64">
        <f t="shared" ref="D64:D65" si="12">-180+C64</f>
        <v>-17.099999999999994</v>
      </c>
      <c r="E64">
        <f t="shared" si="10"/>
        <v>17.099999999999994</v>
      </c>
    </row>
    <row r="65" spans="1:5">
      <c r="A65">
        <v>53</v>
      </c>
      <c r="B65">
        <f t="shared" si="8"/>
        <v>1.7666666666666666</v>
      </c>
      <c r="C65">
        <v>175.36</v>
      </c>
      <c r="D65">
        <f t="shared" si="12"/>
        <v>-4.6399999999999864</v>
      </c>
      <c r="E65">
        <f t="shared" si="10"/>
        <v>4.6399999999999864</v>
      </c>
    </row>
  </sheetData>
  <hyperlinks>
    <hyperlink ref="G7" r:id="rId1"/>
    <hyperlink ref="G19" r:id="rId2"/>
    <hyperlink ref="G40" r:id="rId3"/>
    <hyperlink ref="G4" r:id="rId4"/>
  </hyperlinks>
  <pageMargins left="0.7" right="0.7" top="0.75" bottom="0.75" header="0.3" footer="0.3"/>
  <drawing r:id="rId5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9"/>
  <dimension ref="A1:I81"/>
  <sheetViews>
    <sheetView topLeftCell="A63" workbookViewId="0">
      <selection activeCell="D74" sqref="D74:D77"/>
    </sheetView>
  </sheetViews>
  <sheetFormatPr defaultRowHeight="15"/>
  <cols>
    <col min="2" max="2" width="21" customWidth="1"/>
    <col min="3" max="3" width="17.7109375" customWidth="1"/>
    <col min="4" max="4" width="9.85546875" bestFit="1" customWidth="1"/>
    <col min="5" max="5" width="14" bestFit="1" customWidth="1"/>
    <col min="6" max="7" width="26.42578125" customWidth="1"/>
  </cols>
  <sheetData>
    <row r="1" spans="1:9">
      <c r="A1" s="1" t="s">
        <v>739</v>
      </c>
      <c r="C1" s="18" t="s">
        <v>22</v>
      </c>
    </row>
    <row r="2" spans="1:9">
      <c r="A2" t="s">
        <v>678</v>
      </c>
    </row>
    <row r="3" spans="1:9">
      <c r="A3" s="1" t="s">
        <v>123</v>
      </c>
      <c r="B3" s="1" t="s">
        <v>124</v>
      </c>
      <c r="C3" s="1" t="s">
        <v>125</v>
      </c>
      <c r="D3" s="1" t="s">
        <v>187</v>
      </c>
      <c r="E3" s="1" t="s">
        <v>188</v>
      </c>
      <c r="F3" s="1" t="s">
        <v>128</v>
      </c>
      <c r="G3" s="1" t="s">
        <v>175</v>
      </c>
      <c r="H3" s="1" t="s">
        <v>176</v>
      </c>
      <c r="I3" s="1"/>
    </row>
    <row r="4" spans="1:9">
      <c r="A4">
        <v>1</v>
      </c>
      <c r="B4">
        <f>A4*(1/30)</f>
        <v>3.3333333333333333E-2</v>
      </c>
      <c r="C4">
        <v>161.042</v>
      </c>
      <c r="D4" s="8">
        <f>180-C4</f>
        <v>18.957999999999998</v>
      </c>
      <c r="E4">
        <f>ABS(D4)</f>
        <v>18.957999999999998</v>
      </c>
      <c r="F4">
        <v>2.5000000000000001E-2</v>
      </c>
      <c r="G4" s="9" t="s">
        <v>189</v>
      </c>
      <c r="H4" s="14">
        <v>0.10199999999999999</v>
      </c>
    </row>
    <row r="5" spans="1:9">
      <c r="A5">
        <v>3</v>
      </c>
      <c r="B5">
        <f t="shared" ref="B5:B46" si="0">A5*(1/30)</f>
        <v>0.1</v>
      </c>
      <c r="C5">
        <v>169.93899999999999</v>
      </c>
      <c r="D5">
        <f>180-C5</f>
        <v>10.061000000000007</v>
      </c>
      <c r="E5">
        <f t="shared" ref="E5:E46" si="1">ABS(D5)</f>
        <v>10.061000000000007</v>
      </c>
    </row>
    <row r="6" spans="1:9" ht="31.5">
      <c r="A6">
        <v>5</v>
      </c>
      <c r="B6">
        <f t="shared" si="0"/>
        <v>0.16666666666666666</v>
      </c>
      <c r="C6">
        <v>171.49100000000001</v>
      </c>
      <c r="D6">
        <f>-180+C6</f>
        <v>-8.5089999999999861</v>
      </c>
      <c r="E6">
        <f t="shared" si="1"/>
        <v>8.5089999999999861</v>
      </c>
      <c r="H6" s="15" t="s">
        <v>190</v>
      </c>
    </row>
    <row r="7" spans="1:9">
      <c r="A7">
        <v>7</v>
      </c>
      <c r="B7">
        <f t="shared" si="0"/>
        <v>0.23333333333333334</v>
      </c>
      <c r="C7">
        <v>165.964</v>
      </c>
      <c r="D7" s="8">
        <f t="shared" ref="D7:D8" si="2">-180+C7</f>
        <v>-14.036000000000001</v>
      </c>
      <c r="E7">
        <f t="shared" si="1"/>
        <v>14.036000000000001</v>
      </c>
    </row>
    <row r="8" spans="1:9">
      <c r="A8">
        <v>9</v>
      </c>
      <c r="B8">
        <f t="shared" si="0"/>
        <v>0.3</v>
      </c>
      <c r="C8">
        <v>174.38200000000001</v>
      </c>
      <c r="D8">
        <f t="shared" si="2"/>
        <v>-5.617999999999995</v>
      </c>
      <c r="E8">
        <f t="shared" si="1"/>
        <v>5.617999999999995</v>
      </c>
      <c r="G8" t="s">
        <v>131</v>
      </c>
      <c r="H8" t="s">
        <v>191</v>
      </c>
    </row>
    <row r="9" spans="1:9">
      <c r="A9">
        <v>11</v>
      </c>
      <c r="B9">
        <f t="shared" si="0"/>
        <v>0.36666666666666664</v>
      </c>
      <c r="C9">
        <v>176.566</v>
      </c>
      <c r="D9">
        <f>180-C9</f>
        <v>3.4339999999999975</v>
      </c>
      <c r="E9">
        <f t="shared" si="1"/>
        <v>3.4339999999999975</v>
      </c>
      <c r="G9" t="s">
        <v>192</v>
      </c>
    </row>
    <row r="10" spans="1:9">
      <c r="A10">
        <v>13</v>
      </c>
      <c r="B10">
        <f t="shared" si="0"/>
        <v>0.43333333333333335</v>
      </c>
      <c r="C10">
        <v>163.49600000000001</v>
      </c>
      <c r="D10">
        <f>-180+C10</f>
        <v>-16.503999999999991</v>
      </c>
      <c r="E10">
        <f t="shared" si="1"/>
        <v>16.503999999999991</v>
      </c>
      <c r="G10" s="9" t="s">
        <v>193</v>
      </c>
    </row>
    <row r="11" spans="1:9">
      <c r="A11">
        <v>15</v>
      </c>
      <c r="B11">
        <f t="shared" si="0"/>
        <v>0.5</v>
      </c>
      <c r="C11">
        <v>155.77199999999999</v>
      </c>
      <c r="D11" s="8">
        <f t="shared" ref="D11:D13" si="3">-180+C11</f>
        <v>-24.228000000000009</v>
      </c>
      <c r="E11">
        <f t="shared" si="1"/>
        <v>24.228000000000009</v>
      </c>
    </row>
    <row r="12" spans="1:9">
      <c r="A12">
        <v>17</v>
      </c>
      <c r="B12">
        <f t="shared" si="0"/>
        <v>0.56666666666666665</v>
      </c>
      <c r="C12">
        <v>170.53800000000001</v>
      </c>
      <c r="D12">
        <f t="shared" si="3"/>
        <v>-9.4619999999999891</v>
      </c>
      <c r="E12">
        <f t="shared" si="1"/>
        <v>9.4619999999999891</v>
      </c>
    </row>
    <row r="13" spans="1:9">
      <c r="A13">
        <v>19</v>
      </c>
      <c r="B13">
        <f t="shared" si="0"/>
        <v>0.6333333333333333</v>
      </c>
      <c r="C13">
        <v>166.75899999999999</v>
      </c>
      <c r="D13">
        <f t="shared" si="3"/>
        <v>-13.241000000000014</v>
      </c>
      <c r="E13">
        <f t="shared" si="1"/>
        <v>13.241000000000014</v>
      </c>
    </row>
    <row r="14" spans="1:9">
      <c r="A14">
        <v>21</v>
      </c>
      <c r="B14">
        <f t="shared" si="0"/>
        <v>0.7</v>
      </c>
      <c r="C14">
        <v>175.601</v>
      </c>
      <c r="D14">
        <f>180-C14</f>
        <v>4.3990000000000009</v>
      </c>
      <c r="E14">
        <f t="shared" si="1"/>
        <v>4.3990000000000009</v>
      </c>
    </row>
    <row r="15" spans="1:9">
      <c r="A15">
        <v>23</v>
      </c>
      <c r="B15">
        <f t="shared" si="0"/>
        <v>0.76666666666666661</v>
      </c>
      <c r="C15">
        <v>175.601</v>
      </c>
      <c r="D15">
        <f t="shared" ref="D15:D21" si="4">180-C15</f>
        <v>4.3990000000000009</v>
      </c>
      <c r="E15">
        <f t="shared" si="1"/>
        <v>4.3990000000000009</v>
      </c>
    </row>
    <row r="16" spans="1:9">
      <c r="A16">
        <v>25</v>
      </c>
      <c r="B16">
        <f t="shared" si="0"/>
        <v>0.83333333333333337</v>
      </c>
      <c r="C16">
        <v>164.53899999999999</v>
      </c>
      <c r="D16">
        <f t="shared" si="4"/>
        <v>15.461000000000013</v>
      </c>
      <c r="E16">
        <f t="shared" si="1"/>
        <v>15.461000000000013</v>
      </c>
    </row>
    <row r="17" spans="1:5">
      <c r="A17">
        <v>27</v>
      </c>
      <c r="B17">
        <f t="shared" si="0"/>
        <v>0.9</v>
      </c>
      <c r="C17">
        <v>159.14599999999999</v>
      </c>
      <c r="D17" s="8">
        <f t="shared" si="4"/>
        <v>20.854000000000013</v>
      </c>
      <c r="E17">
        <f t="shared" si="1"/>
        <v>20.854000000000013</v>
      </c>
    </row>
    <row r="18" spans="1:5">
      <c r="A18">
        <v>29</v>
      </c>
      <c r="B18">
        <f t="shared" si="0"/>
        <v>0.96666666666666667</v>
      </c>
      <c r="C18">
        <v>166.32900000000001</v>
      </c>
      <c r="D18">
        <f t="shared" si="4"/>
        <v>13.670999999999992</v>
      </c>
      <c r="E18">
        <f t="shared" si="1"/>
        <v>13.670999999999992</v>
      </c>
    </row>
    <row r="19" spans="1:5">
      <c r="A19">
        <v>31</v>
      </c>
      <c r="B19">
        <f t="shared" si="0"/>
        <v>1.0333333333333332</v>
      </c>
      <c r="C19">
        <v>176.63399999999999</v>
      </c>
      <c r="D19">
        <f t="shared" si="4"/>
        <v>3.3660000000000139</v>
      </c>
      <c r="E19">
        <f t="shared" si="1"/>
        <v>3.3660000000000139</v>
      </c>
    </row>
    <row r="20" spans="1:5">
      <c r="A20">
        <v>33</v>
      </c>
      <c r="B20">
        <f t="shared" si="0"/>
        <v>1.1000000000000001</v>
      </c>
      <c r="C20">
        <v>174.053</v>
      </c>
      <c r="D20">
        <f t="shared" si="4"/>
        <v>5.9470000000000027</v>
      </c>
      <c r="E20">
        <f t="shared" si="1"/>
        <v>5.9470000000000027</v>
      </c>
    </row>
    <row r="21" spans="1:5">
      <c r="A21">
        <v>35</v>
      </c>
      <c r="B21">
        <f t="shared" si="0"/>
        <v>1.1666666666666667</v>
      </c>
      <c r="C21">
        <v>176.63399999999999</v>
      </c>
      <c r="D21">
        <f t="shared" si="4"/>
        <v>3.3660000000000139</v>
      </c>
      <c r="E21">
        <f t="shared" si="1"/>
        <v>3.3660000000000139</v>
      </c>
    </row>
    <row r="22" spans="1:5">
      <c r="A22">
        <v>37</v>
      </c>
      <c r="B22">
        <f t="shared" si="0"/>
        <v>1.2333333333333334</v>
      </c>
      <c r="C22">
        <v>167.471</v>
      </c>
      <c r="D22">
        <f>-180+C22</f>
        <v>-12.528999999999996</v>
      </c>
      <c r="E22">
        <f t="shared" si="1"/>
        <v>12.528999999999996</v>
      </c>
    </row>
    <row r="23" spans="1:5">
      <c r="A23">
        <v>39</v>
      </c>
      <c r="B23">
        <f t="shared" si="0"/>
        <v>1.3</v>
      </c>
      <c r="C23">
        <v>142.73400000000001</v>
      </c>
      <c r="D23" s="8">
        <f t="shared" ref="D23:D26" si="5">-180+C23</f>
        <v>-37.265999999999991</v>
      </c>
      <c r="E23" s="10">
        <f t="shared" si="1"/>
        <v>37.265999999999991</v>
      </c>
    </row>
    <row r="24" spans="1:5">
      <c r="A24">
        <v>41</v>
      </c>
      <c r="B24">
        <f t="shared" si="0"/>
        <v>1.3666666666666667</v>
      </c>
      <c r="C24">
        <v>164.33799999999999</v>
      </c>
      <c r="D24">
        <f t="shared" si="5"/>
        <v>-15.662000000000006</v>
      </c>
      <c r="E24">
        <f t="shared" si="1"/>
        <v>15.662000000000006</v>
      </c>
    </row>
    <row r="25" spans="1:5">
      <c r="A25">
        <v>43</v>
      </c>
      <c r="B25">
        <f t="shared" si="0"/>
        <v>1.4333333333333333</v>
      </c>
      <c r="C25">
        <v>161.565</v>
      </c>
      <c r="D25">
        <f t="shared" si="5"/>
        <v>-18.435000000000002</v>
      </c>
      <c r="E25">
        <f t="shared" si="1"/>
        <v>18.435000000000002</v>
      </c>
    </row>
    <row r="26" spans="1:5">
      <c r="A26">
        <v>45</v>
      </c>
      <c r="B26">
        <f t="shared" si="0"/>
        <v>1.5</v>
      </c>
      <c r="C26">
        <v>165.964</v>
      </c>
      <c r="D26">
        <f t="shared" si="5"/>
        <v>-14.036000000000001</v>
      </c>
      <c r="E26">
        <f t="shared" si="1"/>
        <v>14.036000000000001</v>
      </c>
    </row>
    <row r="27" spans="1:5">
      <c r="A27">
        <v>47</v>
      </c>
      <c r="B27">
        <f t="shared" si="0"/>
        <v>1.5666666666666667</v>
      </c>
      <c r="C27">
        <v>160.56</v>
      </c>
      <c r="D27">
        <f>180-C27</f>
        <v>19.439999999999998</v>
      </c>
      <c r="E27">
        <f t="shared" si="1"/>
        <v>19.439999999999998</v>
      </c>
    </row>
    <row r="28" spans="1:5">
      <c r="A28">
        <v>49</v>
      </c>
      <c r="B28">
        <f t="shared" si="0"/>
        <v>1.6333333333333333</v>
      </c>
      <c r="C28">
        <v>164.529</v>
      </c>
      <c r="D28">
        <f t="shared" ref="D28:D33" si="6">180-C28</f>
        <v>15.471000000000004</v>
      </c>
      <c r="E28">
        <f t="shared" si="1"/>
        <v>15.471000000000004</v>
      </c>
    </row>
    <row r="29" spans="1:5">
      <c r="A29">
        <v>51</v>
      </c>
      <c r="B29">
        <f t="shared" si="0"/>
        <v>1.7</v>
      </c>
      <c r="C29">
        <v>158.839</v>
      </c>
      <c r="D29" s="8">
        <f t="shared" si="6"/>
        <v>21.161000000000001</v>
      </c>
      <c r="E29">
        <f t="shared" si="1"/>
        <v>21.161000000000001</v>
      </c>
    </row>
    <row r="30" spans="1:5">
      <c r="A30">
        <v>53</v>
      </c>
      <c r="B30">
        <f t="shared" si="0"/>
        <v>1.7666666666666666</v>
      </c>
      <c r="C30">
        <v>161.565</v>
      </c>
      <c r="D30">
        <f t="shared" si="6"/>
        <v>18.435000000000002</v>
      </c>
      <c r="E30">
        <f t="shared" si="1"/>
        <v>18.435000000000002</v>
      </c>
    </row>
    <row r="31" spans="1:5">
      <c r="A31">
        <v>55</v>
      </c>
      <c r="B31">
        <f t="shared" si="0"/>
        <v>1.8333333333333333</v>
      </c>
      <c r="C31">
        <v>163.00899999999999</v>
      </c>
      <c r="D31">
        <f t="shared" si="6"/>
        <v>16.991000000000014</v>
      </c>
      <c r="E31">
        <f t="shared" si="1"/>
        <v>16.991000000000014</v>
      </c>
    </row>
    <row r="32" spans="1:5">
      <c r="A32">
        <v>57</v>
      </c>
      <c r="B32">
        <f t="shared" si="0"/>
        <v>1.9</v>
      </c>
      <c r="C32">
        <v>168.465</v>
      </c>
      <c r="D32">
        <f t="shared" si="6"/>
        <v>11.534999999999997</v>
      </c>
      <c r="E32">
        <f t="shared" si="1"/>
        <v>11.534999999999997</v>
      </c>
    </row>
    <row r="33" spans="1:9">
      <c r="A33">
        <v>59</v>
      </c>
      <c r="B33">
        <f t="shared" si="0"/>
        <v>1.9666666666666666</v>
      </c>
      <c r="C33">
        <v>164.93199999999999</v>
      </c>
      <c r="D33">
        <f t="shared" si="6"/>
        <v>15.068000000000012</v>
      </c>
      <c r="E33">
        <f t="shared" si="1"/>
        <v>15.068000000000012</v>
      </c>
    </row>
    <row r="34" spans="1:9">
      <c r="A34">
        <v>61</v>
      </c>
      <c r="B34">
        <f t="shared" si="0"/>
        <v>2.0333333333333332</v>
      </c>
      <c r="C34">
        <v>176.82</v>
      </c>
      <c r="D34">
        <f>-180+C34</f>
        <v>-3.1800000000000068</v>
      </c>
      <c r="E34">
        <f t="shared" si="1"/>
        <v>3.1800000000000068</v>
      </c>
    </row>
    <row r="35" spans="1:9">
      <c r="A35">
        <v>63</v>
      </c>
      <c r="B35">
        <f t="shared" si="0"/>
        <v>2.1</v>
      </c>
      <c r="C35">
        <v>163.68600000000001</v>
      </c>
      <c r="D35">
        <f t="shared" ref="D35:D40" si="7">-180+C35</f>
        <v>-16.313999999999993</v>
      </c>
      <c r="E35">
        <f t="shared" si="1"/>
        <v>16.313999999999993</v>
      </c>
    </row>
    <row r="36" spans="1:9">
      <c r="A36">
        <v>65</v>
      </c>
      <c r="B36">
        <f t="shared" si="0"/>
        <v>2.1666666666666665</v>
      </c>
      <c r="C36">
        <v>164.91399999999999</v>
      </c>
      <c r="D36">
        <f t="shared" si="7"/>
        <v>-15.086000000000013</v>
      </c>
      <c r="E36">
        <f t="shared" si="1"/>
        <v>15.086000000000013</v>
      </c>
    </row>
    <row r="37" spans="1:9">
      <c r="A37">
        <v>67</v>
      </c>
      <c r="B37">
        <f t="shared" si="0"/>
        <v>2.2333333333333334</v>
      </c>
      <c r="C37">
        <v>159.57400000000001</v>
      </c>
      <c r="D37">
        <f t="shared" si="7"/>
        <v>-20.425999999999988</v>
      </c>
      <c r="E37">
        <f t="shared" si="1"/>
        <v>20.425999999999988</v>
      </c>
    </row>
    <row r="38" spans="1:9">
      <c r="A38">
        <v>69</v>
      </c>
      <c r="B38">
        <f t="shared" si="0"/>
        <v>2.2999999999999998</v>
      </c>
      <c r="C38">
        <v>158.67400000000001</v>
      </c>
      <c r="D38" s="8">
        <f t="shared" si="7"/>
        <v>-21.325999999999993</v>
      </c>
      <c r="E38">
        <f t="shared" si="1"/>
        <v>21.325999999999993</v>
      </c>
    </row>
    <row r="39" spans="1:9">
      <c r="A39">
        <v>71</v>
      </c>
      <c r="B39">
        <f t="shared" si="0"/>
        <v>2.3666666666666667</v>
      </c>
      <c r="C39">
        <v>160.25299999999999</v>
      </c>
      <c r="D39">
        <f t="shared" si="7"/>
        <v>-19.747000000000014</v>
      </c>
      <c r="E39">
        <f t="shared" si="1"/>
        <v>19.747000000000014</v>
      </c>
    </row>
    <row r="40" spans="1:9">
      <c r="A40">
        <v>73</v>
      </c>
      <c r="B40">
        <f t="shared" si="0"/>
        <v>2.4333333333333331</v>
      </c>
      <c r="C40">
        <v>160.233</v>
      </c>
      <c r="D40">
        <f t="shared" si="7"/>
        <v>-19.766999999999996</v>
      </c>
      <c r="E40">
        <f t="shared" si="1"/>
        <v>19.766999999999996</v>
      </c>
    </row>
    <row r="41" spans="1:9">
      <c r="A41">
        <v>75</v>
      </c>
      <c r="B41">
        <f t="shared" si="0"/>
        <v>2.5</v>
      </c>
      <c r="C41">
        <v>162.52000000000001</v>
      </c>
      <c r="D41" s="8">
        <f>180-C41</f>
        <v>17.47999999999999</v>
      </c>
      <c r="E41">
        <f t="shared" si="1"/>
        <v>17.47999999999999</v>
      </c>
    </row>
    <row r="42" spans="1:9">
      <c r="A42">
        <v>77</v>
      </c>
      <c r="B42">
        <f t="shared" si="0"/>
        <v>2.5666666666666664</v>
      </c>
      <c r="C42">
        <v>163.072</v>
      </c>
      <c r="D42">
        <f t="shared" ref="D42:D46" si="8">180-C42</f>
        <v>16.927999999999997</v>
      </c>
      <c r="E42">
        <f t="shared" si="1"/>
        <v>16.927999999999997</v>
      </c>
    </row>
    <row r="43" spans="1:9">
      <c r="A43">
        <v>79</v>
      </c>
      <c r="B43">
        <f t="shared" si="0"/>
        <v>2.6333333333333333</v>
      </c>
      <c r="C43">
        <v>178.15199999999999</v>
      </c>
      <c r="D43">
        <f t="shared" si="8"/>
        <v>1.8480000000000132</v>
      </c>
      <c r="E43">
        <f t="shared" si="1"/>
        <v>1.8480000000000132</v>
      </c>
    </row>
    <row r="44" spans="1:9">
      <c r="A44">
        <v>81</v>
      </c>
      <c r="B44">
        <f t="shared" si="0"/>
        <v>2.7</v>
      </c>
      <c r="C44">
        <v>160.92500000000001</v>
      </c>
      <c r="D44" s="8">
        <f t="shared" si="8"/>
        <v>19.074999999999989</v>
      </c>
      <c r="E44">
        <f t="shared" si="1"/>
        <v>19.074999999999989</v>
      </c>
    </row>
    <row r="45" spans="1:9">
      <c r="A45">
        <v>83</v>
      </c>
      <c r="B45">
        <f t="shared" si="0"/>
        <v>2.7666666666666666</v>
      </c>
      <c r="C45">
        <v>169.38</v>
      </c>
      <c r="D45">
        <f t="shared" si="8"/>
        <v>10.620000000000005</v>
      </c>
      <c r="E45">
        <f t="shared" si="1"/>
        <v>10.620000000000005</v>
      </c>
    </row>
    <row r="46" spans="1:9">
      <c r="A46">
        <v>85</v>
      </c>
      <c r="B46">
        <f t="shared" si="0"/>
        <v>2.8333333333333335</v>
      </c>
      <c r="C46">
        <v>169.126</v>
      </c>
      <c r="D46">
        <f t="shared" si="8"/>
        <v>10.873999999999995</v>
      </c>
      <c r="E46">
        <f t="shared" si="1"/>
        <v>10.873999999999995</v>
      </c>
    </row>
    <row r="47" spans="1:9" ht="18.75">
      <c r="H47" s="16" t="s">
        <v>194</v>
      </c>
    </row>
    <row r="48" spans="1:9">
      <c r="H48" t="s">
        <v>131</v>
      </c>
      <c r="I48" t="s">
        <v>195</v>
      </c>
    </row>
    <row r="49" spans="1:8">
      <c r="H49" t="s">
        <v>196</v>
      </c>
    </row>
    <row r="50" spans="1:8">
      <c r="A50" t="s">
        <v>197</v>
      </c>
      <c r="H50" s="9" t="s">
        <v>198</v>
      </c>
    </row>
    <row r="51" spans="1:8">
      <c r="A51">
        <v>1</v>
      </c>
      <c r="B51">
        <f>A51*(1/30)</f>
        <v>3.3333333333333333E-2</v>
      </c>
      <c r="C51">
        <v>164.738</v>
      </c>
      <c r="D51">
        <f>180-C51</f>
        <v>15.262</v>
      </c>
      <c r="E51">
        <f>ABS(D51)</f>
        <v>15.262</v>
      </c>
    </row>
    <row r="52" spans="1:8">
      <c r="A52">
        <v>3</v>
      </c>
      <c r="B52">
        <f t="shared" ref="B52:B81" si="9">A52*(1/30)</f>
        <v>0.1</v>
      </c>
      <c r="C52">
        <v>178.53899999999999</v>
      </c>
      <c r="D52">
        <f>-180+C52</f>
        <v>-1.4610000000000127</v>
      </c>
      <c r="E52">
        <f t="shared" ref="E52:E81" si="10">ABS(D52)</f>
        <v>1.4610000000000127</v>
      </c>
    </row>
    <row r="53" spans="1:8">
      <c r="A53">
        <v>5</v>
      </c>
      <c r="B53">
        <f t="shared" si="9"/>
        <v>0.16666666666666666</v>
      </c>
      <c r="C53">
        <v>172.23500000000001</v>
      </c>
      <c r="D53">
        <f>180-C53</f>
        <v>7.7649999999999864</v>
      </c>
      <c r="E53">
        <f t="shared" si="10"/>
        <v>7.7649999999999864</v>
      </c>
    </row>
    <row r="54" spans="1:8">
      <c r="A54">
        <v>9</v>
      </c>
      <c r="B54">
        <f t="shared" si="9"/>
        <v>0.3</v>
      </c>
      <c r="C54">
        <v>167.53100000000001</v>
      </c>
      <c r="D54">
        <f>-180+C54</f>
        <v>-12.468999999999994</v>
      </c>
      <c r="E54">
        <f t="shared" si="10"/>
        <v>12.468999999999994</v>
      </c>
    </row>
    <row r="55" spans="1:8">
      <c r="A55">
        <v>11</v>
      </c>
      <c r="B55">
        <f t="shared" si="9"/>
        <v>0.36666666666666664</v>
      </c>
      <c r="C55">
        <v>171.744</v>
      </c>
      <c r="D55">
        <f t="shared" ref="D55:D56" si="11">-180+C55</f>
        <v>-8.2560000000000002</v>
      </c>
      <c r="E55">
        <f t="shared" si="10"/>
        <v>8.2560000000000002</v>
      </c>
    </row>
    <row r="56" spans="1:8">
      <c r="A56">
        <v>13</v>
      </c>
      <c r="B56">
        <f t="shared" si="9"/>
        <v>0.43333333333333335</v>
      </c>
      <c r="C56">
        <v>175.303</v>
      </c>
      <c r="D56">
        <f t="shared" si="11"/>
        <v>-4.6970000000000027</v>
      </c>
      <c r="E56">
        <f t="shared" si="10"/>
        <v>4.6970000000000027</v>
      </c>
    </row>
    <row r="57" spans="1:8">
      <c r="A57">
        <v>15</v>
      </c>
      <c r="B57">
        <f t="shared" si="9"/>
        <v>0.5</v>
      </c>
      <c r="C57">
        <v>178.13200000000001</v>
      </c>
      <c r="D57">
        <f>180-C57</f>
        <v>1.867999999999995</v>
      </c>
      <c r="E57">
        <f t="shared" si="10"/>
        <v>1.867999999999995</v>
      </c>
    </row>
    <row r="58" spans="1:8">
      <c r="A58">
        <v>17</v>
      </c>
      <c r="B58">
        <f t="shared" si="9"/>
        <v>0.56666666666666665</v>
      </c>
      <c r="C58">
        <v>176.87299999999999</v>
      </c>
      <c r="D58">
        <f>180-C58</f>
        <v>3.1270000000000095</v>
      </c>
      <c r="E58">
        <f t="shared" si="10"/>
        <v>3.1270000000000095</v>
      </c>
    </row>
    <row r="59" spans="1:8">
      <c r="A59">
        <v>19</v>
      </c>
      <c r="B59">
        <f t="shared" si="9"/>
        <v>0.6333333333333333</v>
      </c>
      <c r="C59">
        <v>165.92400000000001</v>
      </c>
      <c r="D59">
        <f>-180+C59</f>
        <v>-14.075999999999993</v>
      </c>
      <c r="E59">
        <f t="shared" si="10"/>
        <v>14.075999999999993</v>
      </c>
    </row>
    <row r="60" spans="1:8">
      <c r="A60">
        <v>21</v>
      </c>
      <c r="B60">
        <f t="shared" si="9"/>
        <v>0.7</v>
      </c>
      <c r="C60">
        <v>167.34100000000001</v>
      </c>
      <c r="D60">
        <f>180-C60</f>
        <v>12.658999999999992</v>
      </c>
      <c r="E60">
        <f t="shared" si="10"/>
        <v>12.658999999999992</v>
      </c>
    </row>
    <row r="61" spans="1:8">
      <c r="A61">
        <v>23</v>
      </c>
      <c r="B61">
        <f t="shared" si="9"/>
        <v>0.76666666666666661</v>
      </c>
      <c r="C61">
        <v>165.256</v>
      </c>
      <c r="D61">
        <f>180-C61</f>
        <v>14.744</v>
      </c>
      <c r="E61">
        <f t="shared" si="10"/>
        <v>14.744</v>
      </c>
    </row>
    <row r="62" spans="1:8">
      <c r="A62">
        <v>27</v>
      </c>
      <c r="B62">
        <f t="shared" si="9"/>
        <v>0.9</v>
      </c>
      <c r="C62">
        <v>150.40600000000001</v>
      </c>
      <c r="D62">
        <f>-180+C62</f>
        <v>-29.593999999999994</v>
      </c>
      <c r="E62" s="10">
        <f t="shared" si="10"/>
        <v>29.593999999999994</v>
      </c>
    </row>
    <row r="63" spans="1:8">
      <c r="A63">
        <v>29</v>
      </c>
      <c r="B63">
        <f t="shared" si="9"/>
        <v>0.96666666666666667</v>
      </c>
      <c r="C63">
        <v>173.66</v>
      </c>
      <c r="D63">
        <f>-180+C63</f>
        <v>-6.3400000000000034</v>
      </c>
      <c r="E63">
        <f t="shared" si="10"/>
        <v>6.3400000000000034</v>
      </c>
    </row>
    <row r="64" spans="1:8">
      <c r="A64">
        <v>31</v>
      </c>
      <c r="B64">
        <f t="shared" si="9"/>
        <v>1.0333333333333332</v>
      </c>
      <c r="C64">
        <v>172.50399999999999</v>
      </c>
      <c r="D64">
        <f>180-C64</f>
        <v>7.4960000000000093</v>
      </c>
      <c r="E64">
        <f t="shared" si="10"/>
        <v>7.4960000000000093</v>
      </c>
    </row>
    <row r="65" spans="1:5">
      <c r="A65">
        <v>33</v>
      </c>
      <c r="B65">
        <f t="shared" si="9"/>
        <v>1.1000000000000001</v>
      </c>
      <c r="C65">
        <v>177.10900000000001</v>
      </c>
      <c r="D65">
        <f>-180+C65</f>
        <v>-2.8909999999999911</v>
      </c>
      <c r="E65">
        <f t="shared" si="10"/>
        <v>2.8909999999999911</v>
      </c>
    </row>
    <row r="66" spans="1:5">
      <c r="A66">
        <v>35</v>
      </c>
      <c r="B66">
        <f t="shared" si="9"/>
        <v>1.1666666666666667</v>
      </c>
      <c r="C66">
        <v>176.76900000000001</v>
      </c>
      <c r="D66">
        <f>-180+C66</f>
        <v>-3.2309999999999945</v>
      </c>
      <c r="E66">
        <f t="shared" si="10"/>
        <v>3.2309999999999945</v>
      </c>
    </row>
    <row r="67" spans="1:5">
      <c r="A67">
        <v>37</v>
      </c>
      <c r="B67">
        <f t="shared" si="9"/>
        <v>1.2333333333333334</v>
      </c>
      <c r="C67">
        <v>173.191</v>
      </c>
      <c r="D67">
        <f>180-C67</f>
        <v>6.8089999999999975</v>
      </c>
      <c r="E67">
        <f t="shared" si="10"/>
        <v>6.8089999999999975</v>
      </c>
    </row>
    <row r="68" spans="1:5">
      <c r="A68">
        <v>39</v>
      </c>
      <c r="B68">
        <f t="shared" si="9"/>
        <v>1.3</v>
      </c>
      <c r="C68">
        <v>167.73500000000001</v>
      </c>
      <c r="D68">
        <f>-180+C68</f>
        <v>-12.264999999999986</v>
      </c>
      <c r="E68">
        <f t="shared" si="10"/>
        <v>12.264999999999986</v>
      </c>
    </row>
    <row r="69" spans="1:5">
      <c r="A69">
        <v>41</v>
      </c>
      <c r="B69">
        <f t="shared" si="9"/>
        <v>1.3666666666666667</v>
      </c>
      <c r="C69">
        <v>172.875</v>
      </c>
      <c r="D69">
        <f t="shared" ref="D69:D73" si="12">-180+C69</f>
        <v>-7.125</v>
      </c>
      <c r="E69">
        <f t="shared" si="10"/>
        <v>7.125</v>
      </c>
    </row>
    <row r="70" spans="1:5">
      <c r="A70">
        <v>45</v>
      </c>
      <c r="B70">
        <f t="shared" si="9"/>
        <v>1.5</v>
      </c>
      <c r="C70">
        <v>164.578</v>
      </c>
      <c r="D70">
        <f t="shared" si="12"/>
        <v>-15.421999999999997</v>
      </c>
      <c r="E70">
        <f t="shared" si="10"/>
        <v>15.421999999999997</v>
      </c>
    </row>
    <row r="71" spans="1:5">
      <c r="A71">
        <v>47</v>
      </c>
      <c r="B71">
        <f t="shared" si="9"/>
        <v>1.5666666666666667</v>
      </c>
      <c r="C71">
        <v>174.20699999999999</v>
      </c>
      <c r="D71">
        <f t="shared" si="12"/>
        <v>-5.7930000000000064</v>
      </c>
      <c r="E71">
        <f t="shared" si="10"/>
        <v>5.7930000000000064</v>
      </c>
    </row>
    <row r="72" spans="1:5">
      <c r="A72">
        <v>49</v>
      </c>
      <c r="B72">
        <f t="shared" si="9"/>
        <v>1.6333333333333333</v>
      </c>
      <c r="C72">
        <v>161.73699999999999</v>
      </c>
      <c r="D72">
        <f t="shared" si="12"/>
        <v>-18.263000000000005</v>
      </c>
      <c r="E72">
        <f t="shared" si="10"/>
        <v>18.263000000000005</v>
      </c>
    </row>
    <row r="73" spans="1:5">
      <c r="A73">
        <v>51</v>
      </c>
      <c r="B73">
        <f t="shared" si="9"/>
        <v>1.7</v>
      </c>
      <c r="C73">
        <v>167.005</v>
      </c>
      <c r="D73">
        <f t="shared" si="12"/>
        <v>-12.995000000000005</v>
      </c>
      <c r="E73">
        <f t="shared" si="10"/>
        <v>12.995000000000005</v>
      </c>
    </row>
    <row r="74" spans="1:5">
      <c r="A74">
        <v>53</v>
      </c>
      <c r="B74">
        <f t="shared" si="9"/>
        <v>1.7666666666666666</v>
      </c>
      <c r="C74">
        <v>169.27500000000001</v>
      </c>
      <c r="D74">
        <f>180-C74</f>
        <v>10.724999999999994</v>
      </c>
      <c r="E74">
        <f t="shared" si="10"/>
        <v>10.724999999999994</v>
      </c>
    </row>
    <row r="75" spans="1:5">
      <c r="A75">
        <v>55</v>
      </c>
      <c r="B75">
        <f t="shared" si="9"/>
        <v>1.8333333333333333</v>
      </c>
      <c r="C75">
        <v>161.155</v>
      </c>
      <c r="D75">
        <f>-180+C75</f>
        <v>-18.844999999999999</v>
      </c>
      <c r="E75">
        <f t="shared" si="10"/>
        <v>18.844999999999999</v>
      </c>
    </row>
    <row r="76" spans="1:5">
      <c r="A76">
        <v>57</v>
      </c>
      <c r="B76">
        <f t="shared" si="9"/>
        <v>1.9</v>
      </c>
      <c r="C76">
        <v>165.964</v>
      </c>
      <c r="D76">
        <f t="shared" ref="D76:D77" si="13">-180+C76</f>
        <v>-14.036000000000001</v>
      </c>
      <c r="E76">
        <f t="shared" si="10"/>
        <v>14.036000000000001</v>
      </c>
    </row>
    <row r="77" spans="1:5">
      <c r="A77">
        <v>59</v>
      </c>
      <c r="B77">
        <f t="shared" si="9"/>
        <v>1.9666666666666666</v>
      </c>
      <c r="C77">
        <v>163.92599999999999</v>
      </c>
      <c r="D77">
        <f t="shared" si="13"/>
        <v>-16.074000000000012</v>
      </c>
      <c r="E77">
        <f t="shared" si="10"/>
        <v>16.074000000000012</v>
      </c>
    </row>
    <row r="78" spans="1:5">
      <c r="A78">
        <v>61</v>
      </c>
      <c r="B78">
        <f t="shared" si="9"/>
        <v>2.0333333333333332</v>
      </c>
      <c r="C78">
        <v>174.80600000000001</v>
      </c>
      <c r="D78">
        <f>180-C78</f>
        <v>5.1939999999999884</v>
      </c>
      <c r="E78">
        <f t="shared" si="10"/>
        <v>5.1939999999999884</v>
      </c>
    </row>
    <row r="79" spans="1:5">
      <c r="A79">
        <v>63</v>
      </c>
      <c r="B79">
        <f t="shared" si="9"/>
        <v>2.1</v>
      </c>
      <c r="C79">
        <v>173.66</v>
      </c>
      <c r="D79">
        <f>180-C79</f>
        <v>6.3400000000000034</v>
      </c>
      <c r="E79">
        <f t="shared" si="10"/>
        <v>6.3400000000000034</v>
      </c>
    </row>
    <row r="80" spans="1:5">
      <c r="A80">
        <v>65</v>
      </c>
      <c r="B80">
        <f t="shared" si="9"/>
        <v>2.1666666666666665</v>
      </c>
      <c r="C80">
        <v>171.02699999999999</v>
      </c>
      <c r="D80">
        <f>-180+C80</f>
        <v>-8.9730000000000132</v>
      </c>
      <c r="E80">
        <f t="shared" si="10"/>
        <v>8.9730000000000132</v>
      </c>
    </row>
    <row r="81" spans="1:5">
      <c r="A81">
        <v>67</v>
      </c>
      <c r="B81">
        <f t="shared" si="9"/>
        <v>2.2333333333333334</v>
      </c>
      <c r="C81">
        <v>173.29</v>
      </c>
      <c r="D81">
        <f>-180+C81</f>
        <v>-6.710000000000008</v>
      </c>
      <c r="E81">
        <f t="shared" si="10"/>
        <v>6.710000000000008</v>
      </c>
    </row>
  </sheetData>
  <hyperlinks>
    <hyperlink ref="G10" r:id="rId1"/>
    <hyperlink ref="H50" r:id="rId2"/>
  </hyperlinks>
  <pageMargins left="0.7" right="0.7" top="0.75" bottom="0.75" header="0.3" footer="0.3"/>
  <pageSetup orientation="portrait" horizontalDpi="4294967293" verticalDpi="0" r:id="rId3"/>
  <drawing r:id="rId4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55"/>
  <dimension ref="A1:H206"/>
  <sheetViews>
    <sheetView workbookViewId="0">
      <selection activeCell="D179" sqref="D179:D204"/>
    </sheetView>
  </sheetViews>
  <sheetFormatPr defaultRowHeight="15"/>
  <cols>
    <col min="2" max="2" width="14.85546875" customWidth="1"/>
    <col min="3" max="3" width="14.5703125" customWidth="1"/>
    <col min="4" max="4" width="11" customWidth="1"/>
    <col min="5" max="5" width="15.28515625" customWidth="1"/>
    <col min="6" max="6" width="26.85546875" customWidth="1"/>
  </cols>
  <sheetData>
    <row r="1" spans="1:8">
      <c r="A1" s="1" t="s">
        <v>107</v>
      </c>
      <c r="C1" s="24" t="s">
        <v>108</v>
      </c>
    </row>
    <row r="2" spans="1:8">
      <c r="A2" t="s">
        <v>654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A4*(1/24)</f>
        <v>4.1666666666666664E-2</v>
      </c>
      <c r="C4" s="17">
        <v>146.679</v>
      </c>
      <c r="D4" s="17">
        <f>180-C4</f>
        <v>33.320999999999998</v>
      </c>
      <c r="E4" s="10">
        <f>ABS(D4)</f>
        <v>33.320999999999998</v>
      </c>
      <c r="F4">
        <v>4.5</v>
      </c>
      <c r="G4" s="9" t="s">
        <v>655</v>
      </c>
    </row>
    <row r="5" spans="1:8">
      <c r="A5" s="17">
        <v>3</v>
      </c>
      <c r="B5">
        <f t="shared" ref="B5:B68" si="0">A5*(1/24)</f>
        <v>0.125</v>
      </c>
      <c r="C5" s="17">
        <v>150.44499999999999</v>
      </c>
      <c r="D5" s="17">
        <f t="shared" ref="D5:D9" si="1">180-C5</f>
        <v>29.555000000000007</v>
      </c>
      <c r="E5" s="17">
        <f t="shared" ref="E5:E68" si="2">ABS(D5)</f>
        <v>29.555000000000007</v>
      </c>
    </row>
    <row r="6" spans="1:8">
      <c r="A6" s="17">
        <v>5</v>
      </c>
      <c r="B6">
        <f t="shared" si="0"/>
        <v>0.20833333333333331</v>
      </c>
      <c r="C6" s="17">
        <v>154.50700000000001</v>
      </c>
      <c r="D6" s="17">
        <f t="shared" si="1"/>
        <v>25.492999999999995</v>
      </c>
      <c r="E6" s="17">
        <f t="shared" si="2"/>
        <v>25.492999999999995</v>
      </c>
    </row>
    <row r="7" spans="1:8">
      <c r="A7" s="17">
        <v>7</v>
      </c>
      <c r="B7">
        <f t="shared" si="0"/>
        <v>0.29166666666666663</v>
      </c>
      <c r="C7" s="17">
        <v>154.50700000000001</v>
      </c>
      <c r="D7" s="17">
        <f t="shared" si="1"/>
        <v>25.492999999999995</v>
      </c>
      <c r="E7" s="17">
        <f t="shared" si="2"/>
        <v>25.492999999999995</v>
      </c>
      <c r="G7" t="s">
        <v>131</v>
      </c>
      <c r="H7" s="17" t="s">
        <v>656</v>
      </c>
    </row>
    <row r="8" spans="1:8">
      <c r="A8" s="17">
        <v>9</v>
      </c>
      <c r="B8">
        <f t="shared" si="0"/>
        <v>0.375</v>
      </c>
      <c r="C8" s="17">
        <v>163.68600000000001</v>
      </c>
      <c r="D8" s="17">
        <f t="shared" si="1"/>
        <v>16.313999999999993</v>
      </c>
      <c r="E8" s="17">
        <f t="shared" si="2"/>
        <v>16.313999999999993</v>
      </c>
      <c r="G8" t="s">
        <v>657</v>
      </c>
    </row>
    <row r="9" spans="1:8">
      <c r="A9" s="17">
        <v>11</v>
      </c>
      <c r="B9">
        <f t="shared" si="0"/>
        <v>0.45833333333333331</v>
      </c>
      <c r="C9" s="17">
        <v>167.661</v>
      </c>
      <c r="D9" s="17">
        <f t="shared" si="1"/>
        <v>12.338999999999999</v>
      </c>
      <c r="E9" s="17">
        <f t="shared" si="2"/>
        <v>12.338999999999999</v>
      </c>
      <c r="G9" s="9" t="s">
        <v>658</v>
      </c>
    </row>
    <row r="10" spans="1:8">
      <c r="A10" s="17">
        <v>13</v>
      </c>
      <c r="B10">
        <f t="shared" si="0"/>
        <v>0.54166666666666663</v>
      </c>
      <c r="C10" s="17">
        <v>172.273</v>
      </c>
      <c r="D10" s="17">
        <f>-180+C10</f>
        <v>-7.7270000000000039</v>
      </c>
      <c r="E10" s="17">
        <f t="shared" si="2"/>
        <v>7.7270000000000039</v>
      </c>
    </row>
    <row r="11" spans="1:8">
      <c r="A11" s="17">
        <v>15</v>
      </c>
      <c r="B11">
        <f t="shared" si="0"/>
        <v>0.625</v>
      </c>
      <c r="C11" s="17">
        <v>168.977</v>
      </c>
      <c r="D11" s="17">
        <f t="shared" ref="D11:D22" si="3">-180+C11</f>
        <v>-11.022999999999996</v>
      </c>
      <c r="E11" s="17">
        <f t="shared" si="2"/>
        <v>11.022999999999996</v>
      </c>
    </row>
    <row r="12" spans="1:8">
      <c r="A12" s="17">
        <v>17</v>
      </c>
      <c r="B12">
        <f t="shared" si="0"/>
        <v>0.70833333333333326</v>
      </c>
      <c r="C12" s="17">
        <v>156.80099999999999</v>
      </c>
      <c r="D12" s="17">
        <f t="shared" si="3"/>
        <v>-23.199000000000012</v>
      </c>
      <c r="E12" s="17">
        <f t="shared" si="2"/>
        <v>23.199000000000012</v>
      </c>
    </row>
    <row r="13" spans="1:8">
      <c r="A13" s="17">
        <v>19</v>
      </c>
      <c r="B13">
        <f t="shared" si="0"/>
        <v>0.79166666666666663</v>
      </c>
      <c r="C13" s="17">
        <v>170.78100000000001</v>
      </c>
      <c r="D13" s="17">
        <f t="shared" si="3"/>
        <v>-9.2189999999999941</v>
      </c>
      <c r="E13" s="17">
        <f t="shared" si="2"/>
        <v>9.2189999999999941</v>
      </c>
    </row>
    <row r="14" spans="1:8">
      <c r="A14" s="17">
        <v>21</v>
      </c>
      <c r="B14">
        <f t="shared" si="0"/>
        <v>0.875</v>
      </c>
      <c r="C14" s="17">
        <v>152.42099999999999</v>
      </c>
      <c r="D14" s="17">
        <f t="shared" si="3"/>
        <v>-27.579000000000008</v>
      </c>
      <c r="E14" s="17">
        <f t="shared" si="2"/>
        <v>27.579000000000008</v>
      </c>
    </row>
    <row r="15" spans="1:8">
      <c r="A15" s="17">
        <v>23</v>
      </c>
      <c r="B15">
        <f t="shared" si="0"/>
        <v>0.95833333333333326</v>
      </c>
      <c r="C15" s="17">
        <v>149.119</v>
      </c>
      <c r="D15" s="17">
        <f t="shared" si="3"/>
        <v>-30.881</v>
      </c>
      <c r="E15" s="17">
        <f t="shared" si="2"/>
        <v>30.881</v>
      </c>
    </row>
    <row r="16" spans="1:8">
      <c r="A16" s="17">
        <v>25</v>
      </c>
      <c r="B16">
        <f t="shared" si="0"/>
        <v>1.0416666666666665</v>
      </c>
      <c r="C16" s="17">
        <v>161.38999999999999</v>
      </c>
      <c r="D16" s="17">
        <f t="shared" si="3"/>
        <v>-18.610000000000014</v>
      </c>
      <c r="E16" s="17">
        <f t="shared" si="2"/>
        <v>18.610000000000014</v>
      </c>
    </row>
    <row r="17" spans="1:5">
      <c r="A17" s="17">
        <v>27</v>
      </c>
      <c r="B17">
        <f t="shared" si="0"/>
        <v>1.125</v>
      </c>
      <c r="C17" s="17">
        <v>159.44399999999999</v>
      </c>
      <c r="D17" s="17">
        <f t="shared" si="3"/>
        <v>-20.556000000000012</v>
      </c>
      <c r="E17" s="17">
        <f t="shared" si="2"/>
        <v>20.556000000000012</v>
      </c>
    </row>
    <row r="18" spans="1:5">
      <c r="A18" s="17">
        <v>29</v>
      </c>
      <c r="B18">
        <f t="shared" si="0"/>
        <v>1.2083333333333333</v>
      </c>
      <c r="C18" s="17">
        <v>168.86799999999999</v>
      </c>
      <c r="D18" s="17">
        <f t="shared" si="3"/>
        <v>-11.132000000000005</v>
      </c>
      <c r="E18" s="17">
        <f t="shared" si="2"/>
        <v>11.132000000000005</v>
      </c>
    </row>
    <row r="19" spans="1:5">
      <c r="A19" s="17">
        <v>31</v>
      </c>
      <c r="B19">
        <f t="shared" si="0"/>
        <v>1.2916666666666665</v>
      </c>
      <c r="C19" s="17">
        <v>168.559</v>
      </c>
      <c r="D19" s="17">
        <f t="shared" si="3"/>
        <v>-11.441000000000003</v>
      </c>
      <c r="E19" s="17">
        <f t="shared" si="2"/>
        <v>11.441000000000003</v>
      </c>
    </row>
    <row r="20" spans="1:5">
      <c r="A20" s="17">
        <v>33</v>
      </c>
      <c r="B20">
        <f t="shared" si="0"/>
        <v>1.375</v>
      </c>
      <c r="C20" s="17">
        <v>168.559</v>
      </c>
      <c r="D20" s="17">
        <f t="shared" si="3"/>
        <v>-11.441000000000003</v>
      </c>
      <c r="E20" s="17">
        <f t="shared" si="2"/>
        <v>11.441000000000003</v>
      </c>
    </row>
    <row r="21" spans="1:5">
      <c r="A21" s="17">
        <v>35</v>
      </c>
      <c r="B21">
        <f t="shared" si="0"/>
        <v>1.4583333333333333</v>
      </c>
      <c r="C21" s="17">
        <v>170.816</v>
      </c>
      <c r="D21" s="17">
        <f t="shared" si="3"/>
        <v>-9.1839999999999975</v>
      </c>
      <c r="E21" s="17">
        <f t="shared" si="2"/>
        <v>9.1839999999999975</v>
      </c>
    </row>
    <row r="22" spans="1:5">
      <c r="A22" s="17">
        <v>37</v>
      </c>
      <c r="B22">
        <f t="shared" si="0"/>
        <v>1.5416666666666665</v>
      </c>
      <c r="C22" s="17">
        <v>170.816</v>
      </c>
      <c r="D22" s="17">
        <f t="shared" si="3"/>
        <v>-9.1839999999999975</v>
      </c>
      <c r="E22" s="17">
        <f t="shared" si="2"/>
        <v>9.1839999999999975</v>
      </c>
    </row>
    <row r="23" spans="1:5">
      <c r="A23" s="17">
        <v>39</v>
      </c>
      <c r="B23">
        <f t="shared" si="0"/>
        <v>1.625</v>
      </c>
      <c r="C23" s="17">
        <v>167.08199999999999</v>
      </c>
      <c r="D23" s="17">
        <f t="shared" ref="D23:D31" si="4">180-C23</f>
        <v>12.918000000000006</v>
      </c>
      <c r="E23" s="17">
        <f t="shared" si="2"/>
        <v>12.918000000000006</v>
      </c>
    </row>
    <row r="24" spans="1:5">
      <c r="A24" s="17">
        <v>41</v>
      </c>
      <c r="B24">
        <f t="shared" si="0"/>
        <v>1.7083333333333333</v>
      </c>
      <c r="C24" s="17">
        <v>162.69900000000001</v>
      </c>
      <c r="D24" s="17">
        <f t="shared" si="4"/>
        <v>17.300999999999988</v>
      </c>
      <c r="E24" s="17">
        <f t="shared" si="2"/>
        <v>17.300999999999988</v>
      </c>
    </row>
    <row r="25" spans="1:5">
      <c r="A25" s="17">
        <v>43</v>
      </c>
      <c r="B25">
        <f t="shared" si="0"/>
        <v>1.7916666666666665</v>
      </c>
      <c r="C25" s="17">
        <v>161.31899999999999</v>
      </c>
      <c r="D25" s="17">
        <f t="shared" si="4"/>
        <v>18.681000000000012</v>
      </c>
      <c r="E25" s="17">
        <f t="shared" si="2"/>
        <v>18.681000000000012</v>
      </c>
    </row>
    <row r="26" spans="1:5">
      <c r="A26" s="17">
        <v>45</v>
      </c>
      <c r="B26">
        <f t="shared" si="0"/>
        <v>1.875</v>
      </c>
      <c r="C26" s="17">
        <v>156.161</v>
      </c>
      <c r="D26" s="17">
        <f t="shared" si="4"/>
        <v>23.838999999999999</v>
      </c>
      <c r="E26" s="17">
        <f t="shared" si="2"/>
        <v>23.838999999999999</v>
      </c>
    </row>
    <row r="27" spans="1:5">
      <c r="A27" s="17">
        <v>47</v>
      </c>
      <c r="B27">
        <f t="shared" si="0"/>
        <v>1.9583333333333333</v>
      </c>
      <c r="C27" s="17">
        <v>157.38</v>
      </c>
      <c r="D27" s="17">
        <f t="shared" si="4"/>
        <v>22.620000000000005</v>
      </c>
      <c r="E27" s="17">
        <f t="shared" si="2"/>
        <v>22.620000000000005</v>
      </c>
    </row>
    <row r="28" spans="1:5">
      <c r="A28" s="17">
        <v>49</v>
      </c>
      <c r="B28">
        <f t="shared" si="0"/>
        <v>2.0416666666666665</v>
      </c>
      <c r="C28" s="17">
        <v>155.55600000000001</v>
      </c>
      <c r="D28" s="17">
        <f t="shared" si="4"/>
        <v>24.443999999999988</v>
      </c>
      <c r="E28" s="17">
        <f t="shared" si="2"/>
        <v>24.443999999999988</v>
      </c>
    </row>
    <row r="29" spans="1:5">
      <c r="A29" s="17">
        <v>51</v>
      </c>
      <c r="B29">
        <f t="shared" si="0"/>
        <v>2.125</v>
      </c>
      <c r="C29" s="17">
        <v>159.13200000000001</v>
      </c>
      <c r="D29" s="17">
        <f t="shared" si="4"/>
        <v>20.867999999999995</v>
      </c>
      <c r="E29" s="17">
        <f t="shared" si="2"/>
        <v>20.867999999999995</v>
      </c>
    </row>
    <row r="30" spans="1:5">
      <c r="A30" s="17">
        <v>53</v>
      </c>
      <c r="B30">
        <f t="shared" si="0"/>
        <v>2.208333333333333</v>
      </c>
      <c r="C30" s="17">
        <v>165.78399999999999</v>
      </c>
      <c r="D30" s="17">
        <f t="shared" si="4"/>
        <v>14.216000000000008</v>
      </c>
      <c r="E30" s="17">
        <f t="shared" si="2"/>
        <v>14.216000000000008</v>
      </c>
    </row>
    <row r="31" spans="1:5">
      <c r="A31" s="17">
        <v>55</v>
      </c>
      <c r="B31">
        <f t="shared" si="0"/>
        <v>2.2916666666666665</v>
      </c>
      <c r="C31" s="17">
        <v>164.93199999999999</v>
      </c>
      <c r="D31" s="17">
        <f t="shared" si="4"/>
        <v>15.068000000000012</v>
      </c>
      <c r="E31" s="17">
        <f t="shared" si="2"/>
        <v>15.068000000000012</v>
      </c>
    </row>
    <row r="32" spans="1:5">
      <c r="A32" s="17">
        <v>57</v>
      </c>
      <c r="B32">
        <f t="shared" si="0"/>
        <v>2.375</v>
      </c>
      <c r="C32" s="17">
        <v>164.745</v>
      </c>
      <c r="D32" s="17">
        <f t="shared" ref="D32:D48" si="5">-180+C32</f>
        <v>-15.254999999999995</v>
      </c>
      <c r="E32" s="17">
        <f t="shared" si="2"/>
        <v>15.254999999999995</v>
      </c>
    </row>
    <row r="33" spans="1:5">
      <c r="A33" s="17">
        <v>59</v>
      </c>
      <c r="B33">
        <f t="shared" si="0"/>
        <v>2.458333333333333</v>
      </c>
      <c r="C33" s="17">
        <v>161.565</v>
      </c>
      <c r="D33" s="17">
        <f t="shared" si="5"/>
        <v>-18.435000000000002</v>
      </c>
      <c r="E33" s="17">
        <f t="shared" si="2"/>
        <v>18.435000000000002</v>
      </c>
    </row>
    <row r="34" spans="1:5">
      <c r="A34" s="17">
        <v>61</v>
      </c>
      <c r="B34">
        <f t="shared" si="0"/>
        <v>2.5416666666666665</v>
      </c>
      <c r="C34" s="17">
        <v>167.73500000000001</v>
      </c>
      <c r="D34" s="17">
        <f t="shared" si="5"/>
        <v>-12.264999999999986</v>
      </c>
      <c r="E34" s="17">
        <f t="shared" si="2"/>
        <v>12.264999999999986</v>
      </c>
    </row>
    <row r="35" spans="1:5">
      <c r="A35" s="17">
        <v>63</v>
      </c>
      <c r="B35">
        <f t="shared" si="0"/>
        <v>2.625</v>
      </c>
      <c r="C35" s="17">
        <v>154.93299999999999</v>
      </c>
      <c r="D35" s="17">
        <f t="shared" si="5"/>
        <v>-25.067000000000007</v>
      </c>
      <c r="E35" s="17">
        <f t="shared" si="2"/>
        <v>25.067000000000007</v>
      </c>
    </row>
    <row r="36" spans="1:5">
      <c r="A36" s="17">
        <v>65</v>
      </c>
      <c r="B36">
        <f t="shared" si="0"/>
        <v>2.708333333333333</v>
      </c>
      <c r="C36" s="17">
        <v>157.21199999999999</v>
      </c>
      <c r="D36" s="17">
        <f t="shared" si="5"/>
        <v>-22.788000000000011</v>
      </c>
      <c r="E36" s="17">
        <f t="shared" si="2"/>
        <v>22.788000000000011</v>
      </c>
    </row>
    <row r="37" spans="1:5">
      <c r="A37" s="17">
        <v>67</v>
      </c>
      <c r="B37">
        <f t="shared" si="0"/>
        <v>2.7916666666666665</v>
      </c>
      <c r="C37" s="17">
        <v>167.471</v>
      </c>
      <c r="D37" s="17">
        <f t="shared" si="5"/>
        <v>-12.528999999999996</v>
      </c>
      <c r="E37" s="17">
        <f t="shared" si="2"/>
        <v>12.528999999999996</v>
      </c>
    </row>
    <row r="38" spans="1:5">
      <c r="A38" s="17">
        <v>69</v>
      </c>
      <c r="B38">
        <f t="shared" si="0"/>
        <v>2.875</v>
      </c>
      <c r="C38" s="17">
        <v>160.875</v>
      </c>
      <c r="D38" s="17">
        <f t="shared" si="5"/>
        <v>-19.125</v>
      </c>
      <c r="E38" s="17">
        <f t="shared" si="2"/>
        <v>19.125</v>
      </c>
    </row>
    <row r="39" spans="1:5">
      <c r="A39" s="17">
        <v>71</v>
      </c>
      <c r="B39">
        <f t="shared" si="0"/>
        <v>2.958333333333333</v>
      </c>
      <c r="C39" s="17">
        <v>154.35900000000001</v>
      </c>
      <c r="D39" s="17">
        <f t="shared" si="5"/>
        <v>-25.640999999999991</v>
      </c>
      <c r="E39" s="17">
        <f t="shared" si="2"/>
        <v>25.640999999999991</v>
      </c>
    </row>
    <row r="40" spans="1:5">
      <c r="A40" s="17">
        <v>73</v>
      </c>
      <c r="B40">
        <f t="shared" si="0"/>
        <v>3.0416666666666665</v>
      </c>
      <c r="C40" s="17">
        <v>161.565</v>
      </c>
      <c r="D40" s="17">
        <f t="shared" si="5"/>
        <v>-18.435000000000002</v>
      </c>
      <c r="E40" s="17">
        <f t="shared" si="2"/>
        <v>18.435000000000002</v>
      </c>
    </row>
    <row r="41" spans="1:5">
      <c r="A41" s="17">
        <v>75</v>
      </c>
      <c r="B41">
        <f t="shared" si="0"/>
        <v>3.125</v>
      </c>
      <c r="C41" s="17">
        <v>170.923</v>
      </c>
      <c r="D41" s="17">
        <f t="shared" si="5"/>
        <v>-9.0769999999999982</v>
      </c>
      <c r="E41" s="17">
        <f t="shared" si="2"/>
        <v>9.0769999999999982</v>
      </c>
    </row>
    <row r="42" spans="1:5">
      <c r="A42" s="17">
        <v>77</v>
      </c>
      <c r="B42">
        <f t="shared" si="0"/>
        <v>3.208333333333333</v>
      </c>
      <c r="C42" s="17">
        <v>164.745</v>
      </c>
      <c r="D42" s="17">
        <f t="shared" si="5"/>
        <v>-15.254999999999995</v>
      </c>
      <c r="E42" s="17">
        <f t="shared" si="2"/>
        <v>15.254999999999995</v>
      </c>
    </row>
    <row r="43" spans="1:5">
      <c r="A43" s="17">
        <v>79</v>
      </c>
      <c r="B43">
        <f t="shared" si="0"/>
        <v>3.2916666666666665</v>
      </c>
      <c r="C43" s="17">
        <v>159.822</v>
      </c>
      <c r="D43" s="17">
        <f t="shared" si="5"/>
        <v>-20.177999999999997</v>
      </c>
      <c r="E43" s="17">
        <f t="shared" si="2"/>
        <v>20.177999999999997</v>
      </c>
    </row>
    <row r="44" spans="1:5">
      <c r="A44" s="17">
        <v>81</v>
      </c>
      <c r="B44">
        <f t="shared" si="0"/>
        <v>3.375</v>
      </c>
      <c r="C44" s="17">
        <v>164.67699999999999</v>
      </c>
      <c r="D44" s="17">
        <f t="shared" si="5"/>
        <v>-15.323000000000008</v>
      </c>
      <c r="E44" s="17">
        <f t="shared" si="2"/>
        <v>15.323000000000008</v>
      </c>
    </row>
    <row r="45" spans="1:5">
      <c r="A45" s="17">
        <v>83</v>
      </c>
      <c r="B45">
        <f t="shared" si="0"/>
        <v>3.458333333333333</v>
      </c>
      <c r="C45" s="17">
        <v>169.416</v>
      </c>
      <c r="D45" s="17">
        <f t="shared" si="5"/>
        <v>-10.584000000000003</v>
      </c>
      <c r="E45" s="17">
        <f t="shared" si="2"/>
        <v>10.584000000000003</v>
      </c>
    </row>
    <row r="46" spans="1:5">
      <c r="A46" s="17">
        <v>85</v>
      </c>
      <c r="B46">
        <f t="shared" si="0"/>
        <v>3.5416666666666665</v>
      </c>
      <c r="C46" s="17">
        <v>171.55699999999999</v>
      </c>
      <c r="D46" s="17">
        <f t="shared" si="5"/>
        <v>-8.4430000000000121</v>
      </c>
      <c r="E46" s="17">
        <f t="shared" si="2"/>
        <v>8.4430000000000121</v>
      </c>
    </row>
    <row r="47" spans="1:5">
      <c r="A47" s="17">
        <v>87</v>
      </c>
      <c r="B47">
        <f t="shared" si="0"/>
        <v>3.625</v>
      </c>
      <c r="C47" s="17">
        <v>174.45099999999999</v>
      </c>
      <c r="D47" s="17">
        <f t="shared" si="5"/>
        <v>-5.5490000000000066</v>
      </c>
      <c r="E47" s="17">
        <f t="shared" si="2"/>
        <v>5.5490000000000066</v>
      </c>
    </row>
    <row r="48" spans="1:5">
      <c r="A48" s="17">
        <v>89</v>
      </c>
      <c r="B48">
        <f t="shared" si="0"/>
        <v>3.708333333333333</v>
      </c>
      <c r="C48" s="17">
        <v>174.45099999999999</v>
      </c>
      <c r="D48" s="17">
        <f t="shared" si="5"/>
        <v>-5.5490000000000066</v>
      </c>
      <c r="E48" s="17">
        <f t="shared" si="2"/>
        <v>5.5490000000000066</v>
      </c>
    </row>
    <row r="49" spans="1:5">
      <c r="A49" s="17">
        <v>91</v>
      </c>
      <c r="B49">
        <f t="shared" si="0"/>
        <v>3.7916666666666665</v>
      </c>
      <c r="C49" s="17">
        <v>161.565</v>
      </c>
      <c r="D49" s="17">
        <f t="shared" ref="D49:D60" si="6">180-C49</f>
        <v>18.435000000000002</v>
      </c>
      <c r="E49" s="17">
        <f t="shared" si="2"/>
        <v>18.435000000000002</v>
      </c>
    </row>
    <row r="50" spans="1:5">
      <c r="A50" s="17">
        <v>93</v>
      </c>
      <c r="B50">
        <f t="shared" si="0"/>
        <v>3.875</v>
      </c>
      <c r="C50" s="17">
        <v>164.57499999999999</v>
      </c>
      <c r="D50" s="17">
        <f t="shared" si="6"/>
        <v>15.425000000000011</v>
      </c>
      <c r="E50" s="17">
        <f t="shared" si="2"/>
        <v>15.425000000000011</v>
      </c>
    </row>
    <row r="51" spans="1:5">
      <c r="A51" s="17">
        <v>95</v>
      </c>
      <c r="B51">
        <f t="shared" si="0"/>
        <v>3.958333333333333</v>
      </c>
      <c r="C51" s="17">
        <v>164.57499999999999</v>
      </c>
      <c r="D51" s="17">
        <f t="shared" si="6"/>
        <v>15.425000000000011</v>
      </c>
      <c r="E51" s="17">
        <f t="shared" si="2"/>
        <v>15.425000000000011</v>
      </c>
    </row>
    <row r="52" spans="1:5">
      <c r="A52" s="17">
        <v>97</v>
      </c>
      <c r="B52">
        <f t="shared" si="0"/>
        <v>4.0416666666666661</v>
      </c>
      <c r="C52" s="17">
        <v>161.44200000000001</v>
      </c>
      <c r="D52" s="17">
        <f t="shared" si="6"/>
        <v>18.557999999999993</v>
      </c>
      <c r="E52" s="17">
        <f t="shared" si="2"/>
        <v>18.557999999999993</v>
      </c>
    </row>
    <row r="53" spans="1:5">
      <c r="A53" s="17">
        <v>99</v>
      </c>
      <c r="B53">
        <f t="shared" si="0"/>
        <v>4.125</v>
      </c>
      <c r="C53" s="17">
        <v>161.44200000000001</v>
      </c>
      <c r="D53" s="17">
        <f t="shared" si="6"/>
        <v>18.557999999999993</v>
      </c>
      <c r="E53" s="17">
        <f t="shared" si="2"/>
        <v>18.557999999999993</v>
      </c>
    </row>
    <row r="54" spans="1:5">
      <c r="A54" s="17">
        <v>101</v>
      </c>
      <c r="B54">
        <f t="shared" si="0"/>
        <v>4.208333333333333</v>
      </c>
      <c r="C54" s="17">
        <v>151.96</v>
      </c>
      <c r="D54" s="17">
        <f t="shared" si="6"/>
        <v>28.039999999999992</v>
      </c>
      <c r="E54" s="17">
        <f t="shared" si="2"/>
        <v>28.039999999999992</v>
      </c>
    </row>
    <row r="55" spans="1:5">
      <c r="A55" s="17">
        <v>103</v>
      </c>
      <c r="B55">
        <f t="shared" si="0"/>
        <v>4.2916666666666661</v>
      </c>
      <c r="C55" s="17">
        <v>148.881</v>
      </c>
      <c r="D55" s="17">
        <f t="shared" si="6"/>
        <v>31.119</v>
      </c>
      <c r="E55" s="17">
        <f t="shared" si="2"/>
        <v>31.119</v>
      </c>
    </row>
    <row r="56" spans="1:5">
      <c r="A56" s="17">
        <v>105</v>
      </c>
      <c r="B56">
        <f t="shared" si="0"/>
        <v>4.375</v>
      </c>
      <c r="C56" s="17">
        <v>156.595</v>
      </c>
      <c r="D56" s="17">
        <f t="shared" si="6"/>
        <v>23.405000000000001</v>
      </c>
      <c r="E56" s="17">
        <f t="shared" si="2"/>
        <v>23.405000000000001</v>
      </c>
    </row>
    <row r="57" spans="1:5">
      <c r="A57" s="17">
        <v>107</v>
      </c>
      <c r="B57">
        <f t="shared" si="0"/>
        <v>4.458333333333333</v>
      </c>
      <c r="C57" s="17">
        <v>166.13300000000001</v>
      </c>
      <c r="D57" s="17">
        <f t="shared" si="6"/>
        <v>13.86699999999999</v>
      </c>
      <c r="E57" s="17">
        <f t="shared" si="2"/>
        <v>13.86699999999999</v>
      </c>
    </row>
    <row r="58" spans="1:5">
      <c r="A58" s="17">
        <v>109</v>
      </c>
      <c r="B58">
        <f t="shared" si="0"/>
        <v>4.5416666666666661</v>
      </c>
      <c r="C58" s="17">
        <v>167.625</v>
      </c>
      <c r="D58" s="17">
        <f t="shared" si="6"/>
        <v>12.375</v>
      </c>
      <c r="E58" s="17">
        <f t="shared" si="2"/>
        <v>12.375</v>
      </c>
    </row>
    <row r="59" spans="1:5">
      <c r="A59" s="17">
        <v>111</v>
      </c>
      <c r="B59">
        <f t="shared" si="0"/>
        <v>4.625</v>
      </c>
      <c r="C59" s="17">
        <v>165.964</v>
      </c>
      <c r="D59" s="17">
        <f t="shared" si="6"/>
        <v>14.036000000000001</v>
      </c>
      <c r="E59" s="17">
        <f t="shared" si="2"/>
        <v>14.036000000000001</v>
      </c>
    </row>
    <row r="60" spans="1:5">
      <c r="A60" s="17">
        <v>113</v>
      </c>
      <c r="B60">
        <f t="shared" si="0"/>
        <v>4.708333333333333</v>
      </c>
      <c r="C60" s="17">
        <v>166.43</v>
      </c>
      <c r="D60" s="17">
        <f t="shared" si="6"/>
        <v>13.569999999999993</v>
      </c>
      <c r="E60" s="17">
        <f t="shared" si="2"/>
        <v>13.569999999999993</v>
      </c>
    </row>
    <row r="61" spans="1:5">
      <c r="A61" s="17">
        <v>115</v>
      </c>
      <c r="B61">
        <f t="shared" si="0"/>
        <v>4.7916666666666661</v>
      </c>
      <c r="C61" s="17">
        <v>166.87700000000001</v>
      </c>
      <c r="D61" s="17">
        <f t="shared" ref="D61:D80" si="7">-180+C61</f>
        <v>-13.12299999999999</v>
      </c>
      <c r="E61" s="17">
        <f t="shared" si="2"/>
        <v>13.12299999999999</v>
      </c>
    </row>
    <row r="62" spans="1:5">
      <c r="A62" s="17">
        <v>117</v>
      </c>
      <c r="B62">
        <f t="shared" si="0"/>
        <v>4.875</v>
      </c>
      <c r="C62" s="17">
        <v>161.01900000000001</v>
      </c>
      <c r="D62" s="17">
        <f t="shared" si="7"/>
        <v>-18.980999999999995</v>
      </c>
      <c r="E62" s="17">
        <f t="shared" si="2"/>
        <v>18.980999999999995</v>
      </c>
    </row>
    <row r="63" spans="1:5">
      <c r="A63" s="17">
        <v>119</v>
      </c>
      <c r="B63">
        <f t="shared" si="0"/>
        <v>4.958333333333333</v>
      </c>
      <c r="C63" s="17">
        <v>155.20599999999999</v>
      </c>
      <c r="D63" s="17">
        <f t="shared" si="7"/>
        <v>-24.794000000000011</v>
      </c>
      <c r="E63" s="17">
        <f t="shared" si="2"/>
        <v>24.794000000000011</v>
      </c>
    </row>
    <row r="64" spans="1:5">
      <c r="A64" s="17">
        <v>121</v>
      </c>
      <c r="B64">
        <f t="shared" si="0"/>
        <v>5.0416666666666661</v>
      </c>
      <c r="C64" s="17">
        <v>150.499</v>
      </c>
      <c r="D64" s="17">
        <f t="shared" si="7"/>
        <v>-29.501000000000005</v>
      </c>
      <c r="E64" s="17">
        <f t="shared" si="2"/>
        <v>29.501000000000005</v>
      </c>
    </row>
    <row r="65" spans="1:5">
      <c r="A65" s="17">
        <v>123</v>
      </c>
      <c r="B65">
        <f t="shared" si="0"/>
        <v>5.125</v>
      </c>
      <c r="C65" s="17">
        <v>153.435</v>
      </c>
      <c r="D65" s="17">
        <f t="shared" si="7"/>
        <v>-26.564999999999998</v>
      </c>
      <c r="E65" s="17">
        <f t="shared" si="2"/>
        <v>26.564999999999998</v>
      </c>
    </row>
    <row r="66" spans="1:5">
      <c r="A66" s="17">
        <v>125</v>
      </c>
      <c r="B66">
        <f t="shared" si="0"/>
        <v>5.208333333333333</v>
      </c>
      <c r="C66" s="17">
        <v>149.09800000000001</v>
      </c>
      <c r="D66" s="17">
        <f t="shared" si="7"/>
        <v>-30.901999999999987</v>
      </c>
      <c r="E66" s="17">
        <f t="shared" si="2"/>
        <v>30.901999999999987</v>
      </c>
    </row>
    <row r="67" spans="1:5">
      <c r="A67" s="17">
        <v>127</v>
      </c>
      <c r="B67">
        <f t="shared" si="0"/>
        <v>5.2916666666666661</v>
      </c>
      <c r="C67" s="17">
        <v>155.55600000000001</v>
      </c>
      <c r="D67" s="17">
        <f t="shared" si="7"/>
        <v>-24.443999999999988</v>
      </c>
      <c r="E67" s="17">
        <f t="shared" si="2"/>
        <v>24.443999999999988</v>
      </c>
    </row>
    <row r="68" spans="1:5">
      <c r="A68" s="17">
        <v>129</v>
      </c>
      <c r="B68">
        <f t="shared" si="0"/>
        <v>5.375</v>
      </c>
      <c r="C68" s="17">
        <v>154.70400000000001</v>
      </c>
      <c r="D68" s="17">
        <f t="shared" si="7"/>
        <v>-25.295999999999992</v>
      </c>
      <c r="E68" s="17">
        <f t="shared" si="2"/>
        <v>25.295999999999992</v>
      </c>
    </row>
    <row r="69" spans="1:5">
      <c r="A69" s="17">
        <v>131</v>
      </c>
      <c r="B69">
        <f t="shared" ref="B69:B93" si="8">A69*(1/24)</f>
        <v>5.458333333333333</v>
      </c>
      <c r="C69" s="17">
        <v>165.79300000000001</v>
      </c>
      <c r="D69" s="17">
        <f t="shared" si="7"/>
        <v>-14.206999999999994</v>
      </c>
      <c r="E69" s="17">
        <f t="shared" ref="E69:E93" si="9">ABS(D69)</f>
        <v>14.206999999999994</v>
      </c>
    </row>
    <row r="70" spans="1:5">
      <c r="A70" s="17">
        <v>133</v>
      </c>
      <c r="B70">
        <f t="shared" si="8"/>
        <v>5.5416666666666661</v>
      </c>
      <c r="C70" s="17">
        <v>160.71</v>
      </c>
      <c r="D70" s="17">
        <f t="shared" si="7"/>
        <v>-19.289999999999992</v>
      </c>
      <c r="E70" s="17">
        <f t="shared" si="9"/>
        <v>19.289999999999992</v>
      </c>
    </row>
    <row r="71" spans="1:5">
      <c r="A71" s="17">
        <v>135</v>
      </c>
      <c r="B71">
        <f t="shared" si="8"/>
        <v>5.625</v>
      </c>
      <c r="C71" s="17">
        <v>160.71</v>
      </c>
      <c r="D71" s="17">
        <f t="shared" si="7"/>
        <v>-19.289999999999992</v>
      </c>
      <c r="E71" s="17">
        <f t="shared" si="9"/>
        <v>19.289999999999992</v>
      </c>
    </row>
    <row r="72" spans="1:5">
      <c r="A72" s="17">
        <v>137</v>
      </c>
      <c r="B72">
        <f t="shared" si="8"/>
        <v>5.708333333333333</v>
      </c>
      <c r="C72" s="17">
        <v>164.982</v>
      </c>
      <c r="D72" s="17">
        <f t="shared" si="7"/>
        <v>-15.018000000000001</v>
      </c>
      <c r="E72" s="17">
        <f t="shared" si="9"/>
        <v>15.018000000000001</v>
      </c>
    </row>
    <row r="73" spans="1:5">
      <c r="A73" s="17">
        <v>139</v>
      </c>
      <c r="B73">
        <f t="shared" si="8"/>
        <v>5.7916666666666661</v>
      </c>
      <c r="C73" s="17">
        <v>170.05199999999999</v>
      </c>
      <c r="D73" s="17">
        <f t="shared" si="7"/>
        <v>-9.9480000000000075</v>
      </c>
      <c r="E73" s="17">
        <f t="shared" si="9"/>
        <v>9.9480000000000075</v>
      </c>
    </row>
    <row r="74" spans="1:5">
      <c r="A74" s="17">
        <v>141</v>
      </c>
      <c r="B74">
        <f t="shared" si="8"/>
        <v>5.875</v>
      </c>
      <c r="C74" s="17">
        <v>170.05199999999999</v>
      </c>
      <c r="D74" s="17">
        <f t="shared" si="7"/>
        <v>-9.9480000000000075</v>
      </c>
      <c r="E74" s="17">
        <f t="shared" si="9"/>
        <v>9.9480000000000075</v>
      </c>
    </row>
    <row r="75" spans="1:5">
      <c r="A75" s="17">
        <v>143</v>
      </c>
      <c r="B75">
        <f t="shared" si="8"/>
        <v>5.958333333333333</v>
      </c>
      <c r="C75" s="17">
        <v>176.42400000000001</v>
      </c>
      <c r="D75" s="17">
        <f t="shared" si="7"/>
        <v>-3.5759999999999934</v>
      </c>
      <c r="E75" s="17">
        <f t="shared" si="9"/>
        <v>3.5759999999999934</v>
      </c>
    </row>
    <row r="76" spans="1:5">
      <c r="A76" s="17">
        <v>145</v>
      </c>
      <c r="B76">
        <f t="shared" si="8"/>
        <v>6.0416666666666661</v>
      </c>
      <c r="C76" s="17">
        <v>171.25399999999999</v>
      </c>
      <c r="D76" s="17">
        <f t="shared" si="7"/>
        <v>-8.7460000000000093</v>
      </c>
      <c r="E76" s="17">
        <f t="shared" si="9"/>
        <v>8.7460000000000093</v>
      </c>
    </row>
    <row r="77" spans="1:5">
      <c r="A77" s="17">
        <v>147</v>
      </c>
      <c r="B77">
        <f t="shared" si="8"/>
        <v>6.125</v>
      </c>
      <c r="C77" s="17">
        <v>170.81899999999999</v>
      </c>
      <c r="D77" s="17">
        <f t="shared" si="7"/>
        <v>-9.1810000000000116</v>
      </c>
      <c r="E77" s="17">
        <f t="shared" si="9"/>
        <v>9.1810000000000116</v>
      </c>
    </row>
    <row r="78" spans="1:5">
      <c r="A78" s="17">
        <v>149</v>
      </c>
      <c r="B78">
        <f t="shared" si="8"/>
        <v>6.208333333333333</v>
      </c>
      <c r="C78" s="17">
        <v>174.80600000000001</v>
      </c>
      <c r="D78" s="17">
        <f t="shared" si="7"/>
        <v>-5.1939999999999884</v>
      </c>
      <c r="E78" s="17">
        <f t="shared" si="9"/>
        <v>5.1939999999999884</v>
      </c>
    </row>
    <row r="79" spans="1:5">
      <c r="A79" s="17">
        <v>151</v>
      </c>
      <c r="B79">
        <f t="shared" si="8"/>
        <v>6.2916666666666661</v>
      </c>
      <c r="C79" s="17">
        <v>171.66399999999999</v>
      </c>
      <c r="D79" s="17">
        <f t="shared" si="7"/>
        <v>-8.3360000000000127</v>
      </c>
      <c r="E79" s="17">
        <f t="shared" si="9"/>
        <v>8.3360000000000127</v>
      </c>
    </row>
    <row r="80" spans="1:5">
      <c r="A80" s="17">
        <v>153</v>
      </c>
      <c r="B80">
        <f t="shared" si="8"/>
        <v>6.375</v>
      </c>
      <c r="C80" s="17">
        <v>175.42599999999999</v>
      </c>
      <c r="D80" s="17">
        <f t="shared" si="7"/>
        <v>-4.5740000000000123</v>
      </c>
      <c r="E80" s="17">
        <f t="shared" si="9"/>
        <v>4.5740000000000123</v>
      </c>
    </row>
    <row r="81" spans="1:5">
      <c r="A81" s="17">
        <v>155</v>
      </c>
      <c r="B81">
        <f t="shared" si="8"/>
        <v>6.458333333333333</v>
      </c>
      <c r="C81" s="17">
        <v>175.23599999999999</v>
      </c>
      <c r="D81" s="17">
        <f t="shared" ref="D81:D93" si="10">180-C81</f>
        <v>4.76400000000001</v>
      </c>
      <c r="E81" s="17">
        <f t="shared" si="9"/>
        <v>4.76400000000001</v>
      </c>
    </row>
    <row r="82" spans="1:5">
      <c r="A82" s="17">
        <v>157</v>
      </c>
      <c r="B82">
        <f t="shared" si="8"/>
        <v>6.5416666666666661</v>
      </c>
      <c r="C82" s="17">
        <v>175.23599999999999</v>
      </c>
      <c r="D82" s="17">
        <f t="shared" si="10"/>
        <v>4.76400000000001</v>
      </c>
      <c r="E82" s="17">
        <f t="shared" si="9"/>
        <v>4.76400000000001</v>
      </c>
    </row>
    <row r="83" spans="1:5">
      <c r="A83" s="17">
        <v>159</v>
      </c>
      <c r="B83">
        <f t="shared" si="8"/>
        <v>6.625</v>
      </c>
      <c r="C83" s="17">
        <v>167.54400000000001</v>
      </c>
      <c r="D83" s="17">
        <f t="shared" si="10"/>
        <v>12.455999999999989</v>
      </c>
      <c r="E83" s="17">
        <f t="shared" si="9"/>
        <v>12.455999999999989</v>
      </c>
    </row>
    <row r="84" spans="1:5">
      <c r="A84" s="17">
        <v>161</v>
      </c>
      <c r="B84">
        <f t="shared" si="8"/>
        <v>6.708333333333333</v>
      </c>
      <c r="C84" s="17">
        <v>167.54400000000001</v>
      </c>
      <c r="D84" s="17">
        <f t="shared" si="10"/>
        <v>12.455999999999989</v>
      </c>
      <c r="E84" s="17">
        <f t="shared" si="9"/>
        <v>12.455999999999989</v>
      </c>
    </row>
    <row r="85" spans="1:5">
      <c r="A85" s="17">
        <v>163</v>
      </c>
      <c r="B85">
        <f t="shared" si="8"/>
        <v>6.7916666666666661</v>
      </c>
      <c r="C85" s="17">
        <v>166.119</v>
      </c>
      <c r="D85" s="17">
        <f t="shared" si="10"/>
        <v>13.881</v>
      </c>
      <c r="E85" s="17">
        <f t="shared" si="9"/>
        <v>13.881</v>
      </c>
    </row>
    <row r="86" spans="1:5">
      <c r="A86" s="17">
        <v>165</v>
      </c>
      <c r="B86">
        <f t="shared" si="8"/>
        <v>6.875</v>
      </c>
      <c r="C86" s="17">
        <v>166.119</v>
      </c>
      <c r="D86" s="17">
        <f t="shared" si="10"/>
        <v>13.881</v>
      </c>
      <c r="E86" s="17">
        <f t="shared" si="9"/>
        <v>13.881</v>
      </c>
    </row>
    <row r="87" spans="1:5">
      <c r="A87" s="17">
        <v>167</v>
      </c>
      <c r="B87">
        <f t="shared" si="8"/>
        <v>6.958333333333333</v>
      </c>
      <c r="C87" s="17">
        <v>160.346</v>
      </c>
      <c r="D87" s="17">
        <f t="shared" si="10"/>
        <v>19.653999999999996</v>
      </c>
      <c r="E87" s="17">
        <f t="shared" si="9"/>
        <v>19.653999999999996</v>
      </c>
    </row>
    <row r="88" spans="1:5">
      <c r="A88" s="17">
        <v>169</v>
      </c>
      <c r="B88">
        <f t="shared" si="8"/>
        <v>7.0416666666666661</v>
      </c>
      <c r="C88" s="17">
        <v>155.821</v>
      </c>
      <c r="D88" s="17">
        <f t="shared" si="10"/>
        <v>24.179000000000002</v>
      </c>
      <c r="E88" s="17">
        <f t="shared" si="9"/>
        <v>24.179000000000002</v>
      </c>
    </row>
    <row r="89" spans="1:5">
      <c r="A89" s="17">
        <v>171</v>
      </c>
      <c r="B89">
        <f t="shared" si="8"/>
        <v>7.125</v>
      </c>
      <c r="C89" s="17">
        <v>155.821</v>
      </c>
      <c r="D89" s="17">
        <f t="shared" si="10"/>
        <v>24.179000000000002</v>
      </c>
      <c r="E89" s="17">
        <f t="shared" si="9"/>
        <v>24.179000000000002</v>
      </c>
    </row>
    <row r="90" spans="1:5">
      <c r="A90" s="17">
        <v>173</v>
      </c>
      <c r="B90">
        <f t="shared" si="8"/>
        <v>7.208333333333333</v>
      </c>
      <c r="C90" s="17">
        <v>151.601</v>
      </c>
      <c r="D90" s="17">
        <f t="shared" si="10"/>
        <v>28.399000000000001</v>
      </c>
      <c r="E90" s="17">
        <f t="shared" si="9"/>
        <v>28.399000000000001</v>
      </c>
    </row>
    <row r="91" spans="1:5">
      <c r="A91" s="17">
        <v>175</v>
      </c>
      <c r="B91">
        <f t="shared" si="8"/>
        <v>7.2916666666666661</v>
      </c>
      <c r="C91" s="17">
        <v>151.601</v>
      </c>
      <c r="D91" s="17">
        <f t="shared" si="10"/>
        <v>28.399000000000001</v>
      </c>
      <c r="E91" s="17">
        <f t="shared" si="9"/>
        <v>28.399000000000001</v>
      </c>
    </row>
    <row r="92" spans="1:5">
      <c r="A92" s="17">
        <v>177</v>
      </c>
      <c r="B92">
        <f t="shared" si="8"/>
        <v>7.375</v>
      </c>
      <c r="C92" s="17">
        <v>151.601</v>
      </c>
      <c r="D92" s="17">
        <f t="shared" si="10"/>
        <v>28.399000000000001</v>
      </c>
      <c r="E92" s="17">
        <f t="shared" si="9"/>
        <v>28.399000000000001</v>
      </c>
    </row>
    <row r="93" spans="1:5">
      <c r="A93" s="17">
        <v>179</v>
      </c>
      <c r="B93">
        <f t="shared" si="8"/>
        <v>7.458333333333333</v>
      </c>
      <c r="C93">
        <v>151.01</v>
      </c>
      <c r="D93" s="17">
        <f t="shared" si="10"/>
        <v>28.990000000000009</v>
      </c>
      <c r="E93" s="17">
        <f t="shared" si="9"/>
        <v>28.990000000000009</v>
      </c>
    </row>
    <row r="96" spans="1:5">
      <c r="A96" t="s">
        <v>659</v>
      </c>
    </row>
    <row r="97" spans="1:8">
      <c r="A97" s="1" t="s">
        <v>123</v>
      </c>
      <c r="B97" s="1" t="s">
        <v>124</v>
      </c>
      <c r="C97" s="1" t="s">
        <v>125</v>
      </c>
      <c r="D97" s="1" t="s">
        <v>174</v>
      </c>
      <c r="E97" s="1" t="s">
        <v>127</v>
      </c>
      <c r="G97" t="s">
        <v>131</v>
      </c>
      <c r="H97" s="17" t="s">
        <v>656</v>
      </c>
    </row>
    <row r="98" spans="1:8">
      <c r="A98" s="17">
        <v>1</v>
      </c>
      <c r="B98">
        <f t="shared" ref="B98:B142" si="11">A98*(1/24)</f>
        <v>4.1666666666666664E-2</v>
      </c>
      <c r="C98" s="17">
        <v>153.803</v>
      </c>
      <c r="D98" s="17">
        <f>-180+C98</f>
        <v>-26.197000000000003</v>
      </c>
      <c r="E98" s="17">
        <f>ABS(D98)</f>
        <v>26.197000000000003</v>
      </c>
      <c r="G98" t="s">
        <v>660</v>
      </c>
    </row>
    <row r="99" spans="1:8">
      <c r="A99" s="17">
        <v>3</v>
      </c>
      <c r="B99">
        <f t="shared" si="11"/>
        <v>0.125</v>
      </c>
      <c r="C99" s="17">
        <v>157.249</v>
      </c>
      <c r="D99" s="17">
        <f t="shared" ref="D99:D105" si="12">-180+C99</f>
        <v>-22.751000000000005</v>
      </c>
      <c r="E99" s="17">
        <f t="shared" ref="E99:E142" si="13">ABS(D99)</f>
        <v>22.751000000000005</v>
      </c>
      <c r="G99" s="9" t="s">
        <v>658</v>
      </c>
    </row>
    <row r="100" spans="1:8">
      <c r="A100" s="17">
        <v>5</v>
      </c>
      <c r="B100">
        <f t="shared" si="11"/>
        <v>0.20833333333333331</v>
      </c>
      <c r="C100" s="17">
        <v>157.249</v>
      </c>
      <c r="D100" s="17">
        <f t="shared" si="12"/>
        <v>-22.751000000000005</v>
      </c>
      <c r="E100" s="17">
        <f t="shared" si="13"/>
        <v>22.751000000000005</v>
      </c>
    </row>
    <row r="101" spans="1:8">
      <c r="A101" s="17">
        <v>7</v>
      </c>
      <c r="B101">
        <f t="shared" si="11"/>
        <v>0.29166666666666663</v>
      </c>
      <c r="C101" s="17">
        <v>154.44</v>
      </c>
      <c r="D101" s="17">
        <f t="shared" si="12"/>
        <v>-25.560000000000002</v>
      </c>
      <c r="E101" s="17">
        <f t="shared" si="13"/>
        <v>25.560000000000002</v>
      </c>
    </row>
    <row r="102" spans="1:8">
      <c r="A102" s="17">
        <v>9</v>
      </c>
      <c r="B102">
        <f t="shared" si="11"/>
        <v>0.375</v>
      </c>
      <c r="C102" s="17">
        <v>156.83000000000001</v>
      </c>
      <c r="D102" s="17">
        <f t="shared" si="12"/>
        <v>-23.169999999999987</v>
      </c>
      <c r="E102" s="17">
        <f t="shared" si="13"/>
        <v>23.169999999999987</v>
      </c>
    </row>
    <row r="103" spans="1:8">
      <c r="A103" s="17">
        <v>11</v>
      </c>
      <c r="B103">
        <f t="shared" si="11"/>
        <v>0.45833333333333331</v>
      </c>
      <c r="C103" s="17">
        <v>162.35</v>
      </c>
      <c r="D103" s="17">
        <f t="shared" si="12"/>
        <v>-17.650000000000006</v>
      </c>
      <c r="E103" s="17">
        <f t="shared" si="13"/>
        <v>17.650000000000006</v>
      </c>
    </row>
    <row r="104" spans="1:8">
      <c r="A104" s="17">
        <v>13</v>
      </c>
      <c r="B104">
        <f t="shared" si="11"/>
        <v>0.54166666666666663</v>
      </c>
      <c r="C104" s="17">
        <v>155.82400000000001</v>
      </c>
      <c r="D104" s="17">
        <f t="shared" si="12"/>
        <v>-24.175999999999988</v>
      </c>
      <c r="E104" s="17">
        <f t="shared" si="13"/>
        <v>24.175999999999988</v>
      </c>
    </row>
    <row r="105" spans="1:8">
      <c r="A105" s="17">
        <v>15</v>
      </c>
      <c r="B105">
        <f t="shared" si="11"/>
        <v>0.625</v>
      </c>
      <c r="C105" s="17">
        <v>163.726</v>
      </c>
      <c r="D105" s="17">
        <f t="shared" si="12"/>
        <v>-16.274000000000001</v>
      </c>
      <c r="E105" s="17">
        <f t="shared" si="13"/>
        <v>16.274000000000001</v>
      </c>
    </row>
    <row r="106" spans="1:8">
      <c r="A106" s="17">
        <v>17</v>
      </c>
      <c r="B106">
        <f t="shared" si="11"/>
        <v>0.70833333333333326</v>
      </c>
      <c r="C106" s="17">
        <v>166.036</v>
      </c>
      <c r="D106" s="17">
        <f>180-C106</f>
        <v>13.963999999999999</v>
      </c>
      <c r="E106" s="17">
        <f t="shared" si="13"/>
        <v>13.963999999999999</v>
      </c>
    </row>
    <row r="107" spans="1:8">
      <c r="A107" s="17">
        <v>19</v>
      </c>
      <c r="B107">
        <f t="shared" si="11"/>
        <v>0.79166666666666663</v>
      </c>
      <c r="C107" s="17">
        <v>166.32900000000001</v>
      </c>
      <c r="D107" s="17">
        <f t="shared" ref="D107:D111" si="14">180-C107</f>
        <v>13.670999999999992</v>
      </c>
      <c r="E107" s="17">
        <f t="shared" si="13"/>
        <v>13.670999999999992</v>
      </c>
    </row>
    <row r="108" spans="1:8">
      <c r="A108" s="17">
        <v>21</v>
      </c>
      <c r="B108">
        <f t="shared" si="11"/>
        <v>0.875</v>
      </c>
      <c r="C108" s="17">
        <v>152.43299999999999</v>
      </c>
      <c r="D108" s="17">
        <f t="shared" si="14"/>
        <v>27.567000000000007</v>
      </c>
      <c r="E108" s="17">
        <f t="shared" si="13"/>
        <v>27.567000000000007</v>
      </c>
    </row>
    <row r="109" spans="1:8">
      <c r="A109" s="17">
        <v>23</v>
      </c>
      <c r="B109">
        <f t="shared" si="11"/>
        <v>0.95833333333333326</v>
      </c>
      <c r="C109" s="17">
        <v>156.54499999999999</v>
      </c>
      <c r="D109" s="17">
        <f t="shared" si="14"/>
        <v>23.455000000000013</v>
      </c>
      <c r="E109" s="17">
        <f t="shared" si="13"/>
        <v>23.455000000000013</v>
      </c>
    </row>
    <row r="110" spans="1:8">
      <c r="A110" s="17">
        <v>25</v>
      </c>
      <c r="B110">
        <f t="shared" si="11"/>
        <v>1.0416666666666665</v>
      </c>
      <c r="C110" s="17">
        <v>153.67400000000001</v>
      </c>
      <c r="D110" s="17">
        <f t="shared" si="14"/>
        <v>26.325999999999993</v>
      </c>
      <c r="E110" s="17">
        <f t="shared" si="13"/>
        <v>26.325999999999993</v>
      </c>
    </row>
    <row r="111" spans="1:8">
      <c r="A111" s="17">
        <v>27</v>
      </c>
      <c r="B111">
        <f t="shared" si="11"/>
        <v>1.125</v>
      </c>
      <c r="C111" s="17">
        <v>157.834</v>
      </c>
      <c r="D111" s="17">
        <f t="shared" si="14"/>
        <v>22.165999999999997</v>
      </c>
      <c r="E111" s="17">
        <f t="shared" si="13"/>
        <v>22.165999999999997</v>
      </c>
    </row>
    <row r="112" spans="1:8">
      <c r="A112" s="17">
        <v>29</v>
      </c>
      <c r="B112">
        <f t="shared" si="11"/>
        <v>1.2083333333333333</v>
      </c>
      <c r="C112" s="17">
        <v>167.328</v>
      </c>
      <c r="D112" s="17">
        <f t="shared" ref="D112:D120" si="15">-180+C112</f>
        <v>-12.671999999999997</v>
      </c>
      <c r="E112" s="17">
        <f t="shared" si="13"/>
        <v>12.671999999999997</v>
      </c>
    </row>
    <row r="113" spans="1:5">
      <c r="A113" s="17">
        <v>31</v>
      </c>
      <c r="B113">
        <f t="shared" si="11"/>
        <v>1.2916666666666665</v>
      </c>
      <c r="C113" s="17">
        <v>161.73500000000001</v>
      </c>
      <c r="D113" s="17">
        <f t="shared" si="15"/>
        <v>-18.264999999999986</v>
      </c>
      <c r="E113" s="17">
        <f t="shared" si="13"/>
        <v>18.264999999999986</v>
      </c>
    </row>
    <row r="114" spans="1:5">
      <c r="A114" s="17">
        <v>33</v>
      </c>
      <c r="B114">
        <f t="shared" si="11"/>
        <v>1.375</v>
      </c>
      <c r="C114" s="17">
        <v>153.62200000000001</v>
      </c>
      <c r="D114" s="17">
        <f t="shared" si="15"/>
        <v>-26.377999999999986</v>
      </c>
      <c r="E114" s="17">
        <f t="shared" si="13"/>
        <v>26.377999999999986</v>
      </c>
    </row>
    <row r="115" spans="1:5">
      <c r="A115" s="17">
        <v>35</v>
      </c>
      <c r="B115">
        <f t="shared" si="11"/>
        <v>1.4583333333333333</v>
      </c>
      <c r="C115" s="17">
        <v>152.10300000000001</v>
      </c>
      <c r="D115" s="17">
        <f t="shared" si="15"/>
        <v>-27.896999999999991</v>
      </c>
      <c r="E115" s="17">
        <f t="shared" si="13"/>
        <v>27.896999999999991</v>
      </c>
    </row>
    <row r="116" spans="1:5">
      <c r="A116" s="17">
        <v>37</v>
      </c>
      <c r="B116">
        <f t="shared" si="11"/>
        <v>1.5416666666666665</v>
      </c>
      <c r="C116" s="17">
        <v>161.29499999999999</v>
      </c>
      <c r="D116" s="17">
        <f t="shared" si="15"/>
        <v>-18.705000000000013</v>
      </c>
      <c r="E116" s="17">
        <f t="shared" si="13"/>
        <v>18.705000000000013</v>
      </c>
    </row>
    <row r="117" spans="1:5">
      <c r="A117" s="17">
        <v>39</v>
      </c>
      <c r="B117">
        <f t="shared" si="11"/>
        <v>1.625</v>
      </c>
      <c r="C117" s="17">
        <v>161.29499999999999</v>
      </c>
      <c r="D117" s="17">
        <f t="shared" si="15"/>
        <v>-18.705000000000013</v>
      </c>
      <c r="E117" s="17">
        <f t="shared" si="13"/>
        <v>18.705000000000013</v>
      </c>
    </row>
    <row r="118" spans="1:5">
      <c r="A118" s="17">
        <v>41</v>
      </c>
      <c r="B118">
        <f t="shared" si="11"/>
        <v>1.7083333333333333</v>
      </c>
      <c r="C118" s="17">
        <v>151.86500000000001</v>
      </c>
      <c r="D118" s="17">
        <f t="shared" si="15"/>
        <v>-28.134999999999991</v>
      </c>
      <c r="E118" s="17">
        <f t="shared" si="13"/>
        <v>28.134999999999991</v>
      </c>
    </row>
    <row r="119" spans="1:5">
      <c r="A119" s="17">
        <v>43</v>
      </c>
      <c r="B119">
        <f t="shared" si="11"/>
        <v>1.7916666666666665</v>
      </c>
      <c r="C119" s="17">
        <v>162.86600000000001</v>
      </c>
      <c r="D119" s="17">
        <f t="shared" si="15"/>
        <v>-17.133999999999986</v>
      </c>
      <c r="E119" s="17">
        <f t="shared" si="13"/>
        <v>17.133999999999986</v>
      </c>
    </row>
    <row r="120" spans="1:5">
      <c r="A120" s="17">
        <v>45</v>
      </c>
      <c r="B120">
        <f t="shared" si="11"/>
        <v>1.875</v>
      </c>
      <c r="C120" s="17">
        <v>175.03</v>
      </c>
      <c r="D120" s="17">
        <f t="shared" si="15"/>
        <v>-4.9699999999999989</v>
      </c>
      <c r="E120" s="17">
        <f t="shared" si="13"/>
        <v>4.9699999999999989</v>
      </c>
    </row>
    <row r="121" spans="1:5">
      <c r="A121" s="17">
        <v>47</v>
      </c>
      <c r="B121">
        <f t="shared" si="11"/>
        <v>1.9583333333333333</v>
      </c>
      <c r="C121" s="17">
        <v>163.61000000000001</v>
      </c>
      <c r="D121" s="17">
        <f t="shared" ref="D121:D128" si="16">180-C121</f>
        <v>16.389999999999986</v>
      </c>
      <c r="E121" s="17">
        <f t="shared" si="13"/>
        <v>16.389999999999986</v>
      </c>
    </row>
    <row r="122" spans="1:5">
      <c r="A122" s="17">
        <v>49</v>
      </c>
      <c r="B122">
        <f t="shared" si="11"/>
        <v>2.0416666666666665</v>
      </c>
      <c r="C122" s="17">
        <v>162.57</v>
      </c>
      <c r="D122" s="17">
        <f t="shared" si="16"/>
        <v>17.430000000000007</v>
      </c>
      <c r="E122" s="17">
        <f t="shared" si="13"/>
        <v>17.430000000000007</v>
      </c>
    </row>
    <row r="123" spans="1:5">
      <c r="A123" s="17">
        <v>55</v>
      </c>
      <c r="B123">
        <f t="shared" si="11"/>
        <v>2.2916666666666665</v>
      </c>
      <c r="C123" s="17">
        <v>154.21899999999999</v>
      </c>
      <c r="D123" s="17">
        <f t="shared" si="16"/>
        <v>25.781000000000006</v>
      </c>
      <c r="E123" s="17">
        <f t="shared" si="13"/>
        <v>25.781000000000006</v>
      </c>
    </row>
    <row r="124" spans="1:5">
      <c r="A124" s="17">
        <v>59</v>
      </c>
      <c r="B124">
        <f t="shared" si="11"/>
        <v>2.458333333333333</v>
      </c>
      <c r="C124" s="17">
        <v>151.71100000000001</v>
      </c>
      <c r="D124" s="17">
        <f t="shared" si="16"/>
        <v>28.288999999999987</v>
      </c>
      <c r="E124" s="17">
        <f t="shared" si="13"/>
        <v>28.288999999999987</v>
      </c>
    </row>
    <row r="125" spans="1:5">
      <c r="A125" s="17">
        <v>61</v>
      </c>
      <c r="B125">
        <f t="shared" si="11"/>
        <v>2.5416666666666665</v>
      </c>
      <c r="C125" s="17">
        <v>143.904</v>
      </c>
      <c r="D125" s="17">
        <f t="shared" si="16"/>
        <v>36.096000000000004</v>
      </c>
      <c r="E125" s="10">
        <f t="shared" si="13"/>
        <v>36.096000000000004</v>
      </c>
    </row>
    <row r="126" spans="1:5">
      <c r="A126" s="17">
        <v>63</v>
      </c>
      <c r="B126">
        <f t="shared" si="11"/>
        <v>2.625</v>
      </c>
      <c r="C126" s="17">
        <v>154.34800000000001</v>
      </c>
      <c r="D126" s="17">
        <f t="shared" si="16"/>
        <v>25.651999999999987</v>
      </c>
      <c r="E126" s="17">
        <f t="shared" si="13"/>
        <v>25.651999999999987</v>
      </c>
    </row>
    <row r="127" spans="1:5">
      <c r="A127" s="17">
        <v>65</v>
      </c>
      <c r="B127">
        <f t="shared" si="11"/>
        <v>2.708333333333333</v>
      </c>
      <c r="C127" s="17">
        <v>152.93799999999999</v>
      </c>
      <c r="D127" s="17">
        <f t="shared" si="16"/>
        <v>27.062000000000012</v>
      </c>
      <c r="E127" s="17">
        <f t="shared" si="13"/>
        <v>27.062000000000012</v>
      </c>
    </row>
    <row r="128" spans="1:5">
      <c r="A128" s="17">
        <v>67</v>
      </c>
      <c r="B128">
        <f t="shared" si="11"/>
        <v>2.7916666666666665</v>
      </c>
      <c r="C128" s="17">
        <v>161.30099999999999</v>
      </c>
      <c r="D128" s="17">
        <f t="shared" si="16"/>
        <v>18.699000000000012</v>
      </c>
      <c r="E128" s="17">
        <f t="shared" si="13"/>
        <v>18.699000000000012</v>
      </c>
    </row>
    <row r="129" spans="1:5">
      <c r="A129" s="17">
        <v>69</v>
      </c>
      <c r="B129">
        <f t="shared" si="11"/>
        <v>2.875</v>
      </c>
      <c r="C129" s="17">
        <v>171.649</v>
      </c>
      <c r="D129" s="17">
        <f t="shared" ref="D129:D142" si="17">-180+C129</f>
        <v>-8.3509999999999991</v>
      </c>
      <c r="E129" s="17">
        <f t="shared" si="13"/>
        <v>8.3509999999999991</v>
      </c>
    </row>
    <row r="130" spans="1:5">
      <c r="A130" s="17">
        <v>71</v>
      </c>
      <c r="B130">
        <f t="shared" si="11"/>
        <v>2.958333333333333</v>
      </c>
      <c r="C130" s="17">
        <v>165.964</v>
      </c>
      <c r="D130" s="17">
        <f t="shared" si="17"/>
        <v>-14.036000000000001</v>
      </c>
      <c r="E130" s="17">
        <f t="shared" si="13"/>
        <v>14.036000000000001</v>
      </c>
    </row>
    <row r="131" spans="1:5">
      <c r="A131" s="17">
        <v>73</v>
      </c>
      <c r="B131">
        <f t="shared" si="11"/>
        <v>3.0416666666666665</v>
      </c>
      <c r="C131" s="17">
        <v>169.99199999999999</v>
      </c>
      <c r="D131" s="17">
        <f t="shared" si="17"/>
        <v>-10.00800000000001</v>
      </c>
      <c r="E131" s="17">
        <f t="shared" si="13"/>
        <v>10.00800000000001</v>
      </c>
    </row>
    <row r="132" spans="1:5">
      <c r="A132" s="17">
        <v>75</v>
      </c>
      <c r="B132">
        <f t="shared" si="11"/>
        <v>3.125</v>
      </c>
      <c r="C132" s="17">
        <v>162.20699999999999</v>
      </c>
      <c r="D132" s="17">
        <f t="shared" si="17"/>
        <v>-17.793000000000006</v>
      </c>
      <c r="E132" s="17">
        <f t="shared" si="13"/>
        <v>17.793000000000006</v>
      </c>
    </row>
    <row r="133" spans="1:5">
      <c r="A133" s="17">
        <v>77</v>
      </c>
      <c r="B133">
        <f t="shared" si="11"/>
        <v>3.208333333333333</v>
      </c>
      <c r="C133" s="17">
        <v>160.49299999999999</v>
      </c>
      <c r="D133" s="17">
        <f t="shared" si="17"/>
        <v>-19.507000000000005</v>
      </c>
      <c r="E133" s="17">
        <f t="shared" si="13"/>
        <v>19.507000000000005</v>
      </c>
    </row>
    <row r="134" spans="1:5">
      <c r="A134" s="17">
        <v>79</v>
      </c>
      <c r="B134">
        <f t="shared" si="11"/>
        <v>3.2916666666666665</v>
      </c>
      <c r="C134" s="17">
        <v>160.048</v>
      </c>
      <c r="D134" s="17">
        <f t="shared" si="17"/>
        <v>-19.951999999999998</v>
      </c>
      <c r="E134" s="17">
        <f t="shared" si="13"/>
        <v>19.951999999999998</v>
      </c>
    </row>
    <row r="135" spans="1:5">
      <c r="A135" s="17">
        <v>81</v>
      </c>
      <c r="B135">
        <f t="shared" si="11"/>
        <v>3.375</v>
      </c>
      <c r="C135" s="17">
        <v>155.78299999999999</v>
      </c>
      <c r="D135" s="17">
        <f t="shared" si="17"/>
        <v>-24.217000000000013</v>
      </c>
      <c r="E135" s="17">
        <f t="shared" si="13"/>
        <v>24.217000000000013</v>
      </c>
    </row>
    <row r="136" spans="1:5">
      <c r="A136" s="17">
        <v>83</v>
      </c>
      <c r="B136">
        <f t="shared" si="11"/>
        <v>3.458333333333333</v>
      </c>
      <c r="C136" s="17">
        <v>155.78299999999999</v>
      </c>
      <c r="D136" s="17">
        <f t="shared" si="17"/>
        <v>-24.217000000000013</v>
      </c>
      <c r="E136" s="17">
        <f t="shared" si="13"/>
        <v>24.217000000000013</v>
      </c>
    </row>
    <row r="137" spans="1:5">
      <c r="A137" s="17">
        <v>85</v>
      </c>
      <c r="B137">
        <f t="shared" si="11"/>
        <v>3.5416666666666665</v>
      </c>
      <c r="C137" s="17">
        <v>167.26900000000001</v>
      </c>
      <c r="D137" s="17">
        <f t="shared" si="17"/>
        <v>-12.730999999999995</v>
      </c>
      <c r="E137" s="17">
        <f t="shared" si="13"/>
        <v>12.730999999999995</v>
      </c>
    </row>
    <row r="138" spans="1:5">
      <c r="A138" s="17">
        <v>87</v>
      </c>
      <c r="B138">
        <f t="shared" si="11"/>
        <v>3.625</v>
      </c>
      <c r="C138" s="17">
        <v>174.18799999999999</v>
      </c>
      <c r="D138" s="17">
        <f t="shared" si="17"/>
        <v>-5.8120000000000118</v>
      </c>
      <c r="E138" s="17">
        <f t="shared" si="13"/>
        <v>5.8120000000000118</v>
      </c>
    </row>
    <row r="139" spans="1:5">
      <c r="A139" s="17">
        <v>89</v>
      </c>
      <c r="B139">
        <f t="shared" si="11"/>
        <v>3.708333333333333</v>
      </c>
      <c r="C139" s="17">
        <v>174.18799999999999</v>
      </c>
      <c r="D139" s="17">
        <f t="shared" si="17"/>
        <v>-5.8120000000000118</v>
      </c>
      <c r="E139" s="17">
        <f t="shared" si="13"/>
        <v>5.8120000000000118</v>
      </c>
    </row>
    <row r="140" spans="1:5">
      <c r="A140" s="17">
        <v>91</v>
      </c>
      <c r="B140">
        <f t="shared" si="11"/>
        <v>3.7916666666666665</v>
      </c>
      <c r="C140">
        <v>169.21600000000001</v>
      </c>
      <c r="D140" s="17">
        <f t="shared" si="17"/>
        <v>-10.783999999999992</v>
      </c>
      <c r="E140" s="17">
        <f t="shared" si="13"/>
        <v>10.783999999999992</v>
      </c>
    </row>
    <row r="141" spans="1:5">
      <c r="A141" s="17">
        <v>93</v>
      </c>
      <c r="B141">
        <f t="shared" si="11"/>
        <v>3.875</v>
      </c>
      <c r="C141">
        <v>166.62899999999999</v>
      </c>
      <c r="D141" s="17">
        <f t="shared" si="17"/>
        <v>-13.371000000000009</v>
      </c>
      <c r="E141" s="17">
        <f t="shared" si="13"/>
        <v>13.371000000000009</v>
      </c>
    </row>
    <row r="142" spans="1:5">
      <c r="A142" s="17">
        <v>95</v>
      </c>
      <c r="B142">
        <f t="shared" si="11"/>
        <v>3.958333333333333</v>
      </c>
      <c r="C142">
        <v>154.17599999999999</v>
      </c>
      <c r="D142" s="17">
        <f t="shared" si="17"/>
        <v>-25.824000000000012</v>
      </c>
      <c r="E142" s="17">
        <f t="shared" si="13"/>
        <v>25.824000000000012</v>
      </c>
    </row>
    <row r="145" spans="1:8">
      <c r="A145" t="s">
        <v>661</v>
      </c>
    </row>
    <row r="146" spans="1:8">
      <c r="A146" s="1" t="s">
        <v>123</v>
      </c>
      <c r="B146" s="1" t="s">
        <v>124</v>
      </c>
      <c r="C146" s="1" t="s">
        <v>125</v>
      </c>
      <c r="D146" s="1" t="s">
        <v>174</v>
      </c>
      <c r="E146" s="1" t="s">
        <v>127</v>
      </c>
      <c r="G146" t="s">
        <v>131</v>
      </c>
      <c r="H146" s="17" t="s">
        <v>656</v>
      </c>
    </row>
    <row r="147" spans="1:8">
      <c r="A147" s="17">
        <v>1</v>
      </c>
      <c r="B147">
        <f t="shared" ref="B147:B206" si="18">A147*(1/24)</f>
        <v>4.1666666666666664E-2</v>
      </c>
      <c r="C147" s="17">
        <v>162.233</v>
      </c>
      <c r="D147" s="17">
        <f>180-C147</f>
        <v>17.766999999999996</v>
      </c>
      <c r="E147" s="17">
        <f>ABS(D147)</f>
        <v>17.766999999999996</v>
      </c>
      <c r="G147" t="s">
        <v>662</v>
      </c>
    </row>
    <row r="148" spans="1:8">
      <c r="A148" s="17">
        <v>3</v>
      </c>
      <c r="B148">
        <f t="shared" si="18"/>
        <v>0.125</v>
      </c>
      <c r="C148" s="17">
        <v>162.233</v>
      </c>
      <c r="D148" s="17">
        <f t="shared" ref="D148:D150" si="19">180-C148</f>
        <v>17.766999999999996</v>
      </c>
      <c r="E148" s="17">
        <f t="shared" ref="E148:E206" si="20">ABS(D148)</f>
        <v>17.766999999999996</v>
      </c>
      <c r="G148" s="9" t="s">
        <v>658</v>
      </c>
    </row>
    <row r="149" spans="1:8">
      <c r="A149" s="17">
        <v>5</v>
      </c>
      <c r="B149">
        <f t="shared" si="18"/>
        <v>0.20833333333333331</v>
      </c>
      <c r="C149" s="17">
        <v>173.41800000000001</v>
      </c>
      <c r="D149" s="17">
        <f t="shared" si="19"/>
        <v>6.5819999999999936</v>
      </c>
      <c r="E149" s="17">
        <f t="shared" si="20"/>
        <v>6.5819999999999936</v>
      </c>
    </row>
    <row r="150" spans="1:8">
      <c r="A150" s="17">
        <v>7</v>
      </c>
      <c r="B150">
        <f t="shared" si="18"/>
        <v>0.29166666666666663</v>
      </c>
      <c r="C150" s="17">
        <v>173.70400000000001</v>
      </c>
      <c r="D150" s="17">
        <f t="shared" si="19"/>
        <v>6.2959999999999923</v>
      </c>
      <c r="E150" s="17">
        <f t="shared" si="20"/>
        <v>6.2959999999999923</v>
      </c>
    </row>
    <row r="151" spans="1:8">
      <c r="A151" s="17">
        <v>9</v>
      </c>
      <c r="B151">
        <f t="shared" si="18"/>
        <v>0.375</v>
      </c>
      <c r="C151" s="17">
        <v>173.12200000000001</v>
      </c>
      <c r="D151" s="17">
        <f>-180+C151</f>
        <v>-6.8779999999999859</v>
      </c>
      <c r="E151" s="17">
        <f t="shared" si="20"/>
        <v>6.8779999999999859</v>
      </c>
    </row>
    <row r="152" spans="1:8">
      <c r="A152" s="17">
        <v>11</v>
      </c>
      <c r="B152">
        <f t="shared" si="18"/>
        <v>0.45833333333333331</v>
      </c>
      <c r="C152" s="17">
        <v>171.34700000000001</v>
      </c>
      <c r="D152" s="17">
        <f t="shared" ref="D152:D162" si="21">-180+C152</f>
        <v>-8.6529999999999916</v>
      </c>
      <c r="E152" s="17">
        <f t="shared" si="20"/>
        <v>8.6529999999999916</v>
      </c>
    </row>
    <row r="153" spans="1:8">
      <c r="A153" s="17">
        <v>13</v>
      </c>
      <c r="B153">
        <f t="shared" si="18"/>
        <v>0.54166666666666663</v>
      </c>
      <c r="C153" s="17">
        <v>167.374</v>
      </c>
      <c r="D153" s="17">
        <f t="shared" si="21"/>
        <v>-12.626000000000005</v>
      </c>
      <c r="E153" s="17">
        <f t="shared" si="20"/>
        <v>12.626000000000005</v>
      </c>
    </row>
    <row r="154" spans="1:8">
      <c r="A154" s="17">
        <v>15</v>
      </c>
      <c r="B154">
        <f t="shared" si="18"/>
        <v>0.625</v>
      </c>
      <c r="C154" s="17">
        <v>161.29599999999999</v>
      </c>
      <c r="D154" s="17">
        <f t="shared" si="21"/>
        <v>-18.704000000000008</v>
      </c>
      <c r="E154" s="17">
        <f t="shared" si="20"/>
        <v>18.704000000000008</v>
      </c>
    </row>
    <row r="155" spans="1:8">
      <c r="A155" s="17">
        <v>17</v>
      </c>
      <c r="B155">
        <f t="shared" si="18"/>
        <v>0.70833333333333326</v>
      </c>
      <c r="C155" s="17">
        <v>164.75200000000001</v>
      </c>
      <c r="D155" s="17">
        <f t="shared" si="21"/>
        <v>-15.24799999999999</v>
      </c>
      <c r="E155" s="17">
        <f t="shared" si="20"/>
        <v>15.24799999999999</v>
      </c>
    </row>
    <row r="156" spans="1:8">
      <c r="A156" s="17">
        <v>19</v>
      </c>
      <c r="B156">
        <f t="shared" si="18"/>
        <v>0.79166666666666663</v>
      </c>
      <c r="C156" s="17">
        <v>161.637</v>
      </c>
      <c r="D156" s="17">
        <f t="shared" si="21"/>
        <v>-18.363</v>
      </c>
      <c r="E156" s="17">
        <f t="shared" si="20"/>
        <v>18.363</v>
      </c>
    </row>
    <row r="157" spans="1:8">
      <c r="A157" s="17">
        <v>21</v>
      </c>
      <c r="B157">
        <f t="shared" si="18"/>
        <v>0.875</v>
      </c>
      <c r="C157" s="17">
        <v>153.828</v>
      </c>
      <c r="D157" s="17">
        <f t="shared" si="21"/>
        <v>-26.171999999999997</v>
      </c>
      <c r="E157" s="17">
        <f t="shared" si="20"/>
        <v>26.171999999999997</v>
      </c>
    </row>
    <row r="158" spans="1:8">
      <c r="A158" s="17">
        <v>23</v>
      </c>
      <c r="B158">
        <f t="shared" si="18"/>
        <v>0.95833333333333326</v>
      </c>
      <c r="C158" s="17">
        <v>153.828</v>
      </c>
      <c r="D158" s="17">
        <f t="shared" si="21"/>
        <v>-26.171999999999997</v>
      </c>
      <c r="E158" s="17">
        <f t="shared" si="20"/>
        <v>26.171999999999997</v>
      </c>
    </row>
    <row r="159" spans="1:8">
      <c r="A159" s="17">
        <v>25</v>
      </c>
      <c r="B159">
        <f t="shared" si="18"/>
        <v>1.0416666666666665</v>
      </c>
      <c r="C159" s="17">
        <v>159.25800000000001</v>
      </c>
      <c r="D159" s="17">
        <f t="shared" si="21"/>
        <v>-20.74199999999999</v>
      </c>
      <c r="E159" s="17">
        <f t="shared" si="20"/>
        <v>20.74199999999999</v>
      </c>
    </row>
    <row r="160" spans="1:8">
      <c r="A160" s="17">
        <v>27</v>
      </c>
      <c r="B160">
        <f t="shared" si="18"/>
        <v>1.125</v>
      </c>
      <c r="C160" s="17">
        <v>169.82400000000001</v>
      </c>
      <c r="D160" s="17">
        <f t="shared" si="21"/>
        <v>-10.175999999999988</v>
      </c>
      <c r="E160" s="17">
        <f t="shared" si="20"/>
        <v>10.175999999999988</v>
      </c>
    </row>
    <row r="161" spans="1:5">
      <c r="A161" s="17">
        <v>29</v>
      </c>
      <c r="B161">
        <f t="shared" si="18"/>
        <v>1.2083333333333333</v>
      </c>
      <c r="C161" s="17">
        <v>167.13800000000001</v>
      </c>
      <c r="D161" s="17">
        <f t="shared" si="21"/>
        <v>-12.861999999999995</v>
      </c>
      <c r="E161" s="17">
        <f t="shared" si="20"/>
        <v>12.861999999999995</v>
      </c>
    </row>
    <row r="162" spans="1:5">
      <c r="A162" s="17">
        <v>31</v>
      </c>
      <c r="B162">
        <f t="shared" si="18"/>
        <v>1.2916666666666665</v>
      </c>
      <c r="C162" s="17">
        <v>169.226</v>
      </c>
      <c r="D162" s="17">
        <f t="shared" si="21"/>
        <v>-10.774000000000001</v>
      </c>
      <c r="E162" s="17">
        <f t="shared" si="20"/>
        <v>10.774000000000001</v>
      </c>
    </row>
    <row r="163" spans="1:5">
      <c r="A163" s="17">
        <v>33</v>
      </c>
      <c r="B163">
        <f t="shared" si="18"/>
        <v>1.375</v>
      </c>
      <c r="C163" s="17">
        <v>174.369</v>
      </c>
      <c r="D163" s="17">
        <f t="shared" ref="D163:D178" si="22">180-C163</f>
        <v>5.6310000000000002</v>
      </c>
      <c r="E163" s="17">
        <f t="shared" si="20"/>
        <v>5.6310000000000002</v>
      </c>
    </row>
    <row r="164" spans="1:5">
      <c r="A164" s="17">
        <v>35</v>
      </c>
      <c r="B164">
        <f t="shared" si="18"/>
        <v>1.4583333333333333</v>
      </c>
      <c r="C164" s="17">
        <v>172.535</v>
      </c>
      <c r="D164" s="17">
        <f t="shared" si="22"/>
        <v>7.4650000000000034</v>
      </c>
      <c r="E164" s="17">
        <f t="shared" si="20"/>
        <v>7.4650000000000034</v>
      </c>
    </row>
    <row r="165" spans="1:5">
      <c r="A165" s="17">
        <v>37</v>
      </c>
      <c r="B165">
        <f t="shared" si="18"/>
        <v>1.5416666666666665</v>
      </c>
      <c r="C165" s="17">
        <v>165.60300000000001</v>
      </c>
      <c r="D165" s="17">
        <f t="shared" si="22"/>
        <v>14.396999999999991</v>
      </c>
      <c r="E165" s="17">
        <f t="shared" si="20"/>
        <v>14.396999999999991</v>
      </c>
    </row>
    <row r="166" spans="1:5">
      <c r="A166" s="17">
        <v>39</v>
      </c>
      <c r="B166">
        <f t="shared" si="18"/>
        <v>1.625</v>
      </c>
      <c r="C166" s="17">
        <v>166.13900000000001</v>
      </c>
      <c r="D166" s="17">
        <f t="shared" si="22"/>
        <v>13.86099999999999</v>
      </c>
      <c r="E166" s="17">
        <f t="shared" si="20"/>
        <v>13.86099999999999</v>
      </c>
    </row>
    <row r="167" spans="1:5">
      <c r="A167" s="17">
        <v>41</v>
      </c>
      <c r="B167">
        <f t="shared" si="18"/>
        <v>1.7083333333333333</v>
      </c>
      <c r="C167" s="17">
        <v>146.18199999999999</v>
      </c>
      <c r="D167" s="17">
        <f t="shared" si="22"/>
        <v>33.818000000000012</v>
      </c>
      <c r="E167" s="10">
        <f t="shared" si="20"/>
        <v>33.818000000000012</v>
      </c>
    </row>
    <row r="168" spans="1:5">
      <c r="A168" s="17">
        <v>43</v>
      </c>
      <c r="B168">
        <f t="shared" si="18"/>
        <v>1.7916666666666665</v>
      </c>
      <c r="C168" s="17">
        <v>156.85</v>
      </c>
      <c r="D168" s="17">
        <f t="shared" si="22"/>
        <v>23.150000000000006</v>
      </c>
      <c r="E168" s="17">
        <f t="shared" si="20"/>
        <v>23.150000000000006</v>
      </c>
    </row>
    <row r="169" spans="1:5">
      <c r="A169" s="17">
        <v>45</v>
      </c>
      <c r="B169">
        <f t="shared" si="18"/>
        <v>1.875</v>
      </c>
      <c r="C169" s="17">
        <v>155.08799999999999</v>
      </c>
      <c r="D169" s="17">
        <f t="shared" si="22"/>
        <v>24.912000000000006</v>
      </c>
      <c r="E169" s="17">
        <f t="shared" si="20"/>
        <v>24.912000000000006</v>
      </c>
    </row>
    <row r="170" spans="1:5">
      <c r="A170" s="17">
        <v>47</v>
      </c>
      <c r="B170">
        <f t="shared" si="18"/>
        <v>1.9583333333333333</v>
      </c>
      <c r="C170" s="17">
        <v>149.89099999999999</v>
      </c>
      <c r="D170" s="17">
        <f t="shared" si="22"/>
        <v>30.109000000000009</v>
      </c>
      <c r="E170" s="17">
        <f t="shared" si="20"/>
        <v>30.109000000000009</v>
      </c>
    </row>
    <row r="171" spans="1:5">
      <c r="A171" s="17">
        <v>49</v>
      </c>
      <c r="B171">
        <f t="shared" si="18"/>
        <v>2.0416666666666665</v>
      </c>
      <c r="C171" s="17">
        <v>159.77500000000001</v>
      </c>
      <c r="D171" s="17">
        <f t="shared" si="22"/>
        <v>20.224999999999994</v>
      </c>
      <c r="E171" s="17">
        <f t="shared" si="20"/>
        <v>20.224999999999994</v>
      </c>
    </row>
    <row r="172" spans="1:5">
      <c r="A172" s="17">
        <v>51</v>
      </c>
      <c r="B172">
        <f t="shared" si="18"/>
        <v>2.125</v>
      </c>
      <c r="C172" s="17">
        <v>159.77500000000001</v>
      </c>
      <c r="D172" s="17">
        <f t="shared" si="22"/>
        <v>20.224999999999994</v>
      </c>
      <c r="E172" s="17">
        <f t="shared" si="20"/>
        <v>20.224999999999994</v>
      </c>
    </row>
    <row r="173" spans="1:5">
      <c r="A173" s="17">
        <v>53</v>
      </c>
      <c r="B173">
        <f t="shared" si="18"/>
        <v>2.208333333333333</v>
      </c>
      <c r="C173" s="17">
        <v>161.565</v>
      </c>
      <c r="D173" s="17">
        <f t="shared" si="22"/>
        <v>18.435000000000002</v>
      </c>
      <c r="E173" s="17">
        <f t="shared" si="20"/>
        <v>18.435000000000002</v>
      </c>
    </row>
    <row r="174" spans="1:5">
      <c r="A174" s="17">
        <v>55</v>
      </c>
      <c r="B174">
        <f t="shared" si="18"/>
        <v>2.2916666666666665</v>
      </c>
      <c r="C174" s="17">
        <v>161.565</v>
      </c>
      <c r="D174" s="17">
        <f t="shared" si="22"/>
        <v>18.435000000000002</v>
      </c>
      <c r="E174" s="17">
        <f t="shared" si="20"/>
        <v>18.435000000000002</v>
      </c>
    </row>
    <row r="175" spans="1:5">
      <c r="A175" s="17">
        <v>57</v>
      </c>
      <c r="B175">
        <f t="shared" si="18"/>
        <v>2.375</v>
      </c>
      <c r="C175" s="17">
        <v>173.333</v>
      </c>
      <c r="D175" s="17">
        <f t="shared" si="22"/>
        <v>6.6670000000000016</v>
      </c>
      <c r="E175" s="17">
        <f t="shared" si="20"/>
        <v>6.6670000000000016</v>
      </c>
    </row>
    <row r="176" spans="1:5">
      <c r="A176" s="17">
        <v>59</v>
      </c>
      <c r="B176">
        <f t="shared" si="18"/>
        <v>2.458333333333333</v>
      </c>
      <c r="C176" s="17">
        <v>167.92500000000001</v>
      </c>
      <c r="D176" s="17">
        <f t="shared" si="22"/>
        <v>12.074999999999989</v>
      </c>
      <c r="E176" s="17">
        <f t="shared" si="20"/>
        <v>12.074999999999989</v>
      </c>
    </row>
    <row r="177" spans="1:5">
      <c r="A177" s="17">
        <v>61</v>
      </c>
      <c r="B177">
        <f t="shared" si="18"/>
        <v>2.5416666666666665</v>
      </c>
      <c r="C177" s="17">
        <v>173.11199999999999</v>
      </c>
      <c r="D177" s="17">
        <f t="shared" si="22"/>
        <v>6.8880000000000052</v>
      </c>
      <c r="E177" s="17">
        <f t="shared" si="20"/>
        <v>6.8880000000000052</v>
      </c>
    </row>
    <row r="178" spans="1:5">
      <c r="A178" s="17">
        <v>63</v>
      </c>
      <c r="B178">
        <f t="shared" si="18"/>
        <v>2.625</v>
      </c>
      <c r="C178" s="17">
        <v>171.29599999999999</v>
      </c>
      <c r="D178" s="17">
        <f t="shared" si="22"/>
        <v>8.7040000000000077</v>
      </c>
      <c r="E178" s="17">
        <f t="shared" si="20"/>
        <v>8.7040000000000077</v>
      </c>
    </row>
    <row r="179" spans="1:5">
      <c r="A179" s="17">
        <v>65</v>
      </c>
      <c r="B179">
        <f t="shared" si="18"/>
        <v>2.708333333333333</v>
      </c>
      <c r="C179" s="17">
        <v>172.94</v>
      </c>
      <c r="D179" s="17">
        <f t="shared" ref="D179:D194" si="23">-180+C179</f>
        <v>-7.0600000000000023</v>
      </c>
      <c r="E179" s="17">
        <f t="shared" si="20"/>
        <v>7.0600000000000023</v>
      </c>
    </row>
    <row r="180" spans="1:5">
      <c r="A180" s="17">
        <v>67</v>
      </c>
      <c r="B180">
        <f t="shared" si="18"/>
        <v>2.7916666666666665</v>
      </c>
      <c r="C180" s="17">
        <v>166.846</v>
      </c>
      <c r="D180" s="17">
        <f t="shared" si="23"/>
        <v>-13.153999999999996</v>
      </c>
      <c r="E180" s="17">
        <f t="shared" si="20"/>
        <v>13.153999999999996</v>
      </c>
    </row>
    <row r="181" spans="1:5">
      <c r="A181" s="17">
        <v>69</v>
      </c>
      <c r="B181">
        <f t="shared" si="18"/>
        <v>2.875</v>
      </c>
      <c r="C181" s="17">
        <v>161.96600000000001</v>
      </c>
      <c r="D181" s="17">
        <f t="shared" si="23"/>
        <v>-18.033999999999992</v>
      </c>
      <c r="E181" s="17">
        <f t="shared" si="20"/>
        <v>18.033999999999992</v>
      </c>
    </row>
    <row r="182" spans="1:5">
      <c r="A182" s="17">
        <v>71</v>
      </c>
      <c r="B182">
        <f t="shared" si="18"/>
        <v>2.958333333333333</v>
      </c>
      <c r="C182" s="17">
        <v>159.06399999999999</v>
      </c>
      <c r="D182" s="17">
        <f t="shared" si="23"/>
        <v>-20.936000000000007</v>
      </c>
      <c r="E182" s="17">
        <f t="shared" si="20"/>
        <v>20.936000000000007</v>
      </c>
    </row>
    <row r="183" spans="1:5">
      <c r="A183" s="17">
        <v>73</v>
      </c>
      <c r="B183">
        <f t="shared" si="18"/>
        <v>3.0416666666666665</v>
      </c>
      <c r="C183" s="17">
        <v>160.911</v>
      </c>
      <c r="D183" s="17">
        <f t="shared" si="23"/>
        <v>-19.088999999999999</v>
      </c>
      <c r="E183" s="17">
        <f t="shared" si="20"/>
        <v>19.088999999999999</v>
      </c>
    </row>
    <row r="184" spans="1:5">
      <c r="A184" s="17">
        <v>75</v>
      </c>
      <c r="B184">
        <f t="shared" si="18"/>
        <v>3.125</v>
      </c>
      <c r="C184" s="17">
        <v>160.566</v>
      </c>
      <c r="D184" s="17">
        <f t="shared" si="23"/>
        <v>-19.433999999999997</v>
      </c>
      <c r="E184" s="17">
        <f t="shared" si="20"/>
        <v>19.433999999999997</v>
      </c>
    </row>
    <row r="185" spans="1:5">
      <c r="A185" s="17">
        <v>77</v>
      </c>
      <c r="B185">
        <f t="shared" si="18"/>
        <v>3.208333333333333</v>
      </c>
      <c r="C185" s="17">
        <v>149.25299999999999</v>
      </c>
      <c r="D185" s="17">
        <f t="shared" si="23"/>
        <v>-30.747000000000014</v>
      </c>
      <c r="E185" s="17">
        <f t="shared" si="20"/>
        <v>30.747000000000014</v>
      </c>
    </row>
    <row r="186" spans="1:5">
      <c r="A186" s="17">
        <v>79</v>
      </c>
      <c r="B186">
        <f t="shared" si="18"/>
        <v>3.2916666666666665</v>
      </c>
      <c r="C186" s="17">
        <v>152.292</v>
      </c>
      <c r="D186" s="17">
        <f t="shared" si="23"/>
        <v>-27.707999999999998</v>
      </c>
      <c r="E186" s="17">
        <f t="shared" si="20"/>
        <v>27.707999999999998</v>
      </c>
    </row>
    <row r="187" spans="1:5">
      <c r="A187" s="17">
        <v>81</v>
      </c>
      <c r="B187">
        <f t="shared" si="18"/>
        <v>3.375</v>
      </c>
      <c r="C187" s="17">
        <v>158.19900000000001</v>
      </c>
      <c r="D187" s="17">
        <f t="shared" si="23"/>
        <v>-21.800999999999988</v>
      </c>
      <c r="E187" s="17">
        <f t="shared" si="20"/>
        <v>21.800999999999988</v>
      </c>
    </row>
    <row r="188" spans="1:5">
      <c r="A188" s="17">
        <v>83</v>
      </c>
      <c r="B188">
        <f t="shared" si="18"/>
        <v>3.458333333333333</v>
      </c>
      <c r="C188" s="17">
        <v>158.19900000000001</v>
      </c>
      <c r="D188" s="17">
        <f t="shared" si="23"/>
        <v>-21.800999999999988</v>
      </c>
      <c r="E188" s="17">
        <f t="shared" si="20"/>
        <v>21.800999999999988</v>
      </c>
    </row>
    <row r="189" spans="1:5">
      <c r="A189" s="17">
        <v>85</v>
      </c>
      <c r="B189">
        <f t="shared" si="18"/>
        <v>3.5416666666666665</v>
      </c>
      <c r="C189" s="17">
        <v>160.505</v>
      </c>
      <c r="D189" s="17">
        <f t="shared" si="23"/>
        <v>-19.495000000000005</v>
      </c>
      <c r="E189" s="17">
        <f t="shared" si="20"/>
        <v>19.495000000000005</v>
      </c>
    </row>
    <row r="190" spans="1:5">
      <c r="A190" s="17">
        <v>87</v>
      </c>
      <c r="B190">
        <f t="shared" si="18"/>
        <v>3.625</v>
      </c>
      <c r="C190" s="17">
        <v>160.505</v>
      </c>
      <c r="D190" s="17">
        <f t="shared" si="23"/>
        <v>-19.495000000000005</v>
      </c>
      <c r="E190" s="17">
        <f t="shared" si="20"/>
        <v>19.495000000000005</v>
      </c>
    </row>
    <row r="191" spans="1:5">
      <c r="A191" s="17">
        <v>89</v>
      </c>
      <c r="B191">
        <f t="shared" si="18"/>
        <v>3.708333333333333</v>
      </c>
      <c r="C191" s="17">
        <v>167.256</v>
      </c>
      <c r="D191" s="17">
        <f t="shared" si="23"/>
        <v>-12.744</v>
      </c>
      <c r="E191" s="17">
        <f t="shared" si="20"/>
        <v>12.744</v>
      </c>
    </row>
    <row r="192" spans="1:5">
      <c r="A192" s="17">
        <v>91</v>
      </c>
      <c r="B192">
        <f t="shared" si="18"/>
        <v>3.7916666666666665</v>
      </c>
      <c r="C192" s="17">
        <v>167.256</v>
      </c>
      <c r="D192" s="17">
        <f t="shared" si="23"/>
        <v>-12.744</v>
      </c>
      <c r="E192" s="17">
        <f t="shared" si="20"/>
        <v>12.744</v>
      </c>
    </row>
    <row r="193" spans="1:5">
      <c r="A193" s="17">
        <v>93</v>
      </c>
      <c r="B193">
        <f t="shared" si="18"/>
        <v>3.875</v>
      </c>
      <c r="C193" s="17">
        <v>165.80099999999999</v>
      </c>
      <c r="D193" s="17">
        <f t="shared" si="23"/>
        <v>-14.199000000000012</v>
      </c>
      <c r="E193" s="17">
        <f t="shared" si="20"/>
        <v>14.199000000000012</v>
      </c>
    </row>
    <row r="194" spans="1:5">
      <c r="A194" s="17">
        <v>95</v>
      </c>
      <c r="B194">
        <f t="shared" si="18"/>
        <v>3.958333333333333</v>
      </c>
      <c r="C194" s="17">
        <v>165.80099999999999</v>
      </c>
      <c r="D194" s="17">
        <f t="shared" si="23"/>
        <v>-14.199000000000012</v>
      </c>
      <c r="E194" s="17">
        <f t="shared" si="20"/>
        <v>14.199000000000012</v>
      </c>
    </row>
    <row r="195" spans="1:5">
      <c r="A195" s="17">
        <v>97</v>
      </c>
      <c r="B195">
        <f t="shared" si="18"/>
        <v>4.0416666666666661</v>
      </c>
      <c r="C195" s="17">
        <v>164.59399999999999</v>
      </c>
      <c r="D195" s="17">
        <f t="shared" ref="D195:D204" si="24">180-C195</f>
        <v>15.406000000000006</v>
      </c>
      <c r="E195" s="17">
        <f t="shared" si="20"/>
        <v>15.406000000000006</v>
      </c>
    </row>
    <row r="196" spans="1:5">
      <c r="A196" s="17">
        <v>99</v>
      </c>
      <c r="B196">
        <f t="shared" si="18"/>
        <v>4.125</v>
      </c>
      <c r="C196" s="17">
        <v>155.93</v>
      </c>
      <c r="D196" s="17">
        <f t="shared" si="24"/>
        <v>24.069999999999993</v>
      </c>
      <c r="E196" s="17">
        <f t="shared" si="20"/>
        <v>24.069999999999993</v>
      </c>
    </row>
    <row r="197" spans="1:5">
      <c r="A197" s="17">
        <v>101</v>
      </c>
      <c r="B197">
        <f t="shared" si="18"/>
        <v>4.208333333333333</v>
      </c>
      <c r="C197" s="17">
        <v>156.732</v>
      </c>
      <c r="D197" s="17">
        <f t="shared" si="24"/>
        <v>23.268000000000001</v>
      </c>
      <c r="E197" s="17">
        <f t="shared" si="20"/>
        <v>23.268000000000001</v>
      </c>
    </row>
    <row r="198" spans="1:5">
      <c r="A198" s="17">
        <v>103</v>
      </c>
      <c r="B198">
        <f t="shared" si="18"/>
        <v>4.2916666666666661</v>
      </c>
      <c r="C198" s="17">
        <v>146.422</v>
      </c>
      <c r="D198" s="17">
        <f t="shared" si="24"/>
        <v>33.578000000000003</v>
      </c>
      <c r="E198" s="17">
        <f t="shared" si="20"/>
        <v>33.578000000000003</v>
      </c>
    </row>
    <row r="199" spans="1:5">
      <c r="A199" s="17">
        <v>105</v>
      </c>
      <c r="B199">
        <f t="shared" si="18"/>
        <v>4.375</v>
      </c>
      <c r="C199" s="17">
        <v>154.56399999999999</v>
      </c>
      <c r="D199" s="17">
        <f t="shared" si="24"/>
        <v>25.436000000000007</v>
      </c>
      <c r="E199" s="17">
        <f t="shared" si="20"/>
        <v>25.436000000000007</v>
      </c>
    </row>
    <row r="200" spans="1:5">
      <c r="A200" s="17">
        <v>107</v>
      </c>
      <c r="B200">
        <f t="shared" si="18"/>
        <v>4.458333333333333</v>
      </c>
      <c r="C200" s="17">
        <v>163.04</v>
      </c>
      <c r="D200" s="17">
        <f t="shared" si="24"/>
        <v>16.960000000000008</v>
      </c>
      <c r="E200" s="17">
        <f t="shared" si="20"/>
        <v>16.960000000000008</v>
      </c>
    </row>
    <row r="201" spans="1:5">
      <c r="A201" s="17">
        <v>109</v>
      </c>
      <c r="B201">
        <f t="shared" si="18"/>
        <v>4.5416666666666661</v>
      </c>
      <c r="C201" s="17">
        <v>169.15600000000001</v>
      </c>
      <c r="D201" s="17">
        <f t="shared" si="24"/>
        <v>10.843999999999994</v>
      </c>
      <c r="E201" s="17">
        <f t="shared" si="20"/>
        <v>10.843999999999994</v>
      </c>
    </row>
    <row r="202" spans="1:5">
      <c r="A202" s="17">
        <v>111</v>
      </c>
      <c r="B202">
        <f t="shared" si="18"/>
        <v>4.625</v>
      </c>
      <c r="C202" s="17">
        <v>156.411</v>
      </c>
      <c r="D202" s="17">
        <f t="shared" si="24"/>
        <v>23.588999999999999</v>
      </c>
      <c r="E202" s="17">
        <f t="shared" si="20"/>
        <v>23.588999999999999</v>
      </c>
    </row>
    <row r="203" spans="1:5">
      <c r="A203" s="17">
        <v>113</v>
      </c>
      <c r="B203">
        <f t="shared" si="18"/>
        <v>4.708333333333333</v>
      </c>
      <c r="C203" s="17">
        <v>169.89099999999999</v>
      </c>
      <c r="D203" s="17">
        <f t="shared" si="24"/>
        <v>10.109000000000009</v>
      </c>
      <c r="E203" s="17">
        <f t="shared" si="20"/>
        <v>10.109000000000009</v>
      </c>
    </row>
    <row r="204" spans="1:5">
      <c r="A204" s="17">
        <v>115</v>
      </c>
      <c r="B204">
        <f t="shared" si="18"/>
        <v>4.7916666666666661</v>
      </c>
      <c r="C204" s="17">
        <v>171.21799999999999</v>
      </c>
      <c r="D204" s="17">
        <f t="shared" si="24"/>
        <v>8.7820000000000107</v>
      </c>
      <c r="E204" s="17">
        <f t="shared" si="20"/>
        <v>8.7820000000000107</v>
      </c>
    </row>
    <row r="205" spans="1:5">
      <c r="A205" s="17">
        <v>117</v>
      </c>
      <c r="B205">
        <f t="shared" si="18"/>
        <v>4.875</v>
      </c>
      <c r="C205" s="17">
        <v>177.51</v>
      </c>
      <c r="D205" s="17">
        <f t="shared" ref="D205:D206" si="25">-180+C205</f>
        <v>-2.4900000000000091</v>
      </c>
      <c r="E205" s="17">
        <f t="shared" si="20"/>
        <v>2.4900000000000091</v>
      </c>
    </row>
    <row r="206" spans="1:5">
      <c r="A206" s="17">
        <v>119</v>
      </c>
      <c r="B206">
        <f t="shared" si="18"/>
        <v>4.958333333333333</v>
      </c>
      <c r="C206" s="17">
        <v>162.00399999999999</v>
      </c>
      <c r="D206" s="17">
        <f t="shared" si="25"/>
        <v>-17.996000000000009</v>
      </c>
      <c r="E206" s="17">
        <f t="shared" si="20"/>
        <v>17.996000000000009</v>
      </c>
    </row>
  </sheetData>
  <hyperlinks>
    <hyperlink ref="G9" r:id="rId1"/>
    <hyperlink ref="G4" r:id="rId2" location="text=Facts" display="http://www.arkive.org/narwhal/monodon-monoceros/video-06b.html - text=Facts"/>
    <hyperlink ref="G99" r:id="rId3"/>
    <hyperlink ref="G148" r:id="rId4"/>
  </hyperlinks>
  <pageMargins left="0.7" right="0.7" top="0.75" bottom="0.75" header="0.3" footer="0.3"/>
  <pageSetup orientation="portrait" horizontalDpi="4294967293" verticalDpi="0" r:id="rId5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50"/>
  <dimension ref="A1:H113"/>
  <sheetViews>
    <sheetView workbookViewId="0">
      <selection activeCell="D55" sqref="D55:D61"/>
    </sheetView>
  </sheetViews>
  <sheetFormatPr defaultRowHeight="15"/>
  <cols>
    <col min="1" max="1" width="14" customWidth="1"/>
    <col min="2" max="2" width="14.140625" customWidth="1"/>
    <col min="3" max="3" width="18" customWidth="1"/>
    <col min="4" max="4" width="16.85546875" customWidth="1"/>
    <col min="5" max="5" width="15.85546875" customWidth="1"/>
  </cols>
  <sheetData>
    <row r="1" spans="1:8">
      <c r="A1" s="1" t="s">
        <v>73</v>
      </c>
      <c r="C1" s="18" t="s">
        <v>74</v>
      </c>
      <c r="D1" s="18"/>
      <c r="E1" s="18"/>
    </row>
    <row r="2" spans="1:8">
      <c r="A2" t="s">
        <v>306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30" si="0">A4*(1/24)</f>
        <v>4.1666666666666664E-2</v>
      </c>
      <c r="C4">
        <v>170.75399999999999</v>
      </c>
      <c r="D4">
        <f>180-C4</f>
        <v>9.2460000000000093</v>
      </c>
      <c r="E4" s="17">
        <f>ABS(D4)</f>
        <v>9.2460000000000093</v>
      </c>
      <c r="F4">
        <v>8.4</v>
      </c>
      <c r="G4" s="9" t="s">
        <v>505</v>
      </c>
    </row>
    <row r="5" spans="1:8">
      <c r="A5">
        <v>3</v>
      </c>
      <c r="B5">
        <f t="shared" si="0"/>
        <v>0.125</v>
      </c>
      <c r="C5">
        <v>166.11500000000001</v>
      </c>
      <c r="D5">
        <f t="shared" ref="D5:D8" si="1">180-C5</f>
        <v>13.884999999999991</v>
      </c>
      <c r="E5" s="17">
        <f t="shared" ref="E5:E30" si="2">ABS(D5)</f>
        <v>13.884999999999991</v>
      </c>
    </row>
    <row r="6" spans="1:8">
      <c r="A6">
        <v>5</v>
      </c>
      <c r="B6">
        <f t="shared" si="0"/>
        <v>0.20833333333333331</v>
      </c>
      <c r="C6">
        <v>176.20099999999999</v>
      </c>
      <c r="D6">
        <f t="shared" si="1"/>
        <v>3.7990000000000066</v>
      </c>
      <c r="E6" s="17">
        <f t="shared" si="2"/>
        <v>3.7990000000000066</v>
      </c>
    </row>
    <row r="7" spans="1:8">
      <c r="A7">
        <v>7</v>
      </c>
      <c r="B7">
        <f t="shared" si="0"/>
        <v>0.29166666666666663</v>
      </c>
      <c r="C7">
        <v>170.989</v>
      </c>
      <c r="D7">
        <f t="shared" si="1"/>
        <v>9.0109999999999957</v>
      </c>
      <c r="E7" s="17">
        <f t="shared" si="2"/>
        <v>9.0109999999999957</v>
      </c>
      <c r="G7" t="s">
        <v>131</v>
      </c>
      <c r="H7" t="s">
        <v>506</v>
      </c>
    </row>
    <row r="8" spans="1:8">
      <c r="A8">
        <v>9</v>
      </c>
      <c r="B8">
        <f t="shared" si="0"/>
        <v>0.375</v>
      </c>
      <c r="C8">
        <v>178.423</v>
      </c>
      <c r="D8">
        <f t="shared" si="1"/>
        <v>1.5769999999999982</v>
      </c>
      <c r="E8" s="17">
        <f t="shared" si="2"/>
        <v>1.5769999999999982</v>
      </c>
      <c r="G8" t="s">
        <v>507</v>
      </c>
    </row>
    <row r="9" spans="1:8">
      <c r="A9">
        <v>11</v>
      </c>
      <c r="B9">
        <f t="shared" si="0"/>
        <v>0.45833333333333331</v>
      </c>
      <c r="C9">
        <v>172.37100000000001</v>
      </c>
      <c r="D9">
        <f>-180+C9</f>
        <v>-7.6289999999999907</v>
      </c>
      <c r="E9" s="17">
        <f t="shared" si="2"/>
        <v>7.6289999999999907</v>
      </c>
      <c r="G9" s="9" t="s">
        <v>508</v>
      </c>
    </row>
    <row r="10" spans="1:8">
      <c r="A10">
        <v>13</v>
      </c>
      <c r="B10">
        <f t="shared" si="0"/>
        <v>0.54166666666666663</v>
      </c>
      <c r="C10">
        <v>164.464</v>
      </c>
      <c r="D10">
        <f t="shared" ref="D10:D14" si="3">-180+C10</f>
        <v>-15.536000000000001</v>
      </c>
      <c r="E10" s="17">
        <f t="shared" si="2"/>
        <v>15.536000000000001</v>
      </c>
    </row>
    <row r="11" spans="1:8">
      <c r="A11">
        <v>15</v>
      </c>
      <c r="B11">
        <f t="shared" si="0"/>
        <v>0.625</v>
      </c>
      <c r="C11">
        <v>153.827</v>
      </c>
      <c r="D11">
        <f t="shared" si="3"/>
        <v>-26.173000000000002</v>
      </c>
      <c r="E11" s="17">
        <f t="shared" si="2"/>
        <v>26.173000000000002</v>
      </c>
    </row>
    <row r="12" spans="1:8">
      <c r="A12">
        <v>17</v>
      </c>
      <c r="B12">
        <f t="shared" si="0"/>
        <v>0.70833333333333326</v>
      </c>
      <c r="C12">
        <v>153.33000000000001</v>
      </c>
      <c r="D12">
        <f t="shared" si="3"/>
        <v>-26.669999999999987</v>
      </c>
      <c r="E12" s="17">
        <f t="shared" si="2"/>
        <v>26.669999999999987</v>
      </c>
    </row>
    <row r="13" spans="1:8">
      <c r="A13">
        <v>19</v>
      </c>
      <c r="B13">
        <f t="shared" si="0"/>
        <v>0.79166666666666663</v>
      </c>
      <c r="C13">
        <v>158.881</v>
      </c>
      <c r="D13">
        <f t="shared" si="3"/>
        <v>-21.119</v>
      </c>
      <c r="E13" s="17">
        <f t="shared" si="2"/>
        <v>21.119</v>
      </c>
    </row>
    <row r="14" spans="1:8">
      <c r="A14">
        <v>21</v>
      </c>
      <c r="B14">
        <f t="shared" si="0"/>
        <v>0.875</v>
      </c>
      <c r="C14">
        <v>166.273</v>
      </c>
      <c r="D14">
        <f t="shared" si="3"/>
        <v>-13.727000000000004</v>
      </c>
      <c r="E14" s="17">
        <f t="shared" si="2"/>
        <v>13.727000000000004</v>
      </c>
    </row>
    <row r="15" spans="1:8">
      <c r="A15">
        <v>23</v>
      </c>
      <c r="B15">
        <f t="shared" si="0"/>
        <v>0.95833333333333326</v>
      </c>
      <c r="C15">
        <v>176.00899999999999</v>
      </c>
      <c r="D15">
        <f t="shared" ref="D15:D20" si="4">180-C15</f>
        <v>3.9910000000000139</v>
      </c>
      <c r="E15" s="17">
        <f t="shared" si="2"/>
        <v>3.9910000000000139</v>
      </c>
    </row>
    <row r="16" spans="1:8">
      <c r="A16">
        <v>25</v>
      </c>
      <c r="B16">
        <f t="shared" si="0"/>
        <v>1.0416666666666665</v>
      </c>
      <c r="C16">
        <v>170.43799999999999</v>
      </c>
      <c r="D16">
        <f t="shared" si="4"/>
        <v>9.5620000000000118</v>
      </c>
      <c r="E16" s="17">
        <f t="shared" si="2"/>
        <v>9.5620000000000118</v>
      </c>
    </row>
    <row r="17" spans="1:5">
      <c r="A17">
        <v>27</v>
      </c>
      <c r="B17">
        <f t="shared" si="0"/>
        <v>1.125</v>
      </c>
      <c r="C17">
        <v>171.63399999999999</v>
      </c>
      <c r="D17">
        <f t="shared" si="4"/>
        <v>8.3660000000000139</v>
      </c>
      <c r="E17" s="17">
        <f t="shared" si="2"/>
        <v>8.3660000000000139</v>
      </c>
    </row>
    <row r="18" spans="1:5">
      <c r="A18">
        <v>29</v>
      </c>
      <c r="B18">
        <f t="shared" si="0"/>
        <v>1.2083333333333333</v>
      </c>
      <c r="C18">
        <v>168.89599999999999</v>
      </c>
      <c r="D18">
        <f t="shared" si="4"/>
        <v>11.104000000000013</v>
      </c>
      <c r="E18" s="17">
        <f t="shared" si="2"/>
        <v>11.104000000000013</v>
      </c>
    </row>
    <row r="19" spans="1:5">
      <c r="A19">
        <v>31</v>
      </c>
      <c r="B19">
        <f t="shared" si="0"/>
        <v>1.2916666666666665</v>
      </c>
      <c r="C19">
        <v>169.97399999999999</v>
      </c>
      <c r="D19">
        <f t="shared" si="4"/>
        <v>10.02600000000001</v>
      </c>
      <c r="E19" s="17">
        <f t="shared" si="2"/>
        <v>10.02600000000001</v>
      </c>
    </row>
    <row r="20" spans="1:5">
      <c r="A20">
        <v>33</v>
      </c>
      <c r="B20">
        <f t="shared" si="0"/>
        <v>1.375</v>
      </c>
      <c r="C20">
        <v>171.208</v>
      </c>
      <c r="D20">
        <f t="shared" si="4"/>
        <v>8.7920000000000016</v>
      </c>
      <c r="E20" s="17">
        <f t="shared" si="2"/>
        <v>8.7920000000000016</v>
      </c>
    </row>
    <row r="21" spans="1:5">
      <c r="A21">
        <v>35</v>
      </c>
      <c r="B21">
        <f t="shared" si="0"/>
        <v>1.4583333333333333</v>
      </c>
      <c r="C21">
        <v>172.36</v>
      </c>
      <c r="D21">
        <f t="shared" ref="D21:D30" si="5">-180+C21</f>
        <v>-7.6399999999999864</v>
      </c>
      <c r="E21" s="17">
        <f t="shared" si="2"/>
        <v>7.6399999999999864</v>
      </c>
    </row>
    <row r="22" spans="1:5">
      <c r="A22">
        <v>37</v>
      </c>
      <c r="B22">
        <f t="shared" si="0"/>
        <v>1.5416666666666665</v>
      </c>
      <c r="C22">
        <v>158.74299999999999</v>
      </c>
      <c r="D22">
        <f t="shared" si="5"/>
        <v>-21.257000000000005</v>
      </c>
      <c r="E22" s="17">
        <f t="shared" si="2"/>
        <v>21.257000000000005</v>
      </c>
    </row>
    <row r="23" spans="1:5">
      <c r="A23">
        <v>39</v>
      </c>
      <c r="B23">
        <f t="shared" si="0"/>
        <v>1.625</v>
      </c>
      <c r="C23">
        <v>166.43299999999999</v>
      </c>
      <c r="D23">
        <f t="shared" si="5"/>
        <v>-13.567000000000007</v>
      </c>
      <c r="E23" s="17">
        <f t="shared" si="2"/>
        <v>13.567000000000007</v>
      </c>
    </row>
    <row r="24" spans="1:5">
      <c r="A24">
        <v>41</v>
      </c>
      <c r="B24">
        <f t="shared" si="0"/>
        <v>1.7083333333333333</v>
      </c>
      <c r="C24">
        <v>161.232</v>
      </c>
      <c r="D24">
        <f t="shared" si="5"/>
        <v>-18.768000000000001</v>
      </c>
      <c r="E24" s="17">
        <f t="shared" si="2"/>
        <v>18.768000000000001</v>
      </c>
    </row>
    <row r="25" spans="1:5">
      <c r="A25">
        <v>45</v>
      </c>
      <c r="B25">
        <f t="shared" si="0"/>
        <v>1.875</v>
      </c>
      <c r="C25">
        <v>159.95599999999999</v>
      </c>
      <c r="D25">
        <f t="shared" si="5"/>
        <v>-20.044000000000011</v>
      </c>
      <c r="E25" s="17">
        <f t="shared" si="2"/>
        <v>20.044000000000011</v>
      </c>
    </row>
    <row r="26" spans="1:5">
      <c r="A26">
        <v>47</v>
      </c>
      <c r="B26">
        <f t="shared" si="0"/>
        <v>1.9583333333333333</v>
      </c>
      <c r="C26">
        <v>159.95599999999999</v>
      </c>
      <c r="D26">
        <f t="shared" si="5"/>
        <v>-20.044000000000011</v>
      </c>
      <c r="E26" s="17">
        <f t="shared" si="2"/>
        <v>20.044000000000011</v>
      </c>
    </row>
    <row r="27" spans="1:5">
      <c r="A27">
        <v>49</v>
      </c>
      <c r="B27">
        <f t="shared" si="0"/>
        <v>2.0416666666666665</v>
      </c>
      <c r="C27">
        <v>157.46299999999999</v>
      </c>
      <c r="D27">
        <f t="shared" si="5"/>
        <v>-22.537000000000006</v>
      </c>
      <c r="E27" s="17">
        <f t="shared" si="2"/>
        <v>22.537000000000006</v>
      </c>
    </row>
    <row r="28" spans="1:5">
      <c r="A28">
        <v>51</v>
      </c>
      <c r="B28">
        <f t="shared" si="0"/>
        <v>2.125</v>
      </c>
      <c r="C28">
        <v>150.83699999999999</v>
      </c>
      <c r="D28">
        <f t="shared" si="5"/>
        <v>-29.163000000000011</v>
      </c>
      <c r="E28" s="10">
        <f t="shared" si="2"/>
        <v>29.163000000000011</v>
      </c>
    </row>
    <row r="29" spans="1:5">
      <c r="A29">
        <v>53</v>
      </c>
      <c r="B29">
        <f t="shared" si="0"/>
        <v>2.208333333333333</v>
      </c>
      <c r="C29">
        <v>165.18700000000001</v>
      </c>
      <c r="D29">
        <f t="shared" si="5"/>
        <v>-14.812999999999988</v>
      </c>
      <c r="E29" s="17">
        <f t="shared" si="2"/>
        <v>14.812999999999988</v>
      </c>
    </row>
    <row r="30" spans="1:5">
      <c r="A30">
        <v>55</v>
      </c>
      <c r="B30">
        <f t="shared" si="0"/>
        <v>2.2916666666666665</v>
      </c>
      <c r="C30">
        <v>163.46799999999999</v>
      </c>
      <c r="D30">
        <f t="shared" si="5"/>
        <v>-16.532000000000011</v>
      </c>
      <c r="E30" s="17">
        <f t="shared" si="2"/>
        <v>16.532000000000011</v>
      </c>
    </row>
    <row r="33" spans="1:8">
      <c r="A33" t="s">
        <v>309</v>
      </c>
    </row>
    <row r="34" spans="1:8">
      <c r="A34" s="1" t="s">
        <v>123</v>
      </c>
      <c r="B34" s="1" t="s">
        <v>124</v>
      </c>
      <c r="C34" s="1" t="s">
        <v>125</v>
      </c>
      <c r="D34" s="1" t="s">
        <v>174</v>
      </c>
      <c r="E34" s="1" t="s">
        <v>127</v>
      </c>
      <c r="G34" t="s">
        <v>131</v>
      </c>
      <c r="H34" t="s">
        <v>506</v>
      </c>
    </row>
    <row r="35" spans="1:8">
      <c r="A35">
        <v>1</v>
      </c>
      <c r="B35">
        <f t="shared" ref="B35:B61" si="6">A35*(1/24)</f>
        <v>4.1666666666666664E-2</v>
      </c>
      <c r="C35">
        <v>167.011</v>
      </c>
      <c r="D35">
        <f>180-C35</f>
        <v>12.989000000000004</v>
      </c>
      <c r="E35" s="17">
        <f>ABS(D35)</f>
        <v>12.989000000000004</v>
      </c>
      <c r="G35" t="s">
        <v>509</v>
      </c>
    </row>
    <row r="36" spans="1:8">
      <c r="A36">
        <v>3</v>
      </c>
      <c r="B36">
        <f t="shared" si="6"/>
        <v>0.125</v>
      </c>
      <c r="C36">
        <v>167.011</v>
      </c>
      <c r="D36">
        <f t="shared" ref="D36:D43" si="7">180-C36</f>
        <v>12.989000000000004</v>
      </c>
      <c r="E36" s="17">
        <f t="shared" ref="E36:E61" si="8">ABS(D36)</f>
        <v>12.989000000000004</v>
      </c>
      <c r="G36" s="9" t="s">
        <v>508</v>
      </c>
    </row>
    <row r="37" spans="1:8">
      <c r="A37">
        <v>5</v>
      </c>
      <c r="B37">
        <f t="shared" si="6"/>
        <v>0.20833333333333331</v>
      </c>
      <c r="C37">
        <v>161.70099999999999</v>
      </c>
      <c r="D37">
        <f t="shared" si="7"/>
        <v>18.299000000000007</v>
      </c>
      <c r="E37" s="17">
        <f t="shared" si="8"/>
        <v>18.299000000000007</v>
      </c>
    </row>
    <row r="38" spans="1:8">
      <c r="A38">
        <v>7</v>
      </c>
      <c r="B38">
        <f t="shared" si="6"/>
        <v>0.29166666666666663</v>
      </c>
      <c r="C38">
        <v>160.762</v>
      </c>
      <c r="D38">
        <f t="shared" si="7"/>
        <v>19.238</v>
      </c>
      <c r="E38" s="17">
        <f t="shared" si="8"/>
        <v>19.238</v>
      </c>
    </row>
    <row r="39" spans="1:8">
      <c r="A39">
        <v>9</v>
      </c>
      <c r="B39">
        <f t="shared" si="6"/>
        <v>0.375</v>
      </c>
      <c r="C39">
        <v>150.239</v>
      </c>
      <c r="D39">
        <f t="shared" si="7"/>
        <v>29.760999999999996</v>
      </c>
      <c r="E39" s="17">
        <f t="shared" si="8"/>
        <v>29.760999999999996</v>
      </c>
    </row>
    <row r="40" spans="1:8">
      <c r="A40">
        <v>11</v>
      </c>
      <c r="B40">
        <f t="shared" si="6"/>
        <v>0.45833333333333331</v>
      </c>
      <c r="C40">
        <v>147.77799999999999</v>
      </c>
      <c r="D40">
        <f t="shared" si="7"/>
        <v>32.222000000000008</v>
      </c>
      <c r="E40" s="17">
        <f t="shared" si="8"/>
        <v>32.222000000000008</v>
      </c>
    </row>
    <row r="41" spans="1:8">
      <c r="A41">
        <v>13</v>
      </c>
      <c r="B41">
        <f t="shared" si="6"/>
        <v>0.54166666666666663</v>
      </c>
      <c r="C41">
        <v>156.20500000000001</v>
      </c>
      <c r="D41">
        <f t="shared" si="7"/>
        <v>23.794999999999987</v>
      </c>
      <c r="E41" s="17">
        <f t="shared" si="8"/>
        <v>23.794999999999987</v>
      </c>
    </row>
    <row r="42" spans="1:8">
      <c r="A42">
        <v>15</v>
      </c>
      <c r="B42">
        <f t="shared" si="6"/>
        <v>0.625</v>
      </c>
      <c r="C42">
        <v>156.202</v>
      </c>
      <c r="D42">
        <f t="shared" si="7"/>
        <v>23.798000000000002</v>
      </c>
      <c r="E42" s="17">
        <f t="shared" si="8"/>
        <v>23.798000000000002</v>
      </c>
    </row>
    <row r="43" spans="1:8">
      <c r="A43">
        <v>17</v>
      </c>
      <c r="B43">
        <f t="shared" si="6"/>
        <v>0.70833333333333326</v>
      </c>
      <c r="C43">
        <v>155.18600000000001</v>
      </c>
      <c r="D43">
        <f t="shared" si="7"/>
        <v>24.813999999999993</v>
      </c>
      <c r="E43" s="17">
        <f t="shared" si="8"/>
        <v>24.813999999999993</v>
      </c>
    </row>
    <row r="44" spans="1:8">
      <c r="A44">
        <v>21</v>
      </c>
      <c r="B44">
        <f t="shared" si="6"/>
        <v>0.875</v>
      </c>
      <c r="C44">
        <v>159.71700000000001</v>
      </c>
      <c r="D44">
        <f>-180+C44</f>
        <v>-20.282999999999987</v>
      </c>
      <c r="E44" s="17">
        <f t="shared" si="8"/>
        <v>20.282999999999987</v>
      </c>
    </row>
    <row r="45" spans="1:8">
      <c r="A45">
        <v>23</v>
      </c>
      <c r="B45">
        <f t="shared" si="6"/>
        <v>0.95833333333333326</v>
      </c>
      <c r="C45">
        <v>154.35900000000001</v>
      </c>
      <c r="D45">
        <f t="shared" ref="D45:D46" si="9">-180+C45</f>
        <v>-25.640999999999991</v>
      </c>
      <c r="E45" s="17">
        <f t="shared" si="8"/>
        <v>25.640999999999991</v>
      </c>
    </row>
    <row r="46" spans="1:8">
      <c r="A46">
        <v>25</v>
      </c>
      <c r="B46">
        <f t="shared" si="6"/>
        <v>1.0416666666666665</v>
      </c>
      <c r="C46">
        <v>170.11799999999999</v>
      </c>
      <c r="D46">
        <f t="shared" si="9"/>
        <v>-9.882000000000005</v>
      </c>
      <c r="E46" s="17">
        <f t="shared" si="8"/>
        <v>9.882000000000005</v>
      </c>
    </row>
    <row r="47" spans="1:8">
      <c r="A47">
        <v>27</v>
      </c>
      <c r="B47">
        <f t="shared" si="6"/>
        <v>1.125</v>
      </c>
      <c r="C47">
        <v>165.952</v>
      </c>
      <c r="D47">
        <f t="shared" ref="D47:D50" si="10">180-C47</f>
        <v>14.048000000000002</v>
      </c>
      <c r="E47" s="17">
        <f t="shared" si="8"/>
        <v>14.048000000000002</v>
      </c>
    </row>
    <row r="48" spans="1:8">
      <c r="A48">
        <v>29</v>
      </c>
      <c r="B48">
        <f t="shared" si="6"/>
        <v>1.2083333333333333</v>
      </c>
      <c r="C48">
        <v>163.41300000000001</v>
      </c>
      <c r="D48">
        <f t="shared" si="10"/>
        <v>16.586999999999989</v>
      </c>
      <c r="E48" s="17">
        <f t="shared" si="8"/>
        <v>16.586999999999989</v>
      </c>
    </row>
    <row r="49" spans="1:5">
      <c r="A49">
        <v>39</v>
      </c>
      <c r="B49">
        <f t="shared" si="6"/>
        <v>1.625</v>
      </c>
      <c r="C49">
        <v>144.678</v>
      </c>
      <c r="D49">
        <f t="shared" si="10"/>
        <v>35.322000000000003</v>
      </c>
      <c r="E49" s="10">
        <f t="shared" si="8"/>
        <v>35.322000000000003</v>
      </c>
    </row>
    <row r="50" spans="1:5">
      <c r="A50">
        <v>41</v>
      </c>
      <c r="B50">
        <f t="shared" si="6"/>
        <v>1.7083333333333333</v>
      </c>
      <c r="C50">
        <v>158.96199999999999</v>
      </c>
      <c r="D50">
        <f t="shared" si="10"/>
        <v>21.038000000000011</v>
      </c>
      <c r="E50" s="17">
        <f t="shared" si="8"/>
        <v>21.038000000000011</v>
      </c>
    </row>
    <row r="51" spans="1:5">
      <c r="A51">
        <v>43</v>
      </c>
      <c r="B51">
        <f t="shared" si="6"/>
        <v>1.7916666666666665</v>
      </c>
      <c r="C51">
        <v>159.77099999999999</v>
      </c>
      <c r="D51">
        <f t="shared" ref="D51:D54" si="11">-180+C51</f>
        <v>-20.229000000000013</v>
      </c>
      <c r="E51" s="17">
        <f t="shared" si="8"/>
        <v>20.229000000000013</v>
      </c>
    </row>
    <row r="52" spans="1:5">
      <c r="A52">
        <v>45</v>
      </c>
      <c r="B52">
        <f t="shared" si="6"/>
        <v>1.875</v>
      </c>
      <c r="C52">
        <v>160.25299999999999</v>
      </c>
      <c r="D52">
        <f t="shared" si="11"/>
        <v>-19.747000000000014</v>
      </c>
      <c r="E52" s="17">
        <f t="shared" si="8"/>
        <v>19.747000000000014</v>
      </c>
    </row>
    <row r="53" spans="1:5">
      <c r="A53">
        <v>47</v>
      </c>
      <c r="B53">
        <f t="shared" si="6"/>
        <v>1.9583333333333333</v>
      </c>
      <c r="C53">
        <v>171.191</v>
      </c>
      <c r="D53">
        <f t="shared" si="11"/>
        <v>-8.8089999999999975</v>
      </c>
      <c r="E53" s="17">
        <f t="shared" si="8"/>
        <v>8.8089999999999975</v>
      </c>
    </row>
    <row r="54" spans="1:5">
      <c r="A54">
        <v>49</v>
      </c>
      <c r="B54">
        <f t="shared" si="6"/>
        <v>2.0416666666666665</v>
      </c>
      <c r="C54">
        <v>170.584</v>
      </c>
      <c r="D54">
        <f t="shared" si="11"/>
        <v>-9.4159999999999968</v>
      </c>
      <c r="E54" s="17">
        <f t="shared" si="8"/>
        <v>9.4159999999999968</v>
      </c>
    </row>
    <row r="55" spans="1:5">
      <c r="A55">
        <v>51</v>
      </c>
      <c r="B55">
        <f t="shared" si="6"/>
        <v>2.125</v>
      </c>
      <c r="C55">
        <v>152.65</v>
      </c>
      <c r="D55">
        <f t="shared" ref="D55:D59" si="12">180-C55</f>
        <v>27.349999999999994</v>
      </c>
      <c r="E55" s="17">
        <f t="shared" si="8"/>
        <v>27.349999999999994</v>
      </c>
    </row>
    <row r="56" spans="1:5">
      <c r="A56">
        <v>53</v>
      </c>
      <c r="B56">
        <f t="shared" si="6"/>
        <v>2.208333333333333</v>
      </c>
      <c r="C56">
        <v>152.59200000000001</v>
      </c>
      <c r="D56">
        <f t="shared" si="12"/>
        <v>27.407999999999987</v>
      </c>
      <c r="E56" s="17">
        <f t="shared" si="8"/>
        <v>27.407999999999987</v>
      </c>
    </row>
    <row r="57" spans="1:5">
      <c r="A57">
        <v>55</v>
      </c>
      <c r="B57">
        <f t="shared" si="6"/>
        <v>2.2916666666666665</v>
      </c>
      <c r="C57">
        <v>152.791</v>
      </c>
      <c r="D57">
        <f t="shared" si="12"/>
        <v>27.209000000000003</v>
      </c>
      <c r="E57" s="17">
        <f t="shared" si="8"/>
        <v>27.209000000000003</v>
      </c>
    </row>
    <row r="58" spans="1:5">
      <c r="A58">
        <v>57</v>
      </c>
      <c r="B58">
        <f t="shared" si="6"/>
        <v>2.375</v>
      </c>
      <c r="C58">
        <v>154.87899999999999</v>
      </c>
      <c r="D58">
        <f t="shared" si="12"/>
        <v>25.121000000000009</v>
      </c>
      <c r="E58" s="17">
        <f t="shared" si="8"/>
        <v>25.121000000000009</v>
      </c>
    </row>
    <row r="59" spans="1:5">
      <c r="A59">
        <v>59</v>
      </c>
      <c r="B59">
        <f t="shared" si="6"/>
        <v>2.458333333333333</v>
      </c>
      <c r="C59">
        <v>160.68799999999999</v>
      </c>
      <c r="D59">
        <f t="shared" si="12"/>
        <v>19.312000000000012</v>
      </c>
      <c r="E59" s="17">
        <f t="shared" si="8"/>
        <v>19.312000000000012</v>
      </c>
    </row>
    <row r="60" spans="1:5">
      <c r="A60">
        <v>61</v>
      </c>
      <c r="B60">
        <f t="shared" si="6"/>
        <v>2.5416666666666665</v>
      </c>
      <c r="C60">
        <v>170.06399999999999</v>
      </c>
      <c r="D60">
        <f t="shared" ref="D60:D61" si="13">-180+C60</f>
        <v>-9.936000000000007</v>
      </c>
      <c r="E60" s="17">
        <f t="shared" si="8"/>
        <v>9.936000000000007</v>
      </c>
    </row>
    <row r="61" spans="1:5">
      <c r="A61">
        <v>63</v>
      </c>
      <c r="B61">
        <f t="shared" si="6"/>
        <v>2.625</v>
      </c>
      <c r="C61">
        <v>160.178</v>
      </c>
      <c r="D61">
        <f t="shared" si="13"/>
        <v>-19.822000000000003</v>
      </c>
      <c r="E61" s="17">
        <f t="shared" si="8"/>
        <v>19.822000000000003</v>
      </c>
    </row>
    <row r="65" spans="1:7">
      <c r="A65" s="1"/>
      <c r="B65" s="1"/>
      <c r="C65" s="1"/>
      <c r="D65" s="1"/>
      <c r="E65" s="1"/>
    </row>
    <row r="66" spans="1:7">
      <c r="A66" s="17"/>
      <c r="B66" s="17"/>
      <c r="C66" s="17"/>
      <c r="D66" s="17"/>
      <c r="E66" s="17"/>
    </row>
    <row r="67" spans="1:7">
      <c r="A67" s="17"/>
      <c r="B67" s="17"/>
      <c r="C67" s="17"/>
      <c r="D67" s="17"/>
      <c r="E67" s="17"/>
      <c r="G67" s="9"/>
    </row>
    <row r="68" spans="1:7">
      <c r="A68" s="17"/>
      <c r="B68" s="17"/>
      <c r="C68" s="17"/>
      <c r="D68" s="17"/>
      <c r="E68" s="17"/>
    </row>
    <row r="69" spans="1:7">
      <c r="A69" s="17"/>
      <c r="B69" s="17"/>
      <c r="C69" s="17"/>
      <c r="D69" s="17"/>
      <c r="E69" s="17"/>
    </row>
    <row r="70" spans="1:7">
      <c r="A70" s="17"/>
      <c r="B70" s="17"/>
      <c r="C70" s="17"/>
      <c r="D70" s="17"/>
      <c r="E70" s="17"/>
    </row>
    <row r="71" spans="1:7">
      <c r="A71" s="17"/>
      <c r="B71" s="17"/>
      <c r="C71" s="17"/>
      <c r="D71" s="17"/>
      <c r="E71" s="17"/>
    </row>
    <row r="72" spans="1:7">
      <c r="A72" s="17"/>
      <c r="B72" s="17"/>
      <c r="C72" s="17"/>
      <c r="D72" s="17"/>
      <c r="E72" s="17"/>
    </row>
    <row r="73" spans="1:7">
      <c r="A73" s="17"/>
      <c r="B73" s="17"/>
      <c r="C73" s="17"/>
      <c r="D73" s="17"/>
      <c r="E73" s="17"/>
    </row>
    <row r="74" spans="1:7">
      <c r="A74" s="17"/>
      <c r="B74" s="17"/>
      <c r="C74" s="17"/>
      <c r="D74" s="17"/>
      <c r="E74" s="17"/>
    </row>
    <row r="75" spans="1:7">
      <c r="A75" s="17"/>
      <c r="B75" s="17"/>
      <c r="C75" s="17"/>
      <c r="D75" s="17"/>
      <c r="E75" s="17"/>
    </row>
    <row r="76" spans="1:7">
      <c r="A76" s="17"/>
      <c r="B76" s="17"/>
      <c r="C76" s="17"/>
      <c r="D76" s="17"/>
      <c r="E76" s="17"/>
    </row>
    <row r="77" spans="1:7">
      <c r="A77" s="17"/>
      <c r="B77" s="17"/>
      <c r="C77" s="17"/>
      <c r="D77" s="17"/>
      <c r="E77" s="17"/>
    </row>
    <row r="78" spans="1:7">
      <c r="A78" s="17"/>
      <c r="B78" s="17"/>
      <c r="C78" s="17"/>
      <c r="D78" s="17"/>
      <c r="E78" s="17"/>
    </row>
    <row r="79" spans="1:7">
      <c r="A79" s="17"/>
      <c r="B79" s="17"/>
      <c r="C79" s="17"/>
      <c r="D79" s="17"/>
      <c r="E79" s="17"/>
    </row>
    <row r="80" spans="1:7">
      <c r="A80" s="17"/>
      <c r="B80" s="17"/>
      <c r="C80" s="17"/>
      <c r="D80" s="17"/>
      <c r="E80" s="17"/>
    </row>
    <row r="81" spans="1:5">
      <c r="A81" s="17"/>
      <c r="B81" s="17"/>
      <c r="C81" s="17"/>
      <c r="D81" s="17"/>
      <c r="E81" s="17"/>
    </row>
    <row r="82" spans="1:5">
      <c r="A82" s="17"/>
      <c r="B82" s="17"/>
      <c r="C82" s="17"/>
      <c r="D82" s="17"/>
      <c r="E82" s="17"/>
    </row>
    <row r="83" spans="1:5">
      <c r="A83" s="17"/>
      <c r="B83" s="17"/>
      <c r="C83" s="17"/>
      <c r="D83" s="17"/>
      <c r="E83" s="17"/>
    </row>
    <row r="84" spans="1:5">
      <c r="A84" s="17"/>
      <c r="B84" s="17"/>
      <c r="C84" s="17"/>
      <c r="D84" s="17"/>
      <c r="E84" s="17"/>
    </row>
    <row r="85" spans="1:5">
      <c r="A85" s="17"/>
      <c r="B85" s="17"/>
      <c r="C85" s="17"/>
      <c r="D85" s="17"/>
      <c r="E85" s="17"/>
    </row>
    <row r="86" spans="1:5">
      <c r="A86" s="17"/>
      <c r="B86" s="17"/>
      <c r="C86" s="17"/>
      <c r="D86" s="17"/>
      <c r="E86" s="17"/>
    </row>
    <row r="87" spans="1:5">
      <c r="A87" s="17"/>
      <c r="B87" s="17"/>
      <c r="C87" s="17"/>
      <c r="D87" s="17"/>
      <c r="E87" s="17"/>
    </row>
    <row r="88" spans="1:5">
      <c r="A88" s="17"/>
      <c r="B88" s="17"/>
      <c r="C88" s="17"/>
      <c r="D88" s="17"/>
      <c r="E88" s="17"/>
    </row>
    <row r="89" spans="1:5">
      <c r="A89" s="17"/>
      <c r="B89" s="17"/>
      <c r="C89" s="17"/>
      <c r="D89" s="17"/>
      <c r="E89" s="17"/>
    </row>
    <row r="90" spans="1:5">
      <c r="A90" s="17"/>
      <c r="B90" s="17"/>
      <c r="C90" s="17"/>
      <c r="D90" s="17"/>
      <c r="E90" s="17"/>
    </row>
    <row r="91" spans="1:5">
      <c r="A91" s="17"/>
      <c r="B91" s="17"/>
      <c r="C91" s="17"/>
      <c r="D91" s="17"/>
      <c r="E91" s="17"/>
    </row>
    <row r="92" spans="1:5">
      <c r="A92" s="17"/>
      <c r="B92" s="17"/>
      <c r="C92" s="17"/>
      <c r="D92" s="17"/>
      <c r="E92" s="17"/>
    </row>
    <row r="93" spans="1:5">
      <c r="A93" s="17"/>
      <c r="B93" s="17"/>
      <c r="C93" s="17"/>
      <c r="D93" s="17"/>
      <c r="E93" s="17"/>
    </row>
    <row r="94" spans="1:5">
      <c r="A94" s="17"/>
      <c r="B94" s="17"/>
      <c r="C94" s="17"/>
      <c r="D94" s="17"/>
      <c r="E94" s="17"/>
    </row>
    <row r="95" spans="1:5">
      <c r="A95" s="17"/>
      <c r="B95" s="17"/>
      <c r="C95" s="17"/>
      <c r="D95" s="17"/>
      <c r="E95" s="17"/>
    </row>
    <row r="96" spans="1:5">
      <c r="A96" s="17"/>
      <c r="B96" s="17"/>
      <c r="C96" s="17"/>
      <c r="D96" s="17"/>
      <c r="E96" s="17"/>
    </row>
    <row r="97" spans="1:5">
      <c r="A97" s="17"/>
      <c r="B97" s="17"/>
      <c r="C97" s="17"/>
      <c r="D97" s="17"/>
      <c r="E97" s="17"/>
    </row>
    <row r="98" spans="1:5">
      <c r="A98" s="17"/>
      <c r="B98" s="17"/>
      <c r="C98" s="17"/>
      <c r="D98" s="17"/>
      <c r="E98" s="17"/>
    </row>
    <row r="99" spans="1:5">
      <c r="A99" s="17"/>
      <c r="B99" s="17"/>
      <c r="C99" s="17"/>
      <c r="D99" s="17"/>
      <c r="E99" s="17"/>
    </row>
    <row r="100" spans="1:5">
      <c r="A100" s="17"/>
      <c r="B100" s="17"/>
      <c r="C100" s="17"/>
      <c r="D100" s="17"/>
      <c r="E100" s="17"/>
    </row>
    <row r="101" spans="1:5">
      <c r="A101" s="17"/>
      <c r="B101" s="17"/>
      <c r="C101" s="17"/>
      <c r="D101" s="17"/>
      <c r="E101" s="17"/>
    </row>
    <row r="102" spans="1:5">
      <c r="A102" s="17"/>
      <c r="B102" s="17"/>
      <c r="C102" s="17"/>
      <c r="D102" s="17"/>
      <c r="E102" s="17"/>
    </row>
    <row r="103" spans="1:5">
      <c r="A103" s="17"/>
      <c r="B103" s="17"/>
      <c r="C103" s="17"/>
      <c r="D103" s="17"/>
      <c r="E103" s="17"/>
    </row>
    <row r="104" spans="1:5">
      <c r="A104" s="17"/>
      <c r="B104" s="17"/>
      <c r="C104" s="17"/>
      <c r="D104" s="17"/>
      <c r="E104" s="17"/>
    </row>
    <row r="105" spans="1:5">
      <c r="A105" s="17"/>
      <c r="B105" s="17"/>
      <c r="C105" s="17"/>
      <c r="D105" s="17"/>
      <c r="E105" s="17"/>
    </row>
    <row r="106" spans="1:5">
      <c r="A106" s="17"/>
      <c r="B106" s="17"/>
      <c r="C106" s="17"/>
      <c r="D106" s="17"/>
      <c r="E106" s="17"/>
    </row>
    <row r="107" spans="1:5">
      <c r="A107" s="17"/>
      <c r="B107" s="17"/>
      <c r="C107" s="17"/>
      <c r="D107" s="17"/>
      <c r="E107" s="17"/>
    </row>
    <row r="108" spans="1:5">
      <c r="A108" s="17"/>
      <c r="B108" s="17"/>
      <c r="C108" s="17"/>
      <c r="D108" s="17"/>
      <c r="E108" s="17"/>
    </row>
    <row r="109" spans="1:5">
      <c r="A109" s="17"/>
      <c r="B109" s="17"/>
      <c r="C109" s="17"/>
      <c r="D109" s="17"/>
      <c r="E109" s="17"/>
    </row>
    <row r="110" spans="1:5">
      <c r="A110" s="17"/>
      <c r="B110" s="17"/>
      <c r="C110" s="17"/>
      <c r="D110" s="17"/>
      <c r="E110" s="17"/>
    </row>
    <row r="111" spans="1:5">
      <c r="A111" s="17"/>
      <c r="B111" s="17"/>
      <c r="C111" s="17"/>
      <c r="D111" s="17"/>
      <c r="E111" s="17"/>
    </row>
    <row r="112" spans="1:5">
      <c r="A112" s="17"/>
      <c r="B112" s="17"/>
      <c r="C112" s="17"/>
      <c r="D112" s="17"/>
      <c r="E112" s="17"/>
    </row>
    <row r="113" spans="1:5">
      <c r="A113" s="17"/>
      <c r="B113" s="17"/>
      <c r="C113" s="17"/>
      <c r="D113" s="17"/>
      <c r="E113" s="17"/>
    </row>
  </sheetData>
  <hyperlinks>
    <hyperlink ref="G4" r:id="rId1"/>
    <hyperlink ref="G9" r:id="rId2"/>
    <hyperlink ref="G36" r:id="rId3"/>
  </hyperlinks>
  <pageMargins left="0.7" right="0.7" top="0.75" bottom="0.75" header="0.3" footer="0.3"/>
  <pageSetup orientation="portrait" horizontalDpi="4294967293" verticalDpi="0" r:id="rId4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56"/>
  <dimension ref="A1:H54"/>
  <sheetViews>
    <sheetView workbookViewId="0">
      <selection activeCell="D11" sqref="D11:D15"/>
    </sheetView>
  </sheetViews>
  <sheetFormatPr defaultRowHeight="15"/>
  <cols>
    <col min="2" max="2" width="14.5703125" customWidth="1"/>
    <col min="3" max="3" width="14.42578125" customWidth="1"/>
    <col min="4" max="4" width="10.5703125" customWidth="1"/>
    <col min="5" max="5" width="15.28515625" customWidth="1"/>
    <col min="6" max="6" width="27" customWidth="1"/>
  </cols>
  <sheetData>
    <row r="1" spans="1:8">
      <c r="A1" s="1" t="s">
        <v>663</v>
      </c>
      <c r="C1" s="24" t="s">
        <v>110</v>
      </c>
    </row>
    <row r="2" spans="1:8">
      <c r="A2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34" si="0">A4*(1/25)</f>
        <v>0.04</v>
      </c>
      <c r="C4" s="17">
        <v>149.036</v>
      </c>
      <c r="D4" s="17">
        <f>180-C4</f>
        <v>30.963999999999999</v>
      </c>
      <c r="E4" s="17">
        <f>ABS(D4)</f>
        <v>30.963999999999999</v>
      </c>
      <c r="F4">
        <v>0.04</v>
      </c>
      <c r="G4" s="9" t="s">
        <v>664</v>
      </c>
    </row>
    <row r="5" spans="1:8">
      <c r="A5">
        <v>2</v>
      </c>
      <c r="B5">
        <f t="shared" si="0"/>
        <v>0.08</v>
      </c>
      <c r="C5" s="17">
        <v>156.125</v>
      </c>
      <c r="D5" s="17">
        <f t="shared" ref="D5:D10" si="1">180-C5</f>
        <v>23.875</v>
      </c>
      <c r="E5" s="17">
        <f t="shared" ref="E5:E34" si="2">ABS(D5)</f>
        <v>23.875</v>
      </c>
    </row>
    <row r="6" spans="1:8">
      <c r="A6">
        <v>3</v>
      </c>
      <c r="B6">
        <f t="shared" si="0"/>
        <v>0.12</v>
      </c>
      <c r="C6" s="17">
        <v>151.99100000000001</v>
      </c>
      <c r="D6" s="17">
        <f t="shared" si="1"/>
        <v>28.008999999999986</v>
      </c>
      <c r="E6" s="17">
        <f t="shared" si="2"/>
        <v>28.008999999999986</v>
      </c>
    </row>
    <row r="7" spans="1:8">
      <c r="A7">
        <v>4</v>
      </c>
      <c r="B7">
        <f t="shared" si="0"/>
        <v>0.16</v>
      </c>
      <c r="C7" s="17">
        <v>158.916</v>
      </c>
      <c r="D7" s="17">
        <f t="shared" si="1"/>
        <v>21.084000000000003</v>
      </c>
      <c r="E7" s="17">
        <f t="shared" si="2"/>
        <v>21.084000000000003</v>
      </c>
      <c r="G7" t="s">
        <v>131</v>
      </c>
      <c r="H7" s="17" t="s">
        <v>665</v>
      </c>
    </row>
    <row r="8" spans="1:8">
      <c r="A8">
        <v>5</v>
      </c>
      <c r="B8">
        <f t="shared" si="0"/>
        <v>0.2</v>
      </c>
      <c r="C8" s="17">
        <v>152.10300000000001</v>
      </c>
      <c r="D8" s="17">
        <f t="shared" si="1"/>
        <v>27.896999999999991</v>
      </c>
      <c r="E8" s="17">
        <f t="shared" si="2"/>
        <v>27.896999999999991</v>
      </c>
      <c r="G8" t="s">
        <v>666</v>
      </c>
    </row>
    <row r="9" spans="1:8">
      <c r="A9">
        <v>6</v>
      </c>
      <c r="B9">
        <f t="shared" si="0"/>
        <v>0.24</v>
      </c>
      <c r="C9" s="17">
        <v>171.87</v>
      </c>
      <c r="D9" s="17">
        <f t="shared" si="1"/>
        <v>8.1299999999999955</v>
      </c>
      <c r="E9" s="17">
        <f t="shared" si="2"/>
        <v>8.1299999999999955</v>
      </c>
      <c r="G9" s="9" t="s">
        <v>664</v>
      </c>
    </row>
    <row r="10" spans="1:8">
      <c r="A10">
        <v>7</v>
      </c>
      <c r="B10">
        <f t="shared" si="0"/>
        <v>0.28000000000000003</v>
      </c>
      <c r="C10">
        <v>159.07499999999999</v>
      </c>
      <c r="D10" s="17">
        <f t="shared" si="1"/>
        <v>20.925000000000011</v>
      </c>
      <c r="E10" s="17">
        <f t="shared" si="2"/>
        <v>20.925000000000011</v>
      </c>
    </row>
    <row r="11" spans="1:8">
      <c r="A11">
        <v>8</v>
      </c>
      <c r="B11">
        <f t="shared" si="0"/>
        <v>0.32</v>
      </c>
      <c r="C11">
        <v>167.65100000000001</v>
      </c>
      <c r="D11">
        <f>-180+C11</f>
        <v>-12.34899999999999</v>
      </c>
      <c r="E11" s="17">
        <f t="shared" si="2"/>
        <v>12.34899999999999</v>
      </c>
    </row>
    <row r="12" spans="1:8">
      <c r="A12">
        <v>9</v>
      </c>
      <c r="B12">
        <f t="shared" si="0"/>
        <v>0.36</v>
      </c>
      <c r="C12">
        <v>170.53800000000001</v>
      </c>
      <c r="D12">
        <f t="shared" ref="D12:D16" si="3">-180+C12</f>
        <v>-9.4619999999999891</v>
      </c>
      <c r="E12" s="17">
        <f t="shared" si="2"/>
        <v>9.4619999999999891</v>
      </c>
    </row>
    <row r="13" spans="1:8">
      <c r="A13">
        <v>10</v>
      </c>
      <c r="B13">
        <f t="shared" si="0"/>
        <v>0.4</v>
      </c>
      <c r="C13">
        <v>151.36099999999999</v>
      </c>
      <c r="D13">
        <f t="shared" si="3"/>
        <v>-28.63900000000001</v>
      </c>
      <c r="E13" s="17">
        <f t="shared" si="2"/>
        <v>28.63900000000001</v>
      </c>
    </row>
    <row r="14" spans="1:8">
      <c r="A14">
        <v>11</v>
      </c>
      <c r="B14">
        <f t="shared" si="0"/>
        <v>0.44</v>
      </c>
      <c r="C14">
        <v>154.75899999999999</v>
      </c>
      <c r="D14">
        <f t="shared" si="3"/>
        <v>-25.241000000000014</v>
      </c>
      <c r="E14" s="17">
        <f t="shared" si="2"/>
        <v>25.241000000000014</v>
      </c>
    </row>
    <row r="15" spans="1:8">
      <c r="A15">
        <v>12</v>
      </c>
      <c r="B15">
        <f t="shared" si="0"/>
        <v>0.48</v>
      </c>
      <c r="C15">
        <v>139.59399999999999</v>
      </c>
      <c r="D15">
        <f t="shared" si="3"/>
        <v>-40.406000000000006</v>
      </c>
      <c r="E15" s="10">
        <f t="shared" si="2"/>
        <v>40.406000000000006</v>
      </c>
    </row>
    <row r="16" spans="1:8">
      <c r="A16">
        <v>13</v>
      </c>
      <c r="B16">
        <f t="shared" si="0"/>
        <v>0.52</v>
      </c>
      <c r="C16">
        <v>145.30500000000001</v>
      </c>
      <c r="D16">
        <f t="shared" si="3"/>
        <v>-34.694999999999993</v>
      </c>
      <c r="E16" s="17">
        <f t="shared" si="2"/>
        <v>34.694999999999993</v>
      </c>
    </row>
    <row r="17" spans="1:5">
      <c r="A17">
        <v>14</v>
      </c>
      <c r="B17">
        <f t="shared" si="0"/>
        <v>0.56000000000000005</v>
      </c>
      <c r="C17">
        <v>143.017</v>
      </c>
      <c r="D17" s="17">
        <f t="shared" ref="D17:D21" si="4">180-C17</f>
        <v>36.983000000000004</v>
      </c>
      <c r="E17" s="17">
        <f t="shared" si="2"/>
        <v>36.983000000000004</v>
      </c>
    </row>
    <row r="18" spans="1:5">
      <c r="A18">
        <v>15</v>
      </c>
      <c r="B18">
        <f t="shared" si="0"/>
        <v>0.6</v>
      </c>
      <c r="C18">
        <v>147.529</v>
      </c>
      <c r="D18" s="17">
        <f t="shared" si="4"/>
        <v>32.471000000000004</v>
      </c>
      <c r="E18" s="17">
        <f t="shared" si="2"/>
        <v>32.471000000000004</v>
      </c>
    </row>
    <row r="19" spans="1:5">
      <c r="A19">
        <v>16</v>
      </c>
      <c r="B19">
        <f t="shared" si="0"/>
        <v>0.64</v>
      </c>
      <c r="C19">
        <v>145.52099999999999</v>
      </c>
      <c r="D19" s="17">
        <f t="shared" si="4"/>
        <v>34.479000000000013</v>
      </c>
      <c r="E19" s="17">
        <f t="shared" si="2"/>
        <v>34.479000000000013</v>
      </c>
    </row>
    <row r="20" spans="1:5">
      <c r="A20">
        <v>17</v>
      </c>
      <c r="B20">
        <f t="shared" si="0"/>
        <v>0.68</v>
      </c>
      <c r="C20">
        <v>169.69499999999999</v>
      </c>
      <c r="D20" s="17">
        <f t="shared" si="4"/>
        <v>10.305000000000007</v>
      </c>
      <c r="E20" s="17">
        <f t="shared" si="2"/>
        <v>10.305000000000007</v>
      </c>
    </row>
    <row r="21" spans="1:5">
      <c r="A21">
        <v>18</v>
      </c>
      <c r="B21">
        <f t="shared" si="0"/>
        <v>0.72</v>
      </c>
      <c r="C21">
        <v>162.78399999999999</v>
      </c>
      <c r="D21" s="17">
        <f t="shared" si="4"/>
        <v>17.216000000000008</v>
      </c>
      <c r="E21" s="17">
        <f t="shared" si="2"/>
        <v>17.216000000000008</v>
      </c>
    </row>
    <row r="22" spans="1:5">
      <c r="A22">
        <v>19</v>
      </c>
      <c r="B22">
        <f t="shared" si="0"/>
        <v>0.76</v>
      </c>
      <c r="C22">
        <v>175.5</v>
      </c>
      <c r="D22">
        <f t="shared" ref="D22:D27" si="5">-180+C22</f>
        <v>-4.5</v>
      </c>
      <c r="E22" s="17">
        <f t="shared" si="2"/>
        <v>4.5</v>
      </c>
    </row>
    <row r="23" spans="1:5">
      <c r="A23">
        <v>20</v>
      </c>
      <c r="B23">
        <f t="shared" si="0"/>
        <v>0.8</v>
      </c>
      <c r="C23">
        <v>154.74700000000001</v>
      </c>
      <c r="D23">
        <f t="shared" si="5"/>
        <v>-25.252999999999986</v>
      </c>
      <c r="E23" s="17">
        <f t="shared" si="2"/>
        <v>25.252999999999986</v>
      </c>
    </row>
    <row r="24" spans="1:5">
      <c r="A24">
        <v>21</v>
      </c>
      <c r="B24">
        <f t="shared" si="0"/>
        <v>0.84</v>
      </c>
      <c r="C24">
        <v>159.04400000000001</v>
      </c>
      <c r="D24">
        <f t="shared" si="5"/>
        <v>-20.955999999999989</v>
      </c>
      <c r="E24" s="17">
        <f t="shared" si="2"/>
        <v>20.955999999999989</v>
      </c>
    </row>
    <row r="25" spans="1:5">
      <c r="A25">
        <v>22</v>
      </c>
      <c r="B25">
        <f t="shared" si="0"/>
        <v>0.88</v>
      </c>
      <c r="C25">
        <v>161.565</v>
      </c>
      <c r="D25">
        <f t="shared" si="5"/>
        <v>-18.435000000000002</v>
      </c>
      <c r="E25" s="17">
        <f t="shared" si="2"/>
        <v>18.435000000000002</v>
      </c>
    </row>
    <row r="26" spans="1:5">
      <c r="A26">
        <v>23</v>
      </c>
      <c r="B26">
        <f t="shared" si="0"/>
        <v>0.92</v>
      </c>
      <c r="C26">
        <v>158.54</v>
      </c>
      <c r="D26">
        <f t="shared" si="5"/>
        <v>-21.460000000000008</v>
      </c>
      <c r="E26" s="17">
        <f t="shared" si="2"/>
        <v>21.460000000000008</v>
      </c>
    </row>
    <row r="27" spans="1:5">
      <c r="A27">
        <v>24</v>
      </c>
      <c r="B27">
        <f t="shared" si="0"/>
        <v>0.96</v>
      </c>
      <c r="C27">
        <v>150.89500000000001</v>
      </c>
      <c r="D27">
        <f t="shared" si="5"/>
        <v>-29.10499999999999</v>
      </c>
      <c r="E27" s="17">
        <f t="shared" si="2"/>
        <v>29.10499999999999</v>
      </c>
    </row>
    <row r="28" spans="1:5">
      <c r="A28">
        <v>25</v>
      </c>
      <c r="B28">
        <f t="shared" si="0"/>
        <v>1</v>
      </c>
      <c r="C28">
        <v>149.40700000000001</v>
      </c>
      <c r="D28" s="17">
        <f t="shared" ref="D28:D33" si="6">180-C28</f>
        <v>30.592999999999989</v>
      </c>
      <c r="E28" s="17">
        <f t="shared" si="2"/>
        <v>30.592999999999989</v>
      </c>
    </row>
    <row r="29" spans="1:5">
      <c r="A29">
        <v>26</v>
      </c>
      <c r="B29">
        <f t="shared" si="0"/>
        <v>1.04</v>
      </c>
      <c r="C29">
        <v>150.803</v>
      </c>
      <c r="D29" s="17">
        <f t="shared" si="6"/>
        <v>29.197000000000003</v>
      </c>
      <c r="E29" s="17">
        <f t="shared" si="2"/>
        <v>29.197000000000003</v>
      </c>
    </row>
    <row r="30" spans="1:5">
      <c r="A30">
        <v>27</v>
      </c>
      <c r="B30">
        <f t="shared" si="0"/>
        <v>1.08</v>
      </c>
      <c r="C30">
        <v>158.19900000000001</v>
      </c>
      <c r="D30" s="17">
        <f t="shared" si="6"/>
        <v>21.800999999999988</v>
      </c>
      <c r="E30" s="17">
        <f t="shared" si="2"/>
        <v>21.800999999999988</v>
      </c>
    </row>
    <row r="31" spans="1:5">
      <c r="A31">
        <v>28</v>
      </c>
      <c r="B31">
        <f t="shared" si="0"/>
        <v>1.1200000000000001</v>
      </c>
      <c r="C31">
        <v>154.42599999999999</v>
      </c>
      <c r="D31" s="17">
        <f t="shared" si="6"/>
        <v>25.574000000000012</v>
      </c>
      <c r="E31" s="17">
        <f t="shared" si="2"/>
        <v>25.574000000000012</v>
      </c>
    </row>
    <row r="32" spans="1:5">
      <c r="A32">
        <v>29</v>
      </c>
      <c r="B32">
        <f t="shared" si="0"/>
        <v>1.1599999999999999</v>
      </c>
      <c r="C32">
        <v>156.61500000000001</v>
      </c>
      <c r="D32" s="17">
        <f t="shared" si="6"/>
        <v>23.384999999999991</v>
      </c>
      <c r="E32" s="17">
        <f t="shared" si="2"/>
        <v>23.384999999999991</v>
      </c>
    </row>
    <row r="33" spans="1:8">
      <c r="A33">
        <v>30</v>
      </c>
      <c r="B33">
        <f t="shared" si="0"/>
        <v>1.2</v>
      </c>
      <c r="C33">
        <v>162.142</v>
      </c>
      <c r="D33" s="17">
        <f t="shared" si="6"/>
        <v>17.858000000000004</v>
      </c>
      <c r="E33" s="17">
        <f t="shared" si="2"/>
        <v>17.858000000000004</v>
      </c>
    </row>
    <row r="34" spans="1:8">
      <c r="A34">
        <v>32</v>
      </c>
      <c r="B34">
        <f t="shared" si="0"/>
        <v>1.28</v>
      </c>
      <c r="C34">
        <v>166.26400000000001</v>
      </c>
      <c r="D34">
        <f>-180+C34</f>
        <v>-13.73599999999999</v>
      </c>
      <c r="E34" s="17">
        <f t="shared" si="2"/>
        <v>13.73599999999999</v>
      </c>
    </row>
    <row r="37" spans="1:8">
      <c r="A37" t="s">
        <v>319</v>
      </c>
    </row>
    <row r="38" spans="1:8">
      <c r="A38" s="1" t="s">
        <v>123</v>
      </c>
      <c r="B38" s="1" t="s">
        <v>124</v>
      </c>
      <c r="C38" s="1" t="s">
        <v>125</v>
      </c>
      <c r="D38" s="1" t="s">
        <v>174</v>
      </c>
      <c r="E38" s="1" t="s">
        <v>127</v>
      </c>
      <c r="G38" t="s">
        <v>131</v>
      </c>
      <c r="H38" s="17" t="s">
        <v>319</v>
      </c>
    </row>
    <row r="39" spans="1:8">
      <c r="A39">
        <v>1</v>
      </c>
      <c r="B39">
        <f t="shared" ref="B39:B54" si="7">A39*(1/30)</f>
        <v>3.3333333333333333E-2</v>
      </c>
      <c r="C39">
        <v>155.31299999999999</v>
      </c>
      <c r="D39">
        <f>-180+C39</f>
        <v>-24.687000000000012</v>
      </c>
      <c r="E39">
        <f>ABS(D39)</f>
        <v>24.687000000000012</v>
      </c>
      <c r="G39" t="s">
        <v>667</v>
      </c>
    </row>
    <row r="40" spans="1:8">
      <c r="A40">
        <v>2</v>
      </c>
      <c r="B40">
        <f t="shared" si="7"/>
        <v>6.6666666666666666E-2</v>
      </c>
      <c r="C40">
        <v>161.16200000000001</v>
      </c>
      <c r="D40">
        <f>180-C40</f>
        <v>18.837999999999994</v>
      </c>
      <c r="E40">
        <f t="shared" ref="E40:E54" si="8">ABS(D40)</f>
        <v>18.837999999999994</v>
      </c>
      <c r="G40" s="9" t="s">
        <v>664</v>
      </c>
    </row>
    <row r="41" spans="1:8">
      <c r="A41">
        <v>4</v>
      </c>
      <c r="B41">
        <f t="shared" si="7"/>
        <v>0.13333333333333333</v>
      </c>
      <c r="C41">
        <v>175.684</v>
      </c>
      <c r="D41">
        <f>180-C41</f>
        <v>4.3160000000000025</v>
      </c>
      <c r="E41">
        <f t="shared" si="8"/>
        <v>4.3160000000000025</v>
      </c>
    </row>
    <row r="42" spans="1:8">
      <c r="A42">
        <v>5</v>
      </c>
      <c r="B42">
        <f t="shared" si="7"/>
        <v>0.16666666666666666</v>
      </c>
      <c r="C42">
        <v>153.435</v>
      </c>
      <c r="D42">
        <f t="shared" ref="D42:D44" si="9">-180+C42</f>
        <v>-26.564999999999998</v>
      </c>
      <c r="E42">
        <f t="shared" si="8"/>
        <v>26.564999999999998</v>
      </c>
    </row>
    <row r="43" spans="1:8">
      <c r="A43">
        <v>6</v>
      </c>
      <c r="B43">
        <f t="shared" si="7"/>
        <v>0.2</v>
      </c>
      <c r="C43">
        <v>160.56</v>
      </c>
      <c r="D43">
        <f t="shared" si="9"/>
        <v>-19.439999999999998</v>
      </c>
      <c r="E43">
        <f t="shared" si="8"/>
        <v>19.439999999999998</v>
      </c>
    </row>
    <row r="44" spans="1:8">
      <c r="A44">
        <v>7</v>
      </c>
      <c r="B44">
        <f t="shared" si="7"/>
        <v>0.23333333333333334</v>
      </c>
      <c r="C44">
        <v>157.834</v>
      </c>
      <c r="D44">
        <f t="shared" si="9"/>
        <v>-22.165999999999997</v>
      </c>
      <c r="E44">
        <f t="shared" si="8"/>
        <v>22.165999999999997</v>
      </c>
    </row>
    <row r="45" spans="1:8">
      <c r="A45">
        <v>8</v>
      </c>
      <c r="B45">
        <f t="shared" si="7"/>
        <v>0.26666666666666666</v>
      </c>
      <c r="C45">
        <v>164.745</v>
      </c>
      <c r="D45">
        <f t="shared" ref="D45:D46" si="10">180-C45</f>
        <v>15.254999999999995</v>
      </c>
      <c r="E45">
        <f t="shared" si="8"/>
        <v>15.254999999999995</v>
      </c>
    </row>
    <row r="46" spans="1:8">
      <c r="A46">
        <v>9</v>
      </c>
      <c r="B46">
        <f t="shared" si="7"/>
        <v>0.3</v>
      </c>
      <c r="C46">
        <v>161.89599999999999</v>
      </c>
      <c r="D46">
        <f t="shared" si="10"/>
        <v>18.104000000000013</v>
      </c>
      <c r="E46">
        <f t="shared" si="8"/>
        <v>18.104000000000013</v>
      </c>
    </row>
    <row r="47" spans="1:8">
      <c r="A47">
        <v>10</v>
      </c>
      <c r="B47">
        <f t="shared" si="7"/>
        <v>0.33333333333333331</v>
      </c>
      <c r="C47">
        <v>165.833</v>
      </c>
      <c r="D47">
        <f>-180+C47</f>
        <v>-14.167000000000002</v>
      </c>
      <c r="E47">
        <f t="shared" si="8"/>
        <v>14.167000000000002</v>
      </c>
    </row>
    <row r="48" spans="1:8">
      <c r="A48">
        <v>11</v>
      </c>
      <c r="B48">
        <f t="shared" si="7"/>
        <v>0.36666666666666664</v>
      </c>
      <c r="C48">
        <v>147.82900000000001</v>
      </c>
      <c r="D48">
        <f t="shared" ref="D48:D49" si="11">180-C48</f>
        <v>32.170999999999992</v>
      </c>
      <c r="E48" s="10">
        <f t="shared" si="8"/>
        <v>32.170999999999992</v>
      </c>
    </row>
    <row r="49" spans="1:5">
      <c r="A49">
        <v>12</v>
      </c>
      <c r="B49">
        <f t="shared" si="7"/>
        <v>0.4</v>
      </c>
      <c r="C49">
        <v>159.37</v>
      </c>
      <c r="D49">
        <f t="shared" si="11"/>
        <v>20.629999999999995</v>
      </c>
      <c r="E49">
        <f t="shared" si="8"/>
        <v>20.629999999999995</v>
      </c>
    </row>
    <row r="50" spans="1:5">
      <c r="A50">
        <v>13</v>
      </c>
      <c r="B50">
        <f t="shared" si="7"/>
        <v>0.43333333333333335</v>
      </c>
      <c r="C50">
        <v>162.38399999999999</v>
      </c>
      <c r="D50">
        <f t="shared" ref="D50:D51" si="12">-180+C50</f>
        <v>-17.616000000000014</v>
      </c>
      <c r="E50">
        <f t="shared" si="8"/>
        <v>17.616000000000014</v>
      </c>
    </row>
    <row r="51" spans="1:5">
      <c r="A51">
        <v>14</v>
      </c>
      <c r="B51">
        <f t="shared" si="7"/>
        <v>0.46666666666666667</v>
      </c>
      <c r="C51">
        <v>162.31299999999999</v>
      </c>
      <c r="D51">
        <f t="shared" si="12"/>
        <v>-17.687000000000012</v>
      </c>
      <c r="E51">
        <f t="shared" si="8"/>
        <v>17.687000000000012</v>
      </c>
    </row>
    <row r="52" spans="1:5">
      <c r="A52">
        <v>15</v>
      </c>
      <c r="B52">
        <f t="shared" si="7"/>
        <v>0.5</v>
      </c>
      <c r="C52">
        <v>171.02699999999999</v>
      </c>
      <c r="D52">
        <f t="shared" ref="D52:D53" si="13">180-C52</f>
        <v>8.9730000000000132</v>
      </c>
      <c r="E52">
        <f t="shared" si="8"/>
        <v>8.9730000000000132</v>
      </c>
    </row>
    <row r="53" spans="1:5">
      <c r="A53">
        <v>16</v>
      </c>
      <c r="B53">
        <f t="shared" si="7"/>
        <v>0.53333333333333333</v>
      </c>
      <c r="C53">
        <v>168.69</v>
      </c>
      <c r="D53">
        <f t="shared" si="13"/>
        <v>11.310000000000002</v>
      </c>
      <c r="E53">
        <f t="shared" si="8"/>
        <v>11.310000000000002</v>
      </c>
    </row>
    <row r="54" spans="1:5">
      <c r="A54">
        <v>17</v>
      </c>
      <c r="B54">
        <f t="shared" si="7"/>
        <v>0.56666666666666665</v>
      </c>
      <c r="C54">
        <v>157.38</v>
      </c>
      <c r="D54">
        <f>-180+C54</f>
        <v>-22.620000000000005</v>
      </c>
      <c r="E54">
        <f t="shared" si="8"/>
        <v>22.620000000000005</v>
      </c>
    </row>
  </sheetData>
  <hyperlinks>
    <hyperlink ref="G9" r:id="rId1" location="text=Facts" display="http://www.arkive.org/pipistrelle-bats/pipistrellus-pipistrellus-and-pipistrellus-pygmaeus/video-06.html - text=Facts"/>
    <hyperlink ref="G4" r:id="rId2" location="text=Facts" display="http://www.arkive.org/pipistrelle-bats/pipistrellus-pipistrellus-and-pipistrellus-pygmaeus/video-06.html - text=Facts"/>
    <hyperlink ref="G40" r:id="rId3" location="text=Facts" display="http://www.arkive.org/pipistrelle-bats/pipistrellus-pipistrellus-and-pipistrellus-pygmaeus/video-06.html - text=Facts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6"/>
  <dimension ref="A1:H47"/>
  <sheetViews>
    <sheetView workbookViewId="0">
      <selection activeCell="D40" sqref="D40:D4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47</v>
      </c>
      <c r="C1" s="18" t="s">
        <v>48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A4*(1/30)</f>
        <v>3.3333333333333333E-2</v>
      </c>
      <c r="C4">
        <v>158.01</v>
      </c>
      <c r="D4">
        <f>180-C4</f>
        <v>21.990000000000009</v>
      </c>
      <c r="E4">
        <f>ABS(D4)</f>
        <v>21.990000000000009</v>
      </c>
      <c r="F4">
        <v>0.1</v>
      </c>
      <c r="G4" s="9" t="s">
        <v>291</v>
      </c>
    </row>
    <row r="5" spans="1:8">
      <c r="A5">
        <v>3</v>
      </c>
      <c r="B5">
        <f t="shared" ref="B5:B15" si="0">A5*(1/30)</f>
        <v>0.1</v>
      </c>
      <c r="C5">
        <v>157.714</v>
      </c>
      <c r="D5">
        <f>-180+C5</f>
        <v>-22.286000000000001</v>
      </c>
      <c r="E5">
        <f t="shared" ref="E5:E15" si="1">ABS(D5)</f>
        <v>22.286000000000001</v>
      </c>
    </row>
    <row r="6" spans="1:8">
      <c r="A6">
        <v>5</v>
      </c>
      <c r="B6">
        <f t="shared" si="0"/>
        <v>0.16666666666666666</v>
      </c>
      <c r="C6">
        <v>163.596</v>
      </c>
      <c r="D6">
        <f>-180+C6</f>
        <v>-16.403999999999996</v>
      </c>
      <c r="E6">
        <f t="shared" si="1"/>
        <v>16.403999999999996</v>
      </c>
      <c r="G6" t="s">
        <v>131</v>
      </c>
      <c r="H6" t="s">
        <v>292</v>
      </c>
    </row>
    <row r="7" spans="1:8">
      <c r="A7">
        <v>7</v>
      </c>
      <c r="B7">
        <f t="shared" si="0"/>
        <v>0.23333333333333334</v>
      </c>
      <c r="C7">
        <v>171.49199999999999</v>
      </c>
      <c r="D7">
        <f>-180+C7</f>
        <v>-8.5080000000000098</v>
      </c>
      <c r="E7">
        <f t="shared" si="1"/>
        <v>8.5080000000000098</v>
      </c>
      <c r="G7" t="s">
        <v>293</v>
      </c>
    </row>
    <row r="8" spans="1:8">
      <c r="A8">
        <v>9</v>
      </c>
      <c r="B8">
        <f t="shared" si="0"/>
        <v>0.3</v>
      </c>
      <c r="C8">
        <v>171.38200000000001</v>
      </c>
      <c r="D8">
        <f>180-C8</f>
        <v>8.617999999999995</v>
      </c>
      <c r="E8">
        <f t="shared" si="1"/>
        <v>8.617999999999995</v>
      </c>
      <c r="G8" s="9" t="s">
        <v>294</v>
      </c>
    </row>
    <row r="9" spans="1:8">
      <c r="A9">
        <v>11</v>
      </c>
      <c r="B9">
        <f t="shared" si="0"/>
        <v>0.36666666666666664</v>
      </c>
      <c r="C9">
        <v>146.29300000000001</v>
      </c>
      <c r="D9">
        <f>-180+C9</f>
        <v>-33.706999999999994</v>
      </c>
      <c r="E9">
        <f t="shared" si="1"/>
        <v>33.706999999999994</v>
      </c>
    </row>
    <row r="10" spans="1:8">
      <c r="A10">
        <v>13</v>
      </c>
      <c r="B10">
        <f t="shared" si="0"/>
        <v>0.43333333333333335</v>
      </c>
      <c r="C10">
        <v>167.584</v>
      </c>
      <c r="D10">
        <f>180-C10</f>
        <v>12.415999999999997</v>
      </c>
      <c r="E10">
        <f t="shared" si="1"/>
        <v>12.415999999999997</v>
      </c>
    </row>
    <row r="11" spans="1:8">
      <c r="A11">
        <v>15</v>
      </c>
      <c r="B11">
        <f t="shared" si="0"/>
        <v>0.5</v>
      </c>
      <c r="C11">
        <v>147.15600000000001</v>
      </c>
      <c r="D11">
        <f>180-C11</f>
        <v>32.843999999999994</v>
      </c>
      <c r="E11">
        <f t="shared" si="1"/>
        <v>32.843999999999994</v>
      </c>
    </row>
    <row r="12" spans="1:8">
      <c r="A12">
        <v>17</v>
      </c>
      <c r="B12">
        <f t="shared" si="0"/>
        <v>0.56666666666666665</v>
      </c>
      <c r="C12">
        <v>141.024</v>
      </c>
      <c r="D12">
        <f>-180+C12</f>
        <v>-38.975999999999999</v>
      </c>
      <c r="E12">
        <f t="shared" si="1"/>
        <v>38.975999999999999</v>
      </c>
    </row>
    <row r="13" spans="1:8">
      <c r="A13">
        <v>19</v>
      </c>
      <c r="B13">
        <f t="shared" si="0"/>
        <v>0.6333333333333333</v>
      </c>
      <c r="C13">
        <v>168.48699999999999</v>
      </c>
      <c r="D13">
        <f>180-C13</f>
        <v>11.513000000000005</v>
      </c>
      <c r="E13">
        <f t="shared" si="1"/>
        <v>11.513000000000005</v>
      </c>
    </row>
    <row r="14" spans="1:8">
      <c r="A14">
        <v>21</v>
      </c>
      <c r="B14">
        <f t="shared" si="0"/>
        <v>0.7</v>
      </c>
      <c r="C14">
        <v>167.94499999999999</v>
      </c>
      <c r="D14">
        <f>180-C14</f>
        <v>12.055000000000007</v>
      </c>
      <c r="E14">
        <f t="shared" si="1"/>
        <v>12.055000000000007</v>
      </c>
    </row>
    <row r="15" spans="1:8">
      <c r="A15">
        <v>23</v>
      </c>
      <c r="B15">
        <f t="shared" si="0"/>
        <v>0.76666666666666661</v>
      </c>
      <c r="C15">
        <v>136.54</v>
      </c>
      <c r="D15">
        <f>-180+C15</f>
        <v>-43.460000000000008</v>
      </c>
      <c r="E15" s="10">
        <f t="shared" si="1"/>
        <v>43.460000000000008</v>
      </c>
    </row>
    <row r="17" spans="1:8">
      <c r="A17" t="s">
        <v>135</v>
      </c>
    </row>
    <row r="18" spans="1:8">
      <c r="A18" s="1" t="s">
        <v>123</v>
      </c>
      <c r="B18" s="1" t="s">
        <v>124</v>
      </c>
      <c r="C18" s="1" t="s">
        <v>125</v>
      </c>
      <c r="D18" s="1" t="s">
        <v>174</v>
      </c>
      <c r="E18" s="1" t="s">
        <v>127</v>
      </c>
    </row>
    <row r="19" spans="1:8">
      <c r="A19">
        <v>1</v>
      </c>
      <c r="B19">
        <f>A19*(1/30)</f>
        <v>3.3333333333333333E-2</v>
      </c>
      <c r="C19">
        <v>148.95400000000001</v>
      </c>
      <c r="D19">
        <f>-180+C19</f>
        <v>-31.045999999999992</v>
      </c>
      <c r="E19">
        <f>ABS(D19)</f>
        <v>31.045999999999992</v>
      </c>
    </row>
    <row r="20" spans="1:8">
      <c r="A20">
        <v>3</v>
      </c>
      <c r="B20">
        <f t="shared" ref="B20:B32" si="2">A20*(1/30)</f>
        <v>0.1</v>
      </c>
      <c r="C20">
        <v>150.602</v>
      </c>
      <c r="D20">
        <f>-180+C20</f>
        <v>-29.397999999999996</v>
      </c>
      <c r="E20">
        <f t="shared" ref="E20:E32" si="3">ABS(D20)</f>
        <v>29.397999999999996</v>
      </c>
      <c r="G20" t="s">
        <v>131</v>
      </c>
      <c r="H20" t="s">
        <v>295</v>
      </c>
    </row>
    <row r="21" spans="1:8">
      <c r="A21">
        <v>5</v>
      </c>
      <c r="B21">
        <f t="shared" si="2"/>
        <v>0.16666666666666666</v>
      </c>
      <c r="C21">
        <v>156.95599999999999</v>
      </c>
      <c r="D21">
        <f>180-C21</f>
        <v>23.044000000000011</v>
      </c>
      <c r="E21">
        <f t="shared" si="3"/>
        <v>23.044000000000011</v>
      </c>
      <c r="G21" t="s">
        <v>296</v>
      </c>
    </row>
    <row r="22" spans="1:8">
      <c r="A22">
        <v>7</v>
      </c>
      <c r="B22">
        <f t="shared" si="2"/>
        <v>0.23333333333333334</v>
      </c>
      <c r="C22">
        <v>168.64500000000001</v>
      </c>
      <c r="D22">
        <f>180-C22</f>
        <v>11.35499999999999</v>
      </c>
      <c r="E22">
        <f t="shared" si="3"/>
        <v>11.35499999999999</v>
      </c>
      <c r="G22" s="9" t="s">
        <v>297</v>
      </c>
    </row>
    <row r="23" spans="1:8">
      <c r="A23">
        <v>9</v>
      </c>
      <c r="B23">
        <f t="shared" si="2"/>
        <v>0.3</v>
      </c>
      <c r="C23">
        <v>176.18600000000001</v>
      </c>
      <c r="D23">
        <f>-180+C23</f>
        <v>-3.813999999999993</v>
      </c>
      <c r="E23">
        <f t="shared" si="3"/>
        <v>3.813999999999993</v>
      </c>
    </row>
    <row r="24" spans="1:8">
      <c r="A24">
        <v>11</v>
      </c>
      <c r="B24">
        <f t="shared" si="2"/>
        <v>0.36666666666666664</v>
      </c>
      <c r="C24">
        <v>168.65100000000001</v>
      </c>
      <c r="D24">
        <f>-180+C24</f>
        <v>-11.34899999999999</v>
      </c>
      <c r="E24">
        <f t="shared" si="3"/>
        <v>11.34899999999999</v>
      </c>
    </row>
    <row r="25" spans="1:8">
      <c r="A25">
        <v>13</v>
      </c>
      <c r="B25">
        <f t="shared" si="2"/>
        <v>0.43333333333333335</v>
      </c>
      <c r="C25">
        <v>172.91200000000001</v>
      </c>
      <c r="D25">
        <f>180-C25</f>
        <v>7.0879999999999939</v>
      </c>
      <c r="E25">
        <f t="shared" si="3"/>
        <v>7.0879999999999939</v>
      </c>
    </row>
    <row r="26" spans="1:8">
      <c r="A26">
        <v>15</v>
      </c>
      <c r="B26">
        <f t="shared" si="2"/>
        <v>0.5</v>
      </c>
      <c r="C26">
        <v>174.131</v>
      </c>
      <c r="D26">
        <f>180-C26</f>
        <v>5.8689999999999998</v>
      </c>
      <c r="E26">
        <f t="shared" si="3"/>
        <v>5.8689999999999998</v>
      </c>
    </row>
    <row r="27" spans="1:8">
      <c r="A27">
        <v>17</v>
      </c>
      <c r="B27">
        <f t="shared" si="2"/>
        <v>0.56666666666666665</v>
      </c>
      <c r="C27">
        <v>154.05600000000001</v>
      </c>
      <c r="D27">
        <f>-180+C27</f>
        <v>-25.943999999999988</v>
      </c>
      <c r="E27">
        <f t="shared" si="3"/>
        <v>25.943999999999988</v>
      </c>
    </row>
    <row r="28" spans="1:8">
      <c r="A28">
        <v>19</v>
      </c>
      <c r="B28">
        <f t="shared" si="2"/>
        <v>0.6333333333333333</v>
      </c>
      <c r="C28">
        <v>167.655</v>
      </c>
      <c r="D28">
        <f>180-C28</f>
        <v>12.344999999999999</v>
      </c>
      <c r="E28">
        <f t="shared" si="3"/>
        <v>12.344999999999999</v>
      </c>
    </row>
    <row r="29" spans="1:8">
      <c r="A29">
        <v>21</v>
      </c>
      <c r="B29">
        <f t="shared" si="2"/>
        <v>0.7</v>
      </c>
      <c r="C29">
        <v>162.22999999999999</v>
      </c>
      <c r="D29">
        <f>180-C29</f>
        <v>17.77000000000001</v>
      </c>
      <c r="E29">
        <f t="shared" si="3"/>
        <v>17.77000000000001</v>
      </c>
    </row>
    <row r="30" spans="1:8">
      <c r="A30">
        <v>23</v>
      </c>
      <c r="B30">
        <f t="shared" si="2"/>
        <v>0.76666666666666661</v>
      </c>
      <c r="C30">
        <v>157.31299999999999</v>
      </c>
      <c r="D30">
        <f>180-C30</f>
        <v>22.687000000000012</v>
      </c>
      <c r="E30">
        <f t="shared" si="3"/>
        <v>22.687000000000012</v>
      </c>
    </row>
    <row r="31" spans="1:8">
      <c r="A31">
        <v>25</v>
      </c>
      <c r="B31">
        <f t="shared" si="2"/>
        <v>0.83333333333333337</v>
      </c>
      <c r="C31">
        <v>138.952</v>
      </c>
      <c r="D31">
        <f>180-C31</f>
        <v>41.048000000000002</v>
      </c>
      <c r="E31" s="10">
        <f t="shared" si="3"/>
        <v>41.048000000000002</v>
      </c>
    </row>
    <row r="32" spans="1:8">
      <c r="A32">
        <v>27</v>
      </c>
      <c r="B32">
        <f t="shared" si="2"/>
        <v>0.9</v>
      </c>
      <c r="C32">
        <v>156.738</v>
      </c>
      <c r="D32">
        <f>-180+C32</f>
        <v>-23.262</v>
      </c>
      <c r="E32">
        <f t="shared" si="3"/>
        <v>23.262</v>
      </c>
    </row>
    <row r="34" spans="1:7">
      <c r="A34" t="s">
        <v>139</v>
      </c>
    </row>
    <row r="35" spans="1:7">
      <c r="A35" s="1" t="s">
        <v>123</v>
      </c>
      <c r="B35" s="1" t="s">
        <v>124</v>
      </c>
      <c r="C35" s="1" t="s">
        <v>125</v>
      </c>
      <c r="D35" s="1" t="s">
        <v>174</v>
      </c>
      <c r="E35" s="1" t="s">
        <v>127</v>
      </c>
    </row>
    <row r="36" spans="1:7">
      <c r="A36">
        <v>1</v>
      </c>
      <c r="B36">
        <f>A36*(1/30)</f>
        <v>3.3333333333333333E-2</v>
      </c>
      <c r="C36">
        <v>138.11099999999999</v>
      </c>
      <c r="D36">
        <f>180-C36</f>
        <v>41.88900000000001</v>
      </c>
      <c r="E36">
        <f>ABS(D36)</f>
        <v>41.88900000000001</v>
      </c>
    </row>
    <row r="37" spans="1:7">
      <c r="A37">
        <v>3</v>
      </c>
      <c r="B37">
        <f t="shared" ref="B37:B45" si="4">A37*(1/30)</f>
        <v>0.1</v>
      </c>
      <c r="C37">
        <v>167.072</v>
      </c>
      <c r="D37">
        <f>-180+C37</f>
        <v>-12.927999999999997</v>
      </c>
      <c r="E37">
        <f t="shared" ref="E37:E45" si="5">ABS(D37)</f>
        <v>12.927999999999997</v>
      </c>
    </row>
    <row r="38" spans="1:7">
      <c r="A38">
        <v>5</v>
      </c>
      <c r="B38">
        <f t="shared" si="4"/>
        <v>0.16666666666666666</v>
      </c>
      <c r="C38">
        <v>171.24700000000001</v>
      </c>
      <c r="D38">
        <f>180-C38</f>
        <v>8.7529999999999859</v>
      </c>
      <c r="E38">
        <f t="shared" si="5"/>
        <v>8.7529999999999859</v>
      </c>
    </row>
    <row r="39" spans="1:7">
      <c r="A39">
        <v>7</v>
      </c>
      <c r="B39">
        <f t="shared" si="4"/>
        <v>0.23333333333333334</v>
      </c>
      <c r="C39">
        <v>134.86099999999999</v>
      </c>
      <c r="D39">
        <f>180-C39</f>
        <v>45.13900000000001</v>
      </c>
      <c r="E39" s="10">
        <f t="shared" si="5"/>
        <v>45.13900000000001</v>
      </c>
    </row>
    <row r="40" spans="1:7">
      <c r="A40">
        <v>9</v>
      </c>
      <c r="B40">
        <f t="shared" si="4"/>
        <v>0.3</v>
      </c>
      <c r="C40">
        <v>143.13</v>
      </c>
      <c r="D40">
        <f>-180+C40</f>
        <v>-36.870000000000005</v>
      </c>
      <c r="E40">
        <f t="shared" si="5"/>
        <v>36.870000000000005</v>
      </c>
    </row>
    <row r="41" spans="1:7">
      <c r="A41">
        <v>11</v>
      </c>
      <c r="B41">
        <f t="shared" si="4"/>
        <v>0.36666666666666664</v>
      </c>
      <c r="C41">
        <v>164.59</v>
      </c>
      <c r="D41">
        <f>-180+C41</f>
        <v>-15.409999999999997</v>
      </c>
      <c r="E41">
        <f t="shared" si="5"/>
        <v>15.409999999999997</v>
      </c>
    </row>
    <row r="42" spans="1:7">
      <c r="A42">
        <v>13</v>
      </c>
      <c r="B42">
        <f t="shared" si="4"/>
        <v>0.43333333333333335</v>
      </c>
      <c r="C42">
        <v>153.83799999999999</v>
      </c>
      <c r="D42">
        <f>-180+C42</f>
        <v>-26.162000000000006</v>
      </c>
      <c r="E42">
        <f t="shared" si="5"/>
        <v>26.162000000000006</v>
      </c>
    </row>
    <row r="43" spans="1:7">
      <c r="A43">
        <v>15</v>
      </c>
      <c r="B43">
        <f t="shared" si="4"/>
        <v>0.5</v>
      </c>
      <c r="C43">
        <v>147.065</v>
      </c>
      <c r="D43">
        <f>180-C43</f>
        <v>32.935000000000002</v>
      </c>
      <c r="E43">
        <f t="shared" si="5"/>
        <v>32.935000000000002</v>
      </c>
    </row>
    <row r="44" spans="1:7">
      <c r="A44">
        <v>17</v>
      </c>
      <c r="B44">
        <f t="shared" si="4"/>
        <v>0.56666666666666665</v>
      </c>
      <c r="C44">
        <v>173.79599999999999</v>
      </c>
      <c r="D44">
        <f t="shared" ref="D44:D45" si="6">180-C44</f>
        <v>6.2040000000000077</v>
      </c>
      <c r="E44">
        <f t="shared" si="5"/>
        <v>6.2040000000000077</v>
      </c>
    </row>
    <row r="45" spans="1:7">
      <c r="A45">
        <v>19</v>
      </c>
      <c r="B45">
        <f t="shared" si="4"/>
        <v>0.6333333333333333</v>
      </c>
      <c r="C45">
        <v>152.61099999999999</v>
      </c>
      <c r="D45">
        <f t="shared" si="6"/>
        <v>27.38900000000001</v>
      </c>
      <c r="E45">
        <f t="shared" si="5"/>
        <v>27.38900000000001</v>
      </c>
    </row>
    <row r="46" spans="1:7">
      <c r="G46" t="s">
        <v>265</v>
      </c>
    </row>
    <row r="47" spans="1:7">
      <c r="G47" s="9" t="s">
        <v>297</v>
      </c>
    </row>
  </sheetData>
  <hyperlinks>
    <hyperlink ref="G4" r:id="rId1"/>
    <hyperlink ref="G8" r:id="rId2"/>
    <hyperlink ref="G22" r:id="rId3"/>
    <hyperlink ref="G47" r:id="rId4"/>
  </hyperlinks>
  <pageMargins left="0.7" right="0.7" top="0.75" bottom="0.75" header="0.3" footer="0.3"/>
  <drawing r:id="rId5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57"/>
  <dimension ref="A1:H100"/>
  <sheetViews>
    <sheetView workbookViewId="0">
      <selection activeCell="D83" sqref="D83:D94"/>
    </sheetView>
  </sheetViews>
  <sheetFormatPr defaultRowHeight="15"/>
  <cols>
    <col min="1" max="1" width="12.7109375" customWidth="1"/>
    <col min="2" max="2" width="14.7109375" bestFit="1" customWidth="1"/>
    <col min="3" max="3" width="17.57031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113</v>
      </c>
      <c r="C1" s="24" t="s">
        <v>114</v>
      </c>
    </row>
    <row r="2" spans="1:8">
      <c r="A2" t="s">
        <v>324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A4*(1/30)</f>
        <v>3.3333333333333333E-2</v>
      </c>
      <c r="C4" s="17">
        <v>149.744</v>
      </c>
      <c r="D4" s="17">
        <f>180-C4</f>
        <v>30.256</v>
      </c>
      <c r="E4" s="17">
        <f>ABS(D4)</f>
        <v>30.256</v>
      </c>
      <c r="F4">
        <v>1.95</v>
      </c>
      <c r="G4" s="9" t="s">
        <v>672</v>
      </c>
    </row>
    <row r="5" spans="1:8">
      <c r="A5" s="17">
        <v>3</v>
      </c>
      <c r="B5">
        <f t="shared" ref="B5:B38" si="0">A5*(1/30)</f>
        <v>0.1</v>
      </c>
      <c r="C5" s="17">
        <v>162.37299999999999</v>
      </c>
      <c r="D5" s="17">
        <f t="shared" ref="D5:D10" si="1">180-C5</f>
        <v>17.62700000000001</v>
      </c>
      <c r="E5" s="17">
        <f t="shared" ref="E5:E38" si="2">ABS(D5)</f>
        <v>17.62700000000001</v>
      </c>
    </row>
    <row r="6" spans="1:8">
      <c r="A6" s="17">
        <v>5</v>
      </c>
      <c r="B6">
        <f t="shared" si="0"/>
        <v>0.16666666666666666</v>
      </c>
      <c r="C6" s="17">
        <v>164.55799999999999</v>
      </c>
      <c r="D6" s="17">
        <f t="shared" si="1"/>
        <v>15.442000000000007</v>
      </c>
      <c r="E6" s="17">
        <f t="shared" si="2"/>
        <v>15.442000000000007</v>
      </c>
    </row>
    <row r="7" spans="1:8">
      <c r="A7" s="17">
        <v>7</v>
      </c>
      <c r="B7">
        <f t="shared" si="0"/>
        <v>0.23333333333333334</v>
      </c>
      <c r="C7" s="17">
        <v>155.40600000000001</v>
      </c>
      <c r="D7" s="17">
        <f t="shared" si="1"/>
        <v>24.593999999999994</v>
      </c>
      <c r="E7" s="17">
        <f t="shared" si="2"/>
        <v>24.593999999999994</v>
      </c>
      <c r="G7" t="s">
        <v>131</v>
      </c>
      <c r="H7" s="17" t="s">
        <v>673</v>
      </c>
    </row>
    <row r="8" spans="1:8">
      <c r="A8" s="17">
        <v>9</v>
      </c>
      <c r="B8">
        <f t="shared" si="0"/>
        <v>0.3</v>
      </c>
      <c r="C8" s="17">
        <v>161.39599999999999</v>
      </c>
      <c r="D8" s="17">
        <f t="shared" si="1"/>
        <v>18.604000000000013</v>
      </c>
      <c r="E8" s="17">
        <f t="shared" si="2"/>
        <v>18.604000000000013</v>
      </c>
      <c r="G8" t="s">
        <v>674</v>
      </c>
    </row>
    <row r="9" spans="1:8">
      <c r="A9" s="17">
        <v>11</v>
      </c>
      <c r="B9">
        <f t="shared" si="0"/>
        <v>0.36666666666666664</v>
      </c>
      <c r="C9" s="17">
        <v>167.61199999999999</v>
      </c>
      <c r="D9" s="17">
        <f t="shared" si="1"/>
        <v>12.388000000000005</v>
      </c>
      <c r="E9" s="17">
        <f t="shared" si="2"/>
        <v>12.388000000000005</v>
      </c>
      <c r="G9" s="9" t="s">
        <v>675</v>
      </c>
    </row>
    <row r="10" spans="1:8">
      <c r="A10" s="17">
        <v>13</v>
      </c>
      <c r="B10">
        <f t="shared" si="0"/>
        <v>0.43333333333333335</v>
      </c>
      <c r="C10" s="17">
        <v>165.54400000000001</v>
      </c>
      <c r="D10" s="17">
        <f t="shared" si="1"/>
        <v>14.455999999999989</v>
      </c>
      <c r="E10" s="17">
        <f t="shared" si="2"/>
        <v>14.455999999999989</v>
      </c>
    </row>
    <row r="11" spans="1:8">
      <c r="A11" s="17">
        <v>15</v>
      </c>
      <c r="B11">
        <f t="shared" si="0"/>
        <v>0.5</v>
      </c>
      <c r="C11" s="17">
        <v>168.893</v>
      </c>
      <c r="D11" s="17">
        <f>-180+C11</f>
        <v>-11.106999999999999</v>
      </c>
      <c r="E11" s="17">
        <f t="shared" si="2"/>
        <v>11.106999999999999</v>
      </c>
    </row>
    <row r="12" spans="1:8">
      <c r="A12" s="17">
        <v>17</v>
      </c>
      <c r="B12">
        <f t="shared" si="0"/>
        <v>0.56666666666666665</v>
      </c>
      <c r="C12" s="17">
        <v>170.19399999999999</v>
      </c>
      <c r="D12" s="17">
        <f t="shared" ref="D12:D18" si="3">-180+C12</f>
        <v>-9.8060000000000116</v>
      </c>
      <c r="E12" s="17">
        <f t="shared" si="2"/>
        <v>9.8060000000000116</v>
      </c>
    </row>
    <row r="13" spans="1:8">
      <c r="A13" s="17">
        <v>19</v>
      </c>
      <c r="B13">
        <f t="shared" si="0"/>
        <v>0.6333333333333333</v>
      </c>
      <c r="C13" s="17">
        <v>170.405</v>
      </c>
      <c r="D13" s="17">
        <f t="shared" si="3"/>
        <v>-9.5949999999999989</v>
      </c>
      <c r="E13" s="17">
        <f t="shared" si="2"/>
        <v>9.5949999999999989</v>
      </c>
    </row>
    <row r="14" spans="1:8">
      <c r="A14" s="17">
        <v>21</v>
      </c>
      <c r="B14">
        <f t="shared" si="0"/>
        <v>0.7</v>
      </c>
      <c r="C14" s="17">
        <v>170.13399999999999</v>
      </c>
      <c r="D14" s="17">
        <f t="shared" si="3"/>
        <v>-9.8660000000000139</v>
      </c>
      <c r="E14" s="17">
        <f t="shared" si="2"/>
        <v>9.8660000000000139</v>
      </c>
    </row>
    <row r="15" spans="1:8">
      <c r="A15" s="17">
        <v>23</v>
      </c>
      <c r="B15">
        <f t="shared" si="0"/>
        <v>0.76666666666666661</v>
      </c>
      <c r="C15" s="17">
        <v>170.13399999999999</v>
      </c>
      <c r="D15" s="17">
        <f t="shared" si="3"/>
        <v>-9.8660000000000139</v>
      </c>
      <c r="E15" s="17">
        <f t="shared" si="2"/>
        <v>9.8660000000000139</v>
      </c>
    </row>
    <row r="16" spans="1:8">
      <c r="A16" s="17">
        <v>25</v>
      </c>
      <c r="B16">
        <f t="shared" si="0"/>
        <v>0.83333333333333337</v>
      </c>
      <c r="C16" s="17">
        <v>170.13399999999999</v>
      </c>
      <c r="D16" s="17">
        <f t="shared" si="3"/>
        <v>-9.8660000000000139</v>
      </c>
      <c r="E16" s="17">
        <f t="shared" si="2"/>
        <v>9.8660000000000139</v>
      </c>
    </row>
    <row r="17" spans="1:5">
      <c r="A17" s="17">
        <v>27</v>
      </c>
      <c r="B17">
        <f t="shared" si="0"/>
        <v>0.9</v>
      </c>
      <c r="C17" s="17">
        <v>178.309</v>
      </c>
      <c r="D17" s="17">
        <f t="shared" si="3"/>
        <v>-1.6910000000000025</v>
      </c>
      <c r="E17" s="17">
        <f t="shared" si="2"/>
        <v>1.6910000000000025</v>
      </c>
    </row>
    <row r="18" spans="1:5">
      <c r="A18" s="17">
        <v>29</v>
      </c>
      <c r="B18">
        <f t="shared" si="0"/>
        <v>0.96666666666666667</v>
      </c>
      <c r="C18" s="17">
        <v>178.309</v>
      </c>
      <c r="D18" s="17">
        <f t="shared" si="3"/>
        <v>-1.6910000000000025</v>
      </c>
      <c r="E18" s="17">
        <f t="shared" si="2"/>
        <v>1.6910000000000025</v>
      </c>
    </row>
    <row r="19" spans="1:5">
      <c r="A19" s="17">
        <v>31</v>
      </c>
      <c r="B19">
        <f t="shared" si="0"/>
        <v>1.0333333333333332</v>
      </c>
      <c r="C19" s="17">
        <v>167.346</v>
      </c>
      <c r="D19" s="17">
        <f t="shared" ref="D19:D21" si="4">180-C19</f>
        <v>12.653999999999996</v>
      </c>
      <c r="E19" s="17">
        <f t="shared" si="2"/>
        <v>12.653999999999996</v>
      </c>
    </row>
    <row r="20" spans="1:5">
      <c r="A20" s="17">
        <v>33</v>
      </c>
      <c r="B20">
        <f t="shared" si="0"/>
        <v>1.1000000000000001</v>
      </c>
      <c r="C20" s="17">
        <v>171.63900000000001</v>
      </c>
      <c r="D20" s="17">
        <f t="shared" si="4"/>
        <v>8.36099999999999</v>
      </c>
      <c r="E20" s="17">
        <f t="shared" si="2"/>
        <v>8.36099999999999</v>
      </c>
    </row>
    <row r="21" spans="1:5">
      <c r="A21" s="17">
        <v>35</v>
      </c>
      <c r="B21">
        <f t="shared" si="0"/>
        <v>1.1666666666666667</v>
      </c>
      <c r="C21" s="17">
        <v>168.71100000000001</v>
      </c>
      <c r="D21" s="17">
        <f t="shared" si="4"/>
        <v>11.288999999999987</v>
      </c>
      <c r="E21" s="17">
        <f t="shared" si="2"/>
        <v>11.288999999999987</v>
      </c>
    </row>
    <row r="22" spans="1:5">
      <c r="A22" s="17">
        <v>37</v>
      </c>
      <c r="B22">
        <f t="shared" si="0"/>
        <v>1.2333333333333334</v>
      </c>
      <c r="C22" s="17">
        <v>174.53100000000001</v>
      </c>
      <c r="D22" s="17">
        <f t="shared" ref="D22:D27" si="5">-180+C22</f>
        <v>-5.4689999999999941</v>
      </c>
      <c r="E22" s="17">
        <f t="shared" si="2"/>
        <v>5.4689999999999941</v>
      </c>
    </row>
    <row r="23" spans="1:5">
      <c r="A23" s="17">
        <v>39</v>
      </c>
      <c r="B23">
        <f t="shared" si="0"/>
        <v>1.3</v>
      </c>
      <c r="C23" s="17">
        <v>175.024</v>
      </c>
      <c r="D23" s="17">
        <f t="shared" si="5"/>
        <v>-4.9759999999999991</v>
      </c>
      <c r="E23" s="17">
        <f t="shared" si="2"/>
        <v>4.9759999999999991</v>
      </c>
    </row>
    <row r="24" spans="1:5">
      <c r="A24" s="17">
        <v>41</v>
      </c>
      <c r="B24">
        <f t="shared" si="0"/>
        <v>1.3666666666666667</v>
      </c>
      <c r="C24" s="17">
        <v>173.279</v>
      </c>
      <c r="D24" s="17">
        <f t="shared" si="5"/>
        <v>-6.7210000000000036</v>
      </c>
      <c r="E24" s="17">
        <f t="shared" si="2"/>
        <v>6.7210000000000036</v>
      </c>
    </row>
    <row r="25" spans="1:5">
      <c r="A25" s="17">
        <v>43</v>
      </c>
      <c r="B25">
        <f t="shared" si="0"/>
        <v>1.4333333333333333</v>
      </c>
      <c r="C25" s="17">
        <v>162.619</v>
      </c>
      <c r="D25" s="17">
        <f t="shared" si="5"/>
        <v>-17.381</v>
      </c>
      <c r="E25" s="17">
        <f t="shared" si="2"/>
        <v>17.381</v>
      </c>
    </row>
    <row r="26" spans="1:5">
      <c r="A26" s="17">
        <v>45</v>
      </c>
      <c r="B26">
        <f t="shared" si="0"/>
        <v>1.5</v>
      </c>
      <c r="C26" s="17">
        <v>174.89</v>
      </c>
      <c r="D26" s="17">
        <f t="shared" si="5"/>
        <v>-5.1100000000000136</v>
      </c>
      <c r="E26" s="17">
        <f t="shared" si="2"/>
        <v>5.1100000000000136</v>
      </c>
    </row>
    <row r="27" spans="1:5">
      <c r="A27" s="17">
        <v>47</v>
      </c>
      <c r="B27">
        <f t="shared" si="0"/>
        <v>1.5666666666666667</v>
      </c>
      <c r="C27" s="17">
        <v>173.512</v>
      </c>
      <c r="D27" s="17">
        <f t="shared" si="5"/>
        <v>-6.4879999999999995</v>
      </c>
      <c r="E27" s="17">
        <f t="shared" si="2"/>
        <v>6.4879999999999995</v>
      </c>
    </row>
    <row r="28" spans="1:5">
      <c r="A28" s="17">
        <v>53</v>
      </c>
      <c r="B28">
        <f t="shared" si="0"/>
        <v>1.7666666666666666</v>
      </c>
      <c r="C28" s="17">
        <v>171.46899999999999</v>
      </c>
      <c r="D28" s="17">
        <f t="shared" ref="D28:D35" si="6">180-C28</f>
        <v>8.5310000000000059</v>
      </c>
      <c r="E28" s="17">
        <f t="shared" si="2"/>
        <v>8.5310000000000059</v>
      </c>
    </row>
    <row r="29" spans="1:5">
      <c r="A29" s="17">
        <v>55</v>
      </c>
      <c r="B29">
        <f t="shared" si="0"/>
        <v>1.8333333333333333</v>
      </c>
      <c r="C29" s="17">
        <v>164.578</v>
      </c>
      <c r="D29" s="17">
        <f t="shared" si="6"/>
        <v>15.421999999999997</v>
      </c>
      <c r="E29" s="17">
        <f t="shared" si="2"/>
        <v>15.421999999999997</v>
      </c>
    </row>
    <row r="30" spans="1:5">
      <c r="A30" s="17">
        <v>57</v>
      </c>
      <c r="B30">
        <f t="shared" si="0"/>
        <v>1.9</v>
      </c>
      <c r="C30" s="17">
        <v>153.529</v>
      </c>
      <c r="D30" s="17">
        <f t="shared" si="6"/>
        <v>26.471000000000004</v>
      </c>
      <c r="E30" s="17">
        <f t="shared" si="2"/>
        <v>26.471000000000004</v>
      </c>
    </row>
    <row r="31" spans="1:5">
      <c r="A31" s="17">
        <v>59</v>
      </c>
      <c r="B31">
        <f t="shared" si="0"/>
        <v>1.9666666666666666</v>
      </c>
      <c r="C31" s="17">
        <v>164.24</v>
      </c>
      <c r="D31" s="17">
        <f t="shared" si="6"/>
        <v>15.759999999999991</v>
      </c>
      <c r="E31" s="17">
        <f t="shared" si="2"/>
        <v>15.759999999999991</v>
      </c>
    </row>
    <row r="32" spans="1:5">
      <c r="A32" s="17">
        <v>61</v>
      </c>
      <c r="B32">
        <f t="shared" si="0"/>
        <v>2.0333333333333332</v>
      </c>
      <c r="C32" s="17">
        <v>157.52099999999999</v>
      </c>
      <c r="D32" s="17">
        <f t="shared" si="6"/>
        <v>22.479000000000013</v>
      </c>
      <c r="E32" s="17">
        <f t="shared" si="2"/>
        <v>22.479000000000013</v>
      </c>
    </row>
    <row r="33" spans="1:8">
      <c r="A33" s="17">
        <v>63</v>
      </c>
      <c r="B33">
        <f t="shared" si="0"/>
        <v>2.1</v>
      </c>
      <c r="C33" s="17">
        <v>149.01599999999999</v>
      </c>
      <c r="D33" s="17">
        <f t="shared" si="6"/>
        <v>30.984000000000009</v>
      </c>
      <c r="E33" s="10">
        <f t="shared" si="2"/>
        <v>30.984000000000009</v>
      </c>
    </row>
    <row r="34" spans="1:8">
      <c r="A34" s="17">
        <v>65</v>
      </c>
      <c r="B34">
        <f t="shared" si="0"/>
        <v>2.1666666666666665</v>
      </c>
      <c r="C34" s="17">
        <v>157.04900000000001</v>
      </c>
      <c r="D34" s="17">
        <f t="shared" si="6"/>
        <v>22.950999999999993</v>
      </c>
      <c r="E34" s="17">
        <f t="shared" si="2"/>
        <v>22.950999999999993</v>
      </c>
    </row>
    <row r="35" spans="1:8">
      <c r="A35" s="17">
        <v>67</v>
      </c>
      <c r="B35">
        <f t="shared" si="0"/>
        <v>2.2333333333333334</v>
      </c>
      <c r="C35" s="17">
        <v>160.81800000000001</v>
      </c>
      <c r="D35" s="17">
        <f t="shared" si="6"/>
        <v>19.181999999999988</v>
      </c>
      <c r="E35" s="17">
        <f t="shared" si="2"/>
        <v>19.181999999999988</v>
      </c>
    </row>
    <row r="36" spans="1:8">
      <c r="A36" s="17">
        <v>69</v>
      </c>
      <c r="B36">
        <f t="shared" si="0"/>
        <v>2.2999999999999998</v>
      </c>
      <c r="C36" s="17">
        <v>174.501</v>
      </c>
      <c r="D36" s="17">
        <f t="shared" ref="D36:D38" si="7">-180+C36</f>
        <v>-5.4989999999999952</v>
      </c>
      <c r="E36" s="17">
        <f t="shared" si="2"/>
        <v>5.4989999999999952</v>
      </c>
    </row>
    <row r="37" spans="1:8">
      <c r="A37" s="17">
        <v>71</v>
      </c>
      <c r="B37">
        <f t="shared" si="0"/>
        <v>2.3666666666666667</v>
      </c>
      <c r="C37" s="17">
        <v>172.15299999999999</v>
      </c>
      <c r="D37" s="17">
        <f t="shared" si="7"/>
        <v>-7.8470000000000084</v>
      </c>
      <c r="E37" s="17">
        <f t="shared" si="2"/>
        <v>7.8470000000000084</v>
      </c>
    </row>
    <row r="38" spans="1:8">
      <c r="A38" s="17">
        <v>73</v>
      </c>
      <c r="B38">
        <f t="shared" si="0"/>
        <v>2.4333333333333331</v>
      </c>
      <c r="C38" s="17">
        <v>176.79599999999999</v>
      </c>
      <c r="D38" s="17">
        <f t="shared" si="7"/>
        <v>-3.2040000000000077</v>
      </c>
      <c r="E38" s="17">
        <f t="shared" si="2"/>
        <v>3.2040000000000077</v>
      </c>
    </row>
    <row r="41" spans="1:8">
      <c r="A41" t="s">
        <v>329</v>
      </c>
    </row>
    <row r="42" spans="1:8">
      <c r="A42" s="1" t="s">
        <v>123</v>
      </c>
      <c r="B42" s="1" t="s">
        <v>124</v>
      </c>
      <c r="C42" s="1" t="s">
        <v>125</v>
      </c>
      <c r="D42" s="1" t="s">
        <v>174</v>
      </c>
      <c r="E42" s="1" t="s">
        <v>127</v>
      </c>
      <c r="G42" t="s">
        <v>131</v>
      </c>
      <c r="H42" s="17" t="s">
        <v>673</v>
      </c>
    </row>
    <row r="43" spans="1:8">
      <c r="A43" s="17">
        <v>1</v>
      </c>
      <c r="B43">
        <f t="shared" ref="B43:B70" si="8">A43*(1/30)</f>
        <v>3.3333333333333333E-2</v>
      </c>
      <c r="C43" s="17">
        <v>166.35300000000001</v>
      </c>
      <c r="D43" s="17">
        <f>180-C43</f>
        <v>13.646999999999991</v>
      </c>
      <c r="E43" s="17">
        <f>ABS(D43)</f>
        <v>13.646999999999991</v>
      </c>
      <c r="G43" t="s">
        <v>676</v>
      </c>
    </row>
    <row r="44" spans="1:8">
      <c r="A44" s="17">
        <v>3</v>
      </c>
      <c r="B44">
        <f t="shared" si="8"/>
        <v>0.1</v>
      </c>
      <c r="C44" s="17">
        <v>160.346</v>
      </c>
      <c r="D44" s="17">
        <f>-180+C44</f>
        <v>-19.653999999999996</v>
      </c>
      <c r="E44" s="17">
        <f t="shared" ref="E44:E70" si="9">ABS(D44)</f>
        <v>19.653999999999996</v>
      </c>
      <c r="G44" s="9" t="s">
        <v>675</v>
      </c>
    </row>
    <row r="45" spans="1:8">
      <c r="A45" s="17">
        <v>5</v>
      </c>
      <c r="B45">
        <f t="shared" si="8"/>
        <v>0.16666666666666666</v>
      </c>
      <c r="C45" s="17">
        <v>151.17400000000001</v>
      </c>
      <c r="D45" s="17">
        <f t="shared" ref="D45:D48" si="10">-180+C45</f>
        <v>-28.825999999999993</v>
      </c>
      <c r="E45" s="17">
        <f t="shared" si="9"/>
        <v>28.825999999999993</v>
      </c>
    </row>
    <row r="46" spans="1:8">
      <c r="A46" s="17">
        <v>7</v>
      </c>
      <c r="B46">
        <f t="shared" si="8"/>
        <v>0.23333333333333334</v>
      </c>
      <c r="C46" s="17">
        <v>169.50899999999999</v>
      </c>
      <c r="D46" s="17">
        <f t="shared" si="10"/>
        <v>-10.491000000000014</v>
      </c>
      <c r="E46" s="17">
        <f t="shared" si="9"/>
        <v>10.491000000000014</v>
      </c>
    </row>
    <row r="47" spans="1:8">
      <c r="A47" s="17">
        <v>9</v>
      </c>
      <c r="B47">
        <f t="shared" si="8"/>
        <v>0.3</v>
      </c>
      <c r="C47" s="17">
        <v>163.262</v>
      </c>
      <c r="D47" s="17">
        <f t="shared" si="10"/>
        <v>-16.738</v>
      </c>
      <c r="E47" s="17">
        <f t="shared" si="9"/>
        <v>16.738</v>
      </c>
    </row>
    <row r="48" spans="1:8">
      <c r="A48" s="17">
        <v>11</v>
      </c>
      <c r="B48">
        <f t="shared" si="8"/>
        <v>0.36666666666666664</v>
      </c>
      <c r="C48" s="17">
        <v>173.244</v>
      </c>
      <c r="D48" s="17">
        <f t="shared" si="10"/>
        <v>-6.7560000000000002</v>
      </c>
      <c r="E48" s="17">
        <f t="shared" si="9"/>
        <v>6.7560000000000002</v>
      </c>
    </row>
    <row r="49" spans="1:5">
      <c r="A49" s="17">
        <v>13</v>
      </c>
      <c r="B49">
        <f t="shared" si="8"/>
        <v>0.43333333333333335</v>
      </c>
      <c r="C49" s="17">
        <v>175.73699999999999</v>
      </c>
      <c r="D49" s="17">
        <f t="shared" ref="D49:D57" si="11">180-C49</f>
        <v>4.2630000000000052</v>
      </c>
      <c r="E49" s="17">
        <f t="shared" si="9"/>
        <v>4.2630000000000052</v>
      </c>
    </row>
    <row r="50" spans="1:5">
      <c r="A50" s="17">
        <v>15</v>
      </c>
      <c r="B50">
        <f t="shared" si="8"/>
        <v>0.5</v>
      </c>
      <c r="C50" s="17">
        <v>165.833</v>
      </c>
      <c r="D50" s="17">
        <f t="shared" si="11"/>
        <v>14.167000000000002</v>
      </c>
      <c r="E50" s="17">
        <f t="shared" si="9"/>
        <v>14.167000000000002</v>
      </c>
    </row>
    <row r="51" spans="1:5">
      <c r="A51" s="17">
        <v>17</v>
      </c>
      <c r="B51">
        <f t="shared" si="8"/>
        <v>0.56666666666666665</v>
      </c>
      <c r="C51" s="17">
        <v>153.435</v>
      </c>
      <c r="D51" s="17">
        <f t="shared" si="11"/>
        <v>26.564999999999998</v>
      </c>
      <c r="E51" s="17">
        <f t="shared" si="9"/>
        <v>26.564999999999998</v>
      </c>
    </row>
    <row r="52" spans="1:5">
      <c r="A52" s="17">
        <v>19</v>
      </c>
      <c r="B52">
        <f t="shared" si="8"/>
        <v>0.6333333333333333</v>
      </c>
      <c r="C52">
        <v>151.15700000000001</v>
      </c>
      <c r="D52" s="17">
        <f t="shared" si="11"/>
        <v>28.842999999999989</v>
      </c>
      <c r="E52" s="17">
        <f t="shared" si="9"/>
        <v>28.842999999999989</v>
      </c>
    </row>
    <row r="53" spans="1:5">
      <c r="A53" s="17">
        <v>21</v>
      </c>
      <c r="B53">
        <f t="shared" si="8"/>
        <v>0.7</v>
      </c>
      <c r="C53" s="17">
        <v>154.983</v>
      </c>
      <c r="D53" s="17">
        <f t="shared" si="11"/>
        <v>25.016999999999996</v>
      </c>
      <c r="E53" s="17">
        <f t="shared" si="9"/>
        <v>25.016999999999996</v>
      </c>
    </row>
    <row r="54" spans="1:5">
      <c r="A54" s="17">
        <v>23</v>
      </c>
      <c r="B54">
        <f t="shared" si="8"/>
        <v>0.76666666666666661</v>
      </c>
      <c r="C54" s="17">
        <v>150.803</v>
      </c>
      <c r="D54" s="17">
        <f t="shared" si="11"/>
        <v>29.197000000000003</v>
      </c>
      <c r="E54" s="17">
        <f t="shared" si="9"/>
        <v>29.197000000000003</v>
      </c>
    </row>
    <row r="55" spans="1:5">
      <c r="A55" s="17">
        <v>25</v>
      </c>
      <c r="B55">
        <f t="shared" si="8"/>
        <v>0.83333333333333337</v>
      </c>
      <c r="C55" s="17">
        <v>155.08199999999999</v>
      </c>
      <c r="D55" s="17">
        <f t="shared" si="11"/>
        <v>24.918000000000006</v>
      </c>
      <c r="E55" s="17">
        <f t="shared" si="9"/>
        <v>24.918000000000006</v>
      </c>
    </row>
    <row r="56" spans="1:5">
      <c r="A56" s="17">
        <v>27</v>
      </c>
      <c r="B56">
        <f t="shared" si="8"/>
        <v>0.9</v>
      </c>
      <c r="C56" s="17">
        <v>150.499</v>
      </c>
      <c r="D56" s="17">
        <f t="shared" si="11"/>
        <v>29.501000000000005</v>
      </c>
      <c r="E56" s="17">
        <f t="shared" si="9"/>
        <v>29.501000000000005</v>
      </c>
    </row>
    <row r="57" spans="1:5">
      <c r="A57" s="17">
        <v>29</v>
      </c>
      <c r="B57">
        <f t="shared" si="8"/>
        <v>0.96666666666666667</v>
      </c>
      <c r="C57" s="17">
        <v>161.565</v>
      </c>
      <c r="D57" s="17">
        <f t="shared" si="11"/>
        <v>18.435000000000002</v>
      </c>
      <c r="E57" s="17">
        <f t="shared" si="9"/>
        <v>18.435000000000002</v>
      </c>
    </row>
    <row r="58" spans="1:5">
      <c r="A58" s="17">
        <v>31</v>
      </c>
      <c r="B58">
        <f t="shared" si="8"/>
        <v>1.0333333333333332</v>
      </c>
      <c r="C58" s="17">
        <v>150.255</v>
      </c>
      <c r="D58" s="17">
        <f t="shared" ref="D58:D61" si="12">-180+C58</f>
        <v>-29.745000000000005</v>
      </c>
      <c r="E58" s="17">
        <f t="shared" si="9"/>
        <v>29.745000000000005</v>
      </c>
    </row>
    <row r="59" spans="1:5">
      <c r="A59" s="17">
        <v>33</v>
      </c>
      <c r="B59">
        <f t="shared" si="8"/>
        <v>1.1000000000000001</v>
      </c>
      <c r="C59" s="17">
        <v>147.352</v>
      </c>
      <c r="D59" s="17">
        <f t="shared" si="12"/>
        <v>-32.647999999999996</v>
      </c>
      <c r="E59" s="10">
        <f t="shared" si="9"/>
        <v>32.647999999999996</v>
      </c>
    </row>
    <row r="60" spans="1:5">
      <c r="A60" s="17">
        <v>35</v>
      </c>
      <c r="B60">
        <f t="shared" si="8"/>
        <v>1.1666666666666667</v>
      </c>
      <c r="C60" s="17">
        <v>171.08</v>
      </c>
      <c r="D60" s="17">
        <f t="shared" si="12"/>
        <v>-8.9199999999999875</v>
      </c>
      <c r="E60" s="17">
        <f t="shared" si="9"/>
        <v>8.9199999999999875</v>
      </c>
    </row>
    <row r="61" spans="1:5">
      <c r="A61" s="17">
        <v>37</v>
      </c>
      <c r="B61">
        <f t="shared" si="8"/>
        <v>1.2333333333333334</v>
      </c>
      <c r="C61" s="17">
        <v>156.13999999999999</v>
      </c>
      <c r="D61" s="17">
        <f t="shared" si="12"/>
        <v>-23.860000000000014</v>
      </c>
      <c r="E61" s="17">
        <f t="shared" si="9"/>
        <v>23.860000000000014</v>
      </c>
    </row>
    <row r="62" spans="1:5">
      <c r="A62" s="17">
        <v>39</v>
      </c>
      <c r="B62">
        <f t="shared" si="8"/>
        <v>1.3</v>
      </c>
      <c r="C62" s="17">
        <v>163.47399999999999</v>
      </c>
      <c r="D62" s="17">
        <f t="shared" ref="D62:D66" si="13">180-C62</f>
        <v>16.52600000000001</v>
      </c>
      <c r="E62" s="17">
        <f t="shared" si="9"/>
        <v>16.52600000000001</v>
      </c>
    </row>
    <row r="63" spans="1:5">
      <c r="A63" s="17">
        <v>41</v>
      </c>
      <c r="B63">
        <f t="shared" si="8"/>
        <v>1.3666666666666667</v>
      </c>
      <c r="C63" s="17">
        <v>157.78200000000001</v>
      </c>
      <c r="D63" s="17">
        <f t="shared" si="13"/>
        <v>22.217999999999989</v>
      </c>
      <c r="E63" s="17">
        <f t="shared" si="9"/>
        <v>22.217999999999989</v>
      </c>
    </row>
    <row r="64" spans="1:5">
      <c r="A64" s="17">
        <v>43</v>
      </c>
      <c r="B64">
        <f t="shared" si="8"/>
        <v>1.4333333333333333</v>
      </c>
      <c r="C64" s="17">
        <v>158.839</v>
      </c>
      <c r="D64" s="17">
        <f t="shared" si="13"/>
        <v>21.161000000000001</v>
      </c>
      <c r="E64" s="17">
        <f t="shared" si="9"/>
        <v>21.161000000000001</v>
      </c>
    </row>
    <row r="65" spans="1:8">
      <c r="A65" s="17">
        <v>45</v>
      </c>
      <c r="B65">
        <f t="shared" si="8"/>
        <v>1.5</v>
      </c>
      <c r="C65" s="17">
        <v>174.053</v>
      </c>
      <c r="D65" s="17">
        <f t="shared" si="13"/>
        <v>5.9470000000000027</v>
      </c>
      <c r="E65" s="17">
        <f t="shared" si="9"/>
        <v>5.9470000000000027</v>
      </c>
    </row>
    <row r="66" spans="1:8">
      <c r="A66" s="17">
        <v>47</v>
      </c>
      <c r="B66">
        <f t="shared" si="8"/>
        <v>1.5666666666666667</v>
      </c>
      <c r="C66" s="17">
        <v>171.87</v>
      </c>
      <c r="D66" s="17">
        <f t="shared" si="13"/>
        <v>8.1299999999999955</v>
      </c>
      <c r="E66" s="17">
        <f t="shared" si="9"/>
        <v>8.1299999999999955</v>
      </c>
    </row>
    <row r="67" spans="1:8">
      <c r="A67" s="17">
        <v>49</v>
      </c>
      <c r="B67">
        <f t="shared" si="8"/>
        <v>1.6333333333333333</v>
      </c>
      <c r="C67" s="17">
        <v>174.56</v>
      </c>
      <c r="D67" s="17">
        <f t="shared" ref="D67:D70" si="14">-180+C67</f>
        <v>-5.4399999999999977</v>
      </c>
      <c r="E67" s="17">
        <f t="shared" si="9"/>
        <v>5.4399999999999977</v>
      </c>
    </row>
    <row r="68" spans="1:8">
      <c r="A68" s="17">
        <v>51</v>
      </c>
      <c r="B68">
        <f t="shared" si="8"/>
        <v>1.7</v>
      </c>
      <c r="C68" s="17">
        <v>171.87</v>
      </c>
      <c r="D68" s="17">
        <f t="shared" si="14"/>
        <v>-8.1299999999999955</v>
      </c>
      <c r="E68" s="17">
        <f t="shared" si="9"/>
        <v>8.1299999999999955</v>
      </c>
    </row>
    <row r="69" spans="1:8">
      <c r="A69" s="17">
        <v>53</v>
      </c>
      <c r="B69">
        <f t="shared" si="8"/>
        <v>1.7666666666666666</v>
      </c>
      <c r="C69">
        <v>172.05699999999999</v>
      </c>
      <c r="D69" s="17">
        <f t="shared" si="14"/>
        <v>-7.9430000000000121</v>
      </c>
      <c r="E69" s="17">
        <f t="shared" si="9"/>
        <v>7.9430000000000121</v>
      </c>
    </row>
    <row r="70" spans="1:8">
      <c r="A70" s="17">
        <v>55</v>
      </c>
      <c r="B70">
        <f t="shared" si="8"/>
        <v>1.8333333333333333</v>
      </c>
      <c r="C70">
        <v>162.876</v>
      </c>
      <c r="D70" s="17">
        <f t="shared" si="14"/>
        <v>-17.123999999999995</v>
      </c>
      <c r="E70" s="17">
        <f t="shared" si="9"/>
        <v>17.123999999999995</v>
      </c>
    </row>
    <row r="73" spans="1:8">
      <c r="A73" t="s">
        <v>331</v>
      </c>
    </row>
    <row r="74" spans="1:8">
      <c r="A74" s="1" t="s">
        <v>123</v>
      </c>
      <c r="B74" s="1" t="s">
        <v>124</v>
      </c>
      <c r="C74" s="1" t="s">
        <v>125</v>
      </c>
      <c r="D74" s="1" t="s">
        <v>174</v>
      </c>
      <c r="E74" s="1" t="s">
        <v>127</v>
      </c>
      <c r="G74" t="s">
        <v>131</v>
      </c>
      <c r="H74" s="17" t="s">
        <v>673</v>
      </c>
    </row>
    <row r="75" spans="1:8">
      <c r="A75" s="17">
        <v>1</v>
      </c>
      <c r="B75">
        <f t="shared" ref="B75:B100" si="15">A75*(1/30)</f>
        <v>3.3333333333333333E-2</v>
      </c>
      <c r="C75" s="17">
        <v>167.57400000000001</v>
      </c>
      <c r="D75" s="17">
        <f>-180+C75</f>
        <v>-12.425999999999988</v>
      </c>
      <c r="E75" s="17">
        <f>ABS(D75)</f>
        <v>12.425999999999988</v>
      </c>
      <c r="G75" t="s">
        <v>677</v>
      </c>
    </row>
    <row r="76" spans="1:8">
      <c r="A76" s="17">
        <v>3</v>
      </c>
      <c r="B76">
        <f t="shared" si="15"/>
        <v>0.1</v>
      </c>
      <c r="C76" s="17">
        <v>161.267</v>
      </c>
      <c r="D76" s="17">
        <f t="shared" ref="D76:D77" si="16">-180+C76</f>
        <v>-18.733000000000004</v>
      </c>
      <c r="E76" s="17">
        <f t="shared" ref="E76:E100" si="17">ABS(D76)</f>
        <v>18.733000000000004</v>
      </c>
      <c r="G76" s="9" t="s">
        <v>675</v>
      </c>
    </row>
    <row r="77" spans="1:8">
      <c r="A77" s="17">
        <v>5</v>
      </c>
      <c r="B77">
        <f t="shared" si="15"/>
        <v>0.16666666666666666</v>
      </c>
      <c r="C77" s="17">
        <v>159.291</v>
      </c>
      <c r="D77" s="17">
        <f t="shared" si="16"/>
        <v>-20.709000000000003</v>
      </c>
      <c r="E77" s="17">
        <f t="shared" si="17"/>
        <v>20.709000000000003</v>
      </c>
    </row>
    <row r="78" spans="1:8">
      <c r="A78" s="17">
        <v>7</v>
      </c>
      <c r="B78">
        <f t="shared" si="15"/>
        <v>0.23333333333333334</v>
      </c>
      <c r="C78" s="17">
        <v>164.745</v>
      </c>
      <c r="D78" s="17">
        <f>180-C78</f>
        <v>15.254999999999995</v>
      </c>
      <c r="E78" s="17">
        <f t="shared" si="17"/>
        <v>15.254999999999995</v>
      </c>
    </row>
    <row r="79" spans="1:8">
      <c r="A79" s="17">
        <v>9</v>
      </c>
      <c r="B79">
        <f t="shared" si="15"/>
        <v>0.3</v>
      </c>
      <c r="C79" s="17">
        <v>154.125</v>
      </c>
      <c r="D79" s="17">
        <f t="shared" ref="D79:D82" si="18">180-C79</f>
        <v>25.875</v>
      </c>
      <c r="E79" s="17">
        <f t="shared" si="17"/>
        <v>25.875</v>
      </c>
    </row>
    <row r="80" spans="1:8">
      <c r="A80" s="17">
        <v>11</v>
      </c>
      <c r="B80">
        <f t="shared" si="15"/>
        <v>0.36666666666666664</v>
      </c>
      <c r="C80" s="17">
        <v>146.49700000000001</v>
      </c>
      <c r="D80" s="17">
        <f t="shared" si="18"/>
        <v>33.502999999999986</v>
      </c>
      <c r="E80" s="10">
        <f t="shared" si="17"/>
        <v>33.502999999999986</v>
      </c>
    </row>
    <row r="81" spans="1:5">
      <c r="A81" s="17">
        <v>13</v>
      </c>
      <c r="B81">
        <f t="shared" si="15"/>
        <v>0.43333333333333335</v>
      </c>
      <c r="C81" s="17">
        <v>150.471</v>
      </c>
      <c r="D81" s="17">
        <f t="shared" si="18"/>
        <v>29.528999999999996</v>
      </c>
      <c r="E81" s="17">
        <f t="shared" si="17"/>
        <v>29.528999999999996</v>
      </c>
    </row>
    <row r="82" spans="1:5">
      <c r="A82" s="17">
        <v>15</v>
      </c>
      <c r="B82">
        <f t="shared" si="15"/>
        <v>0.5</v>
      </c>
      <c r="C82" s="17">
        <v>166.78100000000001</v>
      </c>
      <c r="D82" s="17">
        <f t="shared" si="18"/>
        <v>13.218999999999994</v>
      </c>
      <c r="E82" s="17">
        <f t="shared" si="17"/>
        <v>13.218999999999994</v>
      </c>
    </row>
    <row r="83" spans="1:5">
      <c r="A83" s="17">
        <v>17</v>
      </c>
      <c r="B83">
        <f t="shared" si="15"/>
        <v>0.56666666666666665</v>
      </c>
      <c r="C83" s="17">
        <v>164.05500000000001</v>
      </c>
      <c r="D83" s="17">
        <f t="shared" ref="D83:D87" si="19">-180+C83</f>
        <v>-15.944999999999993</v>
      </c>
      <c r="E83" s="17">
        <f t="shared" si="17"/>
        <v>15.944999999999993</v>
      </c>
    </row>
    <row r="84" spans="1:5">
      <c r="A84" s="17">
        <v>19</v>
      </c>
      <c r="B84">
        <f t="shared" si="15"/>
        <v>0.6333333333333333</v>
      </c>
      <c r="C84" s="17">
        <v>160.346</v>
      </c>
      <c r="D84" s="17">
        <f t="shared" si="19"/>
        <v>-19.653999999999996</v>
      </c>
      <c r="E84" s="17">
        <f t="shared" si="17"/>
        <v>19.653999999999996</v>
      </c>
    </row>
    <row r="85" spans="1:5">
      <c r="A85" s="17">
        <v>21</v>
      </c>
      <c r="B85">
        <f t="shared" si="15"/>
        <v>0.7</v>
      </c>
      <c r="C85" s="17">
        <v>171.19300000000001</v>
      </c>
      <c r="D85" s="17">
        <f t="shared" si="19"/>
        <v>-8.8069999999999879</v>
      </c>
      <c r="E85" s="17">
        <f t="shared" si="17"/>
        <v>8.8069999999999879</v>
      </c>
    </row>
    <row r="86" spans="1:5">
      <c r="A86" s="17">
        <v>23</v>
      </c>
      <c r="B86">
        <f t="shared" si="15"/>
        <v>0.76666666666666661</v>
      </c>
      <c r="C86" s="17">
        <v>158.53200000000001</v>
      </c>
      <c r="D86" s="17">
        <f t="shared" si="19"/>
        <v>-21.467999999999989</v>
      </c>
      <c r="E86" s="17">
        <f t="shared" si="17"/>
        <v>21.467999999999989</v>
      </c>
    </row>
    <row r="87" spans="1:5">
      <c r="A87" s="17">
        <v>25</v>
      </c>
      <c r="B87">
        <f t="shared" si="15"/>
        <v>0.83333333333333337</v>
      </c>
      <c r="C87" s="17">
        <v>165.964</v>
      </c>
      <c r="D87" s="17">
        <f t="shared" si="19"/>
        <v>-14.036000000000001</v>
      </c>
      <c r="E87" s="17">
        <f t="shared" si="17"/>
        <v>14.036000000000001</v>
      </c>
    </row>
    <row r="88" spans="1:5">
      <c r="A88" s="17">
        <v>27</v>
      </c>
      <c r="B88">
        <f t="shared" si="15"/>
        <v>0.9</v>
      </c>
      <c r="C88" s="17">
        <v>164.745</v>
      </c>
      <c r="D88" s="17">
        <f t="shared" ref="D88:D94" si="20">180-C88</f>
        <v>15.254999999999995</v>
      </c>
      <c r="E88" s="17">
        <f t="shared" si="17"/>
        <v>15.254999999999995</v>
      </c>
    </row>
    <row r="89" spans="1:5">
      <c r="A89" s="17">
        <v>29</v>
      </c>
      <c r="B89">
        <f t="shared" si="15"/>
        <v>0.96666666666666667</v>
      </c>
      <c r="C89" s="17">
        <v>168.471</v>
      </c>
      <c r="D89" s="17">
        <f t="shared" si="20"/>
        <v>11.528999999999996</v>
      </c>
      <c r="E89" s="17">
        <f t="shared" si="17"/>
        <v>11.528999999999996</v>
      </c>
    </row>
    <row r="90" spans="1:5">
      <c r="A90" s="17">
        <v>31</v>
      </c>
      <c r="B90">
        <f t="shared" si="15"/>
        <v>1.0333333333333332</v>
      </c>
      <c r="C90" s="17">
        <v>160.50899999999999</v>
      </c>
      <c r="D90" s="17">
        <f t="shared" si="20"/>
        <v>19.491000000000014</v>
      </c>
      <c r="E90" s="17">
        <f t="shared" si="17"/>
        <v>19.491000000000014</v>
      </c>
    </row>
    <row r="91" spans="1:5">
      <c r="A91" s="17">
        <v>33</v>
      </c>
      <c r="B91">
        <f t="shared" si="15"/>
        <v>1.1000000000000001</v>
      </c>
      <c r="C91" s="17">
        <v>151.74799999999999</v>
      </c>
      <c r="D91" s="17">
        <f t="shared" si="20"/>
        <v>28.25200000000001</v>
      </c>
      <c r="E91" s="17">
        <f t="shared" si="17"/>
        <v>28.25200000000001</v>
      </c>
    </row>
    <row r="92" spans="1:5">
      <c r="A92" s="17">
        <v>35</v>
      </c>
      <c r="B92">
        <f t="shared" si="15"/>
        <v>1.1666666666666667</v>
      </c>
      <c r="C92" s="17">
        <v>155.92500000000001</v>
      </c>
      <c r="D92" s="17">
        <f t="shared" si="20"/>
        <v>24.074999999999989</v>
      </c>
      <c r="E92" s="17">
        <f t="shared" si="17"/>
        <v>24.074999999999989</v>
      </c>
    </row>
    <row r="93" spans="1:5">
      <c r="A93" s="17">
        <v>37</v>
      </c>
      <c r="B93">
        <f t="shared" si="15"/>
        <v>1.2333333333333334</v>
      </c>
      <c r="C93" s="17">
        <v>151.52600000000001</v>
      </c>
      <c r="D93" s="17">
        <f t="shared" si="20"/>
        <v>28.47399999999999</v>
      </c>
      <c r="E93" s="17">
        <f t="shared" si="17"/>
        <v>28.47399999999999</v>
      </c>
    </row>
    <row r="94" spans="1:5">
      <c r="A94" s="17">
        <v>39</v>
      </c>
      <c r="B94">
        <f t="shared" si="15"/>
        <v>1.3</v>
      </c>
      <c r="C94" s="17">
        <v>164.05500000000001</v>
      </c>
      <c r="D94" s="17">
        <f t="shared" si="20"/>
        <v>15.944999999999993</v>
      </c>
      <c r="E94" s="17">
        <f t="shared" si="17"/>
        <v>15.944999999999993</v>
      </c>
    </row>
    <row r="95" spans="1:5">
      <c r="A95" s="17">
        <v>41</v>
      </c>
      <c r="B95">
        <f t="shared" si="15"/>
        <v>1.3666666666666667</v>
      </c>
      <c r="C95" s="17">
        <v>167.83500000000001</v>
      </c>
      <c r="D95" s="17">
        <f t="shared" ref="D95:D100" si="21">-180+C95</f>
        <v>-12.164999999999992</v>
      </c>
      <c r="E95" s="17">
        <f t="shared" si="17"/>
        <v>12.164999999999992</v>
      </c>
    </row>
    <row r="96" spans="1:5">
      <c r="A96" s="17">
        <v>43</v>
      </c>
      <c r="B96">
        <f t="shared" si="15"/>
        <v>1.4333333333333333</v>
      </c>
      <c r="C96" s="17">
        <v>164.745</v>
      </c>
      <c r="D96" s="17">
        <f t="shared" si="21"/>
        <v>-15.254999999999995</v>
      </c>
      <c r="E96" s="17">
        <f t="shared" si="17"/>
        <v>15.254999999999995</v>
      </c>
    </row>
    <row r="97" spans="1:5">
      <c r="A97" s="17">
        <v>45</v>
      </c>
      <c r="B97">
        <f t="shared" si="15"/>
        <v>1.5</v>
      </c>
      <c r="C97" s="17">
        <v>153.97</v>
      </c>
      <c r="D97" s="17">
        <f t="shared" si="21"/>
        <v>-26.03</v>
      </c>
      <c r="E97" s="17">
        <f t="shared" si="17"/>
        <v>26.03</v>
      </c>
    </row>
    <row r="98" spans="1:5">
      <c r="A98" s="17">
        <v>47</v>
      </c>
      <c r="B98">
        <f t="shared" si="15"/>
        <v>1.5666666666666667</v>
      </c>
      <c r="C98" s="17">
        <v>168.209</v>
      </c>
      <c r="D98" s="17">
        <f t="shared" si="21"/>
        <v>-11.790999999999997</v>
      </c>
      <c r="E98" s="17">
        <f t="shared" si="17"/>
        <v>11.790999999999997</v>
      </c>
    </row>
    <row r="99" spans="1:5">
      <c r="A99" s="17">
        <v>49</v>
      </c>
      <c r="B99">
        <f t="shared" si="15"/>
        <v>1.6333333333333333</v>
      </c>
      <c r="C99" s="17">
        <v>165.87700000000001</v>
      </c>
      <c r="D99" s="17">
        <f t="shared" si="21"/>
        <v>-14.12299999999999</v>
      </c>
      <c r="E99" s="17">
        <f t="shared" si="17"/>
        <v>14.12299999999999</v>
      </c>
    </row>
    <row r="100" spans="1:5">
      <c r="A100" s="17">
        <v>51</v>
      </c>
      <c r="B100">
        <f t="shared" si="15"/>
        <v>1.7</v>
      </c>
      <c r="C100" s="17">
        <v>162.59700000000001</v>
      </c>
      <c r="D100" s="17">
        <f t="shared" si="21"/>
        <v>-17.402999999999992</v>
      </c>
      <c r="E100" s="17">
        <f t="shared" si="17"/>
        <v>17.402999999999992</v>
      </c>
    </row>
  </sheetData>
  <hyperlinks>
    <hyperlink ref="G9" r:id="rId1"/>
    <hyperlink ref="G4" r:id="rId2"/>
    <hyperlink ref="G44" r:id="rId3"/>
    <hyperlink ref="G76" r:id="rId4"/>
  </hyperlinks>
  <pageMargins left="0.7" right="0.7" top="0.75" bottom="0.75" header="0.3" footer="0.3"/>
  <pageSetup orientation="portrait" horizontalDpi="4294967293" verticalDpi="0" r:id="rId5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51"/>
  <dimension ref="A1:H112"/>
  <sheetViews>
    <sheetView workbookViewId="0">
      <selection activeCell="D96" sqref="D96:D111"/>
    </sheetView>
  </sheetViews>
  <sheetFormatPr defaultRowHeight="15"/>
  <cols>
    <col min="1" max="1" width="14.85546875" customWidth="1"/>
    <col min="2" max="2" width="14.7109375" customWidth="1"/>
    <col min="3" max="3" width="15.140625" customWidth="1"/>
    <col min="4" max="4" width="13.28515625" customWidth="1"/>
    <col min="5" max="5" width="16" customWidth="1"/>
    <col min="6" max="6" width="26.28515625" customWidth="1"/>
  </cols>
  <sheetData>
    <row r="1" spans="1:8">
      <c r="A1" s="1" t="s">
        <v>87</v>
      </c>
      <c r="C1" s="18" t="s">
        <v>88</v>
      </c>
      <c r="D1" s="18"/>
      <c r="E1" s="18"/>
    </row>
    <row r="2" spans="1:8">
      <c r="A2" t="s">
        <v>573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A4*(1/24)</f>
        <v>4.1666666666666664E-2</v>
      </c>
      <c r="C4">
        <v>160.65600000000001</v>
      </c>
      <c r="D4">
        <f>-180+C4</f>
        <v>-19.343999999999994</v>
      </c>
      <c r="E4" s="17">
        <f>ABS(D4)</f>
        <v>19.343999999999994</v>
      </c>
      <c r="F4">
        <v>1.6E-2</v>
      </c>
      <c r="G4" s="9" t="s">
        <v>581</v>
      </c>
    </row>
    <row r="5" spans="1:8">
      <c r="A5" s="17">
        <v>3</v>
      </c>
      <c r="B5">
        <f t="shared" ref="B5:B41" si="0">A5*(1/24)</f>
        <v>0.125</v>
      </c>
      <c r="C5">
        <v>161.565</v>
      </c>
      <c r="D5">
        <f t="shared" ref="D5:D7" si="1">-180+C5</f>
        <v>-18.435000000000002</v>
      </c>
      <c r="E5" s="17">
        <f t="shared" ref="E5:E41" si="2">ABS(D5)</f>
        <v>18.435000000000002</v>
      </c>
    </row>
    <row r="6" spans="1:8">
      <c r="A6" s="17">
        <v>5</v>
      </c>
      <c r="B6">
        <f t="shared" si="0"/>
        <v>0.20833333333333331</v>
      </c>
      <c r="C6">
        <v>160.017</v>
      </c>
      <c r="D6">
        <f t="shared" si="1"/>
        <v>-19.983000000000004</v>
      </c>
      <c r="E6" s="17">
        <f t="shared" si="2"/>
        <v>19.983000000000004</v>
      </c>
    </row>
    <row r="7" spans="1:8">
      <c r="A7" s="17">
        <v>7</v>
      </c>
      <c r="B7">
        <f t="shared" si="0"/>
        <v>0.29166666666666663</v>
      </c>
      <c r="C7">
        <v>171</v>
      </c>
      <c r="D7">
        <f t="shared" si="1"/>
        <v>-9</v>
      </c>
      <c r="E7" s="17">
        <f t="shared" si="2"/>
        <v>9</v>
      </c>
      <c r="G7" t="s">
        <v>131</v>
      </c>
      <c r="H7" t="s">
        <v>575</v>
      </c>
    </row>
    <row r="8" spans="1:8">
      <c r="A8" s="17">
        <v>17</v>
      </c>
      <c r="B8">
        <f t="shared" si="0"/>
        <v>0.70833333333333326</v>
      </c>
      <c r="C8">
        <v>124.968</v>
      </c>
      <c r="D8">
        <f t="shared" ref="D8:D12" si="3">180-C8</f>
        <v>55.031999999999996</v>
      </c>
      <c r="E8" s="10">
        <f t="shared" si="2"/>
        <v>55.031999999999996</v>
      </c>
      <c r="G8" t="s">
        <v>582</v>
      </c>
    </row>
    <row r="9" spans="1:8">
      <c r="A9" s="17">
        <v>19</v>
      </c>
      <c r="B9">
        <f t="shared" si="0"/>
        <v>0.79166666666666663</v>
      </c>
      <c r="C9">
        <v>157.28800000000001</v>
      </c>
      <c r="D9">
        <f t="shared" si="3"/>
        <v>22.711999999999989</v>
      </c>
      <c r="E9" s="17">
        <f t="shared" si="2"/>
        <v>22.711999999999989</v>
      </c>
      <c r="G9" s="9" t="s">
        <v>583</v>
      </c>
    </row>
    <row r="10" spans="1:8">
      <c r="A10" s="17">
        <v>21</v>
      </c>
      <c r="B10">
        <f t="shared" si="0"/>
        <v>0.875</v>
      </c>
      <c r="C10">
        <v>152.24100000000001</v>
      </c>
      <c r="D10">
        <f t="shared" si="3"/>
        <v>27.758999999999986</v>
      </c>
      <c r="E10" s="17">
        <f t="shared" si="2"/>
        <v>27.758999999999986</v>
      </c>
    </row>
    <row r="11" spans="1:8">
      <c r="A11" s="17">
        <v>23</v>
      </c>
      <c r="B11">
        <f t="shared" si="0"/>
        <v>0.95833333333333326</v>
      </c>
      <c r="C11">
        <v>155.23099999999999</v>
      </c>
      <c r="D11">
        <f t="shared" si="3"/>
        <v>24.769000000000005</v>
      </c>
      <c r="E11" s="17">
        <f t="shared" si="2"/>
        <v>24.769000000000005</v>
      </c>
    </row>
    <row r="12" spans="1:8">
      <c r="A12" s="17">
        <v>25</v>
      </c>
      <c r="B12">
        <f t="shared" si="0"/>
        <v>1.0416666666666665</v>
      </c>
      <c r="C12">
        <v>160.94900000000001</v>
      </c>
      <c r="D12">
        <f t="shared" si="3"/>
        <v>19.050999999999988</v>
      </c>
      <c r="E12" s="17">
        <f t="shared" si="2"/>
        <v>19.050999999999988</v>
      </c>
    </row>
    <row r="13" spans="1:8">
      <c r="A13" s="17">
        <v>27</v>
      </c>
      <c r="B13">
        <f t="shared" si="0"/>
        <v>1.125</v>
      </c>
      <c r="C13">
        <v>156.501</v>
      </c>
      <c r="D13">
        <f t="shared" ref="D13:D21" si="4">-180+C13</f>
        <v>-23.498999999999995</v>
      </c>
      <c r="E13" s="17">
        <f t="shared" si="2"/>
        <v>23.498999999999995</v>
      </c>
    </row>
    <row r="14" spans="1:8">
      <c r="A14" s="17">
        <v>29</v>
      </c>
      <c r="B14">
        <f t="shared" si="0"/>
        <v>1.2083333333333333</v>
      </c>
      <c r="C14">
        <v>154.983</v>
      </c>
      <c r="D14">
        <f t="shared" si="4"/>
        <v>-25.016999999999996</v>
      </c>
      <c r="E14" s="17">
        <f t="shared" si="2"/>
        <v>25.016999999999996</v>
      </c>
    </row>
    <row r="15" spans="1:8">
      <c r="A15" s="17">
        <v>31</v>
      </c>
      <c r="B15">
        <f t="shared" si="0"/>
        <v>1.2916666666666665</v>
      </c>
      <c r="C15">
        <v>158.62299999999999</v>
      </c>
      <c r="D15">
        <f t="shared" si="4"/>
        <v>-21.37700000000001</v>
      </c>
      <c r="E15" s="17">
        <f t="shared" si="2"/>
        <v>21.37700000000001</v>
      </c>
    </row>
    <row r="16" spans="1:8">
      <c r="A16" s="17">
        <v>33</v>
      </c>
      <c r="B16">
        <f t="shared" si="0"/>
        <v>1.375</v>
      </c>
      <c r="C16">
        <v>161.81100000000001</v>
      </c>
      <c r="D16">
        <f t="shared" si="4"/>
        <v>-18.188999999999993</v>
      </c>
      <c r="E16" s="17">
        <f t="shared" si="2"/>
        <v>18.188999999999993</v>
      </c>
    </row>
    <row r="17" spans="1:5">
      <c r="A17" s="17">
        <v>35</v>
      </c>
      <c r="B17">
        <f t="shared" si="0"/>
        <v>1.4583333333333333</v>
      </c>
      <c r="C17">
        <v>154.63399999999999</v>
      </c>
      <c r="D17">
        <f t="shared" si="4"/>
        <v>-25.366000000000014</v>
      </c>
      <c r="E17" s="17">
        <f t="shared" si="2"/>
        <v>25.366000000000014</v>
      </c>
    </row>
    <row r="18" spans="1:5">
      <c r="A18" s="17">
        <v>37</v>
      </c>
      <c r="B18">
        <f t="shared" si="0"/>
        <v>1.5416666666666665</v>
      </c>
      <c r="C18">
        <v>151.13900000000001</v>
      </c>
      <c r="D18">
        <f t="shared" si="4"/>
        <v>-28.86099999999999</v>
      </c>
      <c r="E18" s="17">
        <f t="shared" si="2"/>
        <v>28.86099999999999</v>
      </c>
    </row>
    <row r="19" spans="1:5">
      <c r="A19" s="17">
        <v>39</v>
      </c>
      <c r="B19">
        <f t="shared" si="0"/>
        <v>1.625</v>
      </c>
      <c r="C19">
        <v>153.435</v>
      </c>
      <c r="D19">
        <f t="shared" si="4"/>
        <v>-26.564999999999998</v>
      </c>
      <c r="E19" s="17">
        <f t="shared" si="2"/>
        <v>26.564999999999998</v>
      </c>
    </row>
    <row r="20" spans="1:5">
      <c r="A20" s="17">
        <v>41</v>
      </c>
      <c r="B20">
        <f t="shared" si="0"/>
        <v>1.7083333333333333</v>
      </c>
      <c r="C20">
        <v>159.49100000000001</v>
      </c>
      <c r="D20">
        <f t="shared" si="4"/>
        <v>-20.508999999999986</v>
      </c>
      <c r="E20" s="17">
        <f t="shared" si="2"/>
        <v>20.508999999999986</v>
      </c>
    </row>
    <row r="21" spans="1:5">
      <c r="A21" s="17">
        <v>43</v>
      </c>
      <c r="B21">
        <f t="shared" si="0"/>
        <v>1.7916666666666665</v>
      </c>
      <c r="C21">
        <v>159.44399999999999</v>
      </c>
      <c r="D21">
        <f t="shared" si="4"/>
        <v>-20.556000000000012</v>
      </c>
      <c r="E21" s="17">
        <f t="shared" si="2"/>
        <v>20.556000000000012</v>
      </c>
    </row>
    <row r="22" spans="1:5">
      <c r="A22" s="17">
        <v>45</v>
      </c>
      <c r="B22">
        <f t="shared" si="0"/>
        <v>1.875</v>
      </c>
      <c r="C22">
        <v>164.31399999999999</v>
      </c>
      <c r="D22">
        <f t="shared" ref="D22:D29" si="5">180-C22</f>
        <v>15.686000000000007</v>
      </c>
      <c r="E22" s="17">
        <f t="shared" si="2"/>
        <v>15.686000000000007</v>
      </c>
    </row>
    <row r="23" spans="1:5">
      <c r="A23" s="17">
        <v>53</v>
      </c>
      <c r="B23">
        <f t="shared" si="0"/>
        <v>2.208333333333333</v>
      </c>
      <c r="C23">
        <v>144.46199999999999</v>
      </c>
      <c r="D23">
        <f t="shared" si="5"/>
        <v>35.538000000000011</v>
      </c>
      <c r="E23" s="17">
        <f t="shared" si="2"/>
        <v>35.538000000000011</v>
      </c>
    </row>
    <row r="24" spans="1:5">
      <c r="A24" s="17">
        <v>55</v>
      </c>
      <c r="B24">
        <f t="shared" si="0"/>
        <v>2.2916666666666665</v>
      </c>
      <c r="C24">
        <v>161.304</v>
      </c>
      <c r="D24">
        <f t="shared" si="5"/>
        <v>18.695999999999998</v>
      </c>
      <c r="E24" s="17">
        <f t="shared" si="2"/>
        <v>18.695999999999998</v>
      </c>
    </row>
    <row r="25" spans="1:5">
      <c r="A25" s="17">
        <v>59</v>
      </c>
      <c r="B25">
        <f t="shared" si="0"/>
        <v>2.458333333333333</v>
      </c>
      <c r="C25">
        <v>151.28100000000001</v>
      </c>
      <c r="D25">
        <f t="shared" si="5"/>
        <v>28.718999999999994</v>
      </c>
      <c r="E25" s="17">
        <f t="shared" si="2"/>
        <v>28.718999999999994</v>
      </c>
    </row>
    <row r="26" spans="1:5">
      <c r="A26" s="17">
        <v>61</v>
      </c>
      <c r="B26">
        <f t="shared" si="0"/>
        <v>2.5416666666666665</v>
      </c>
      <c r="C26">
        <v>152.994</v>
      </c>
      <c r="D26">
        <f t="shared" si="5"/>
        <v>27.006</v>
      </c>
      <c r="E26" s="17">
        <f t="shared" si="2"/>
        <v>27.006</v>
      </c>
    </row>
    <row r="27" spans="1:5">
      <c r="A27" s="17">
        <v>63</v>
      </c>
      <c r="B27">
        <f t="shared" si="0"/>
        <v>2.625</v>
      </c>
      <c r="C27">
        <v>161.935</v>
      </c>
      <c r="D27">
        <f t="shared" si="5"/>
        <v>18.064999999999998</v>
      </c>
      <c r="E27" s="17">
        <f t="shared" si="2"/>
        <v>18.064999999999998</v>
      </c>
    </row>
    <row r="28" spans="1:5">
      <c r="A28" s="17">
        <v>65</v>
      </c>
      <c r="B28">
        <f t="shared" si="0"/>
        <v>2.708333333333333</v>
      </c>
      <c r="C28">
        <v>160.94499999999999</v>
      </c>
      <c r="D28">
        <f t="shared" si="5"/>
        <v>19.055000000000007</v>
      </c>
      <c r="E28" s="17">
        <f t="shared" si="2"/>
        <v>19.055000000000007</v>
      </c>
    </row>
    <row r="29" spans="1:5">
      <c r="A29" s="17">
        <v>67</v>
      </c>
      <c r="B29">
        <f t="shared" si="0"/>
        <v>2.7916666666666665</v>
      </c>
      <c r="C29">
        <v>164.745</v>
      </c>
      <c r="D29">
        <f t="shared" si="5"/>
        <v>15.254999999999995</v>
      </c>
      <c r="E29" s="17">
        <f t="shared" si="2"/>
        <v>15.254999999999995</v>
      </c>
    </row>
    <row r="30" spans="1:5">
      <c r="A30" s="17">
        <v>69</v>
      </c>
      <c r="B30">
        <f t="shared" si="0"/>
        <v>2.875</v>
      </c>
      <c r="C30">
        <v>171.38399999999999</v>
      </c>
      <c r="D30">
        <f t="shared" ref="D30:D38" si="6">-180+C30</f>
        <v>-8.6160000000000139</v>
      </c>
      <c r="E30" s="17">
        <f t="shared" si="2"/>
        <v>8.6160000000000139</v>
      </c>
    </row>
    <row r="31" spans="1:5">
      <c r="A31" s="17">
        <v>71</v>
      </c>
      <c r="B31">
        <f t="shared" si="0"/>
        <v>2.958333333333333</v>
      </c>
      <c r="C31">
        <v>162.708</v>
      </c>
      <c r="D31">
        <f t="shared" si="6"/>
        <v>-17.292000000000002</v>
      </c>
      <c r="E31" s="17">
        <f t="shared" si="2"/>
        <v>17.292000000000002</v>
      </c>
    </row>
    <row r="32" spans="1:5">
      <c r="A32" s="17">
        <v>73</v>
      </c>
      <c r="B32">
        <f t="shared" si="0"/>
        <v>3.0416666666666665</v>
      </c>
      <c r="C32">
        <v>154.607</v>
      </c>
      <c r="D32">
        <f t="shared" si="6"/>
        <v>-25.393000000000001</v>
      </c>
      <c r="E32" s="17">
        <f t="shared" si="2"/>
        <v>25.393000000000001</v>
      </c>
    </row>
    <row r="33" spans="1:8">
      <c r="A33" s="17">
        <v>75</v>
      </c>
      <c r="B33">
        <f t="shared" si="0"/>
        <v>3.125</v>
      </c>
      <c r="C33">
        <v>149.76</v>
      </c>
      <c r="D33">
        <f t="shared" si="6"/>
        <v>-30.240000000000009</v>
      </c>
      <c r="E33" s="17">
        <f t="shared" si="2"/>
        <v>30.240000000000009</v>
      </c>
    </row>
    <row r="34" spans="1:8">
      <c r="A34" s="17">
        <v>77</v>
      </c>
      <c r="B34">
        <f t="shared" si="0"/>
        <v>3.208333333333333</v>
      </c>
      <c r="C34">
        <v>149.87899999999999</v>
      </c>
      <c r="D34">
        <f t="shared" si="6"/>
        <v>-30.121000000000009</v>
      </c>
      <c r="E34" s="17">
        <f t="shared" si="2"/>
        <v>30.121000000000009</v>
      </c>
    </row>
    <row r="35" spans="1:8">
      <c r="A35" s="17">
        <v>79</v>
      </c>
      <c r="B35">
        <f t="shared" si="0"/>
        <v>3.2916666666666665</v>
      </c>
      <c r="C35">
        <v>157.834</v>
      </c>
      <c r="D35">
        <f t="shared" si="6"/>
        <v>-22.165999999999997</v>
      </c>
      <c r="E35" s="17">
        <f t="shared" si="2"/>
        <v>22.165999999999997</v>
      </c>
    </row>
    <row r="36" spans="1:8">
      <c r="A36" s="17">
        <v>81</v>
      </c>
      <c r="B36">
        <f t="shared" si="0"/>
        <v>3.375</v>
      </c>
      <c r="C36">
        <v>157.06100000000001</v>
      </c>
      <c r="D36">
        <f t="shared" si="6"/>
        <v>-22.938999999999993</v>
      </c>
      <c r="E36" s="17">
        <f t="shared" si="2"/>
        <v>22.938999999999993</v>
      </c>
    </row>
    <row r="37" spans="1:8">
      <c r="A37" s="17">
        <v>83</v>
      </c>
      <c r="B37">
        <f t="shared" si="0"/>
        <v>3.458333333333333</v>
      </c>
      <c r="C37">
        <v>163.71299999999999</v>
      </c>
      <c r="D37">
        <f t="shared" si="6"/>
        <v>-16.287000000000006</v>
      </c>
      <c r="E37" s="17">
        <f t="shared" si="2"/>
        <v>16.287000000000006</v>
      </c>
    </row>
    <row r="38" spans="1:8">
      <c r="A38" s="17">
        <v>85</v>
      </c>
      <c r="B38">
        <f t="shared" si="0"/>
        <v>3.5416666666666665</v>
      </c>
      <c r="C38">
        <v>167.005</v>
      </c>
      <c r="D38">
        <f t="shared" si="6"/>
        <v>-12.995000000000005</v>
      </c>
      <c r="E38" s="17">
        <f t="shared" si="2"/>
        <v>12.995000000000005</v>
      </c>
    </row>
    <row r="39" spans="1:8">
      <c r="A39" s="17">
        <v>89</v>
      </c>
      <c r="B39">
        <f t="shared" si="0"/>
        <v>3.708333333333333</v>
      </c>
      <c r="C39">
        <v>167.661</v>
      </c>
      <c r="D39">
        <f t="shared" ref="D39:D41" si="7">180-C39</f>
        <v>12.338999999999999</v>
      </c>
      <c r="E39" s="17">
        <f t="shared" si="2"/>
        <v>12.338999999999999</v>
      </c>
    </row>
    <row r="40" spans="1:8">
      <c r="A40" s="17">
        <v>91</v>
      </c>
      <c r="B40">
        <f t="shared" si="0"/>
        <v>3.7916666666666665</v>
      </c>
      <c r="C40">
        <v>155.72200000000001</v>
      </c>
      <c r="D40">
        <f t="shared" si="7"/>
        <v>24.277999999999992</v>
      </c>
      <c r="E40" s="17">
        <f t="shared" si="2"/>
        <v>24.277999999999992</v>
      </c>
    </row>
    <row r="41" spans="1:8">
      <c r="A41" s="17">
        <v>93</v>
      </c>
      <c r="B41">
        <f t="shared" si="0"/>
        <v>3.875</v>
      </c>
      <c r="C41">
        <v>151.89400000000001</v>
      </c>
      <c r="D41">
        <f t="shared" si="7"/>
        <v>28.105999999999995</v>
      </c>
      <c r="E41" s="17">
        <f t="shared" si="2"/>
        <v>28.105999999999995</v>
      </c>
    </row>
    <row r="44" spans="1:8">
      <c r="A44" t="s">
        <v>578</v>
      </c>
    </row>
    <row r="45" spans="1:8">
      <c r="A45" s="1" t="s">
        <v>123</v>
      </c>
      <c r="B45" s="1" t="s">
        <v>124</v>
      </c>
      <c r="C45" s="1" t="s">
        <v>125</v>
      </c>
      <c r="D45" s="1" t="s">
        <v>174</v>
      </c>
      <c r="E45" s="1" t="s">
        <v>127</v>
      </c>
      <c r="G45" t="s">
        <v>131</v>
      </c>
      <c r="H45" t="s">
        <v>578</v>
      </c>
    </row>
    <row r="46" spans="1:8">
      <c r="A46" s="17">
        <v>1</v>
      </c>
      <c r="B46">
        <f>A46*(1/30)</f>
        <v>3.3333333333333333E-2</v>
      </c>
      <c r="C46">
        <v>165.34299999999999</v>
      </c>
      <c r="D46">
        <f>180-C46</f>
        <v>14.657000000000011</v>
      </c>
      <c r="E46">
        <f>ABS(D46)</f>
        <v>14.657000000000011</v>
      </c>
      <c r="G46" t="s">
        <v>584</v>
      </c>
    </row>
    <row r="47" spans="1:8">
      <c r="A47" s="17">
        <v>3</v>
      </c>
      <c r="B47">
        <f t="shared" ref="B47:B110" si="8">A47*(1/30)</f>
        <v>0.1</v>
      </c>
      <c r="C47">
        <v>167.26599999999999</v>
      </c>
      <c r="D47">
        <f t="shared" ref="D47:D55" si="9">180-C47</f>
        <v>12.734000000000009</v>
      </c>
      <c r="E47">
        <f t="shared" ref="E47:E110" si="10">ABS(D47)</f>
        <v>12.734000000000009</v>
      </c>
      <c r="G47" s="9" t="s">
        <v>585</v>
      </c>
    </row>
    <row r="48" spans="1:8">
      <c r="A48" s="17">
        <v>5</v>
      </c>
      <c r="B48">
        <f t="shared" si="8"/>
        <v>0.16666666666666666</v>
      </c>
      <c r="C48">
        <v>162.11799999999999</v>
      </c>
      <c r="D48">
        <f t="shared" si="9"/>
        <v>17.882000000000005</v>
      </c>
      <c r="E48">
        <f t="shared" si="10"/>
        <v>17.882000000000005</v>
      </c>
    </row>
    <row r="49" spans="1:5">
      <c r="A49" s="17">
        <v>7</v>
      </c>
      <c r="B49">
        <f t="shared" si="8"/>
        <v>0.23333333333333334</v>
      </c>
      <c r="C49">
        <v>152.10300000000001</v>
      </c>
      <c r="D49">
        <f t="shared" si="9"/>
        <v>27.896999999999991</v>
      </c>
      <c r="E49">
        <f t="shared" si="10"/>
        <v>27.896999999999991</v>
      </c>
    </row>
    <row r="50" spans="1:5">
      <c r="A50" s="17">
        <v>9</v>
      </c>
      <c r="B50">
        <f t="shared" si="8"/>
        <v>0.3</v>
      </c>
      <c r="C50">
        <v>156.99100000000001</v>
      </c>
      <c r="D50">
        <f t="shared" si="9"/>
        <v>23.008999999999986</v>
      </c>
      <c r="E50">
        <f t="shared" si="10"/>
        <v>23.008999999999986</v>
      </c>
    </row>
    <row r="51" spans="1:5">
      <c r="A51" s="17">
        <v>11</v>
      </c>
      <c r="B51">
        <f t="shared" si="8"/>
        <v>0.36666666666666664</v>
      </c>
      <c r="C51">
        <v>156.578</v>
      </c>
      <c r="D51">
        <f t="shared" si="9"/>
        <v>23.421999999999997</v>
      </c>
      <c r="E51">
        <f t="shared" si="10"/>
        <v>23.421999999999997</v>
      </c>
    </row>
    <row r="52" spans="1:5">
      <c r="A52" s="17">
        <v>13</v>
      </c>
      <c r="B52">
        <f t="shared" si="8"/>
        <v>0.43333333333333335</v>
      </c>
      <c r="C52">
        <v>148.32499999999999</v>
      </c>
      <c r="D52">
        <f t="shared" si="9"/>
        <v>31.675000000000011</v>
      </c>
      <c r="E52">
        <f t="shared" si="10"/>
        <v>31.675000000000011</v>
      </c>
    </row>
    <row r="53" spans="1:5">
      <c r="A53" s="17">
        <v>15</v>
      </c>
      <c r="B53">
        <f t="shared" si="8"/>
        <v>0.5</v>
      </c>
      <c r="C53">
        <v>153.49100000000001</v>
      </c>
      <c r="D53">
        <f t="shared" si="9"/>
        <v>26.508999999999986</v>
      </c>
      <c r="E53">
        <f t="shared" si="10"/>
        <v>26.508999999999986</v>
      </c>
    </row>
    <row r="54" spans="1:5">
      <c r="A54" s="17">
        <v>17</v>
      </c>
      <c r="B54">
        <f t="shared" si="8"/>
        <v>0.56666666666666665</v>
      </c>
      <c r="C54">
        <v>159.77199999999999</v>
      </c>
      <c r="D54">
        <f t="shared" si="9"/>
        <v>20.228000000000009</v>
      </c>
      <c r="E54">
        <f t="shared" si="10"/>
        <v>20.228000000000009</v>
      </c>
    </row>
    <row r="55" spans="1:5">
      <c r="A55" s="17">
        <v>19</v>
      </c>
      <c r="B55">
        <f t="shared" si="8"/>
        <v>0.6333333333333333</v>
      </c>
      <c r="C55">
        <v>159.70599999999999</v>
      </c>
      <c r="D55">
        <f t="shared" si="9"/>
        <v>20.294000000000011</v>
      </c>
      <c r="E55">
        <f t="shared" si="10"/>
        <v>20.294000000000011</v>
      </c>
    </row>
    <row r="56" spans="1:5">
      <c r="A56" s="17">
        <v>21</v>
      </c>
      <c r="B56">
        <f t="shared" si="8"/>
        <v>0.7</v>
      </c>
      <c r="C56">
        <v>163.25700000000001</v>
      </c>
      <c r="D56">
        <f>-180+C56</f>
        <v>-16.742999999999995</v>
      </c>
      <c r="E56">
        <f t="shared" si="10"/>
        <v>16.742999999999995</v>
      </c>
    </row>
    <row r="57" spans="1:5">
      <c r="A57" s="17">
        <v>23</v>
      </c>
      <c r="B57">
        <f t="shared" si="8"/>
        <v>0.76666666666666661</v>
      </c>
      <c r="C57">
        <v>151.01</v>
      </c>
      <c r="D57">
        <f t="shared" ref="D57:D61" si="11">-180+C57</f>
        <v>-28.990000000000009</v>
      </c>
      <c r="E57">
        <f t="shared" si="10"/>
        <v>28.990000000000009</v>
      </c>
    </row>
    <row r="58" spans="1:5">
      <c r="A58" s="17">
        <v>25</v>
      </c>
      <c r="B58">
        <f t="shared" si="8"/>
        <v>0.83333333333333337</v>
      </c>
      <c r="C58">
        <v>151.04</v>
      </c>
      <c r="D58">
        <f t="shared" si="11"/>
        <v>-28.960000000000008</v>
      </c>
      <c r="E58">
        <f t="shared" si="10"/>
        <v>28.960000000000008</v>
      </c>
    </row>
    <row r="59" spans="1:5">
      <c r="A59" s="17">
        <v>27</v>
      </c>
      <c r="B59">
        <f t="shared" si="8"/>
        <v>0.9</v>
      </c>
      <c r="C59">
        <v>157.642</v>
      </c>
      <c r="D59">
        <f t="shared" si="11"/>
        <v>-22.358000000000004</v>
      </c>
      <c r="E59">
        <f t="shared" si="10"/>
        <v>22.358000000000004</v>
      </c>
    </row>
    <row r="60" spans="1:5">
      <c r="A60" s="17">
        <v>29</v>
      </c>
      <c r="B60">
        <f t="shared" si="8"/>
        <v>0.96666666666666667</v>
      </c>
      <c r="C60">
        <v>159.51499999999999</v>
      </c>
      <c r="D60">
        <f t="shared" si="11"/>
        <v>-20.485000000000014</v>
      </c>
      <c r="E60">
        <f t="shared" si="10"/>
        <v>20.485000000000014</v>
      </c>
    </row>
    <row r="61" spans="1:5">
      <c r="A61" s="17">
        <v>31</v>
      </c>
      <c r="B61">
        <f t="shared" si="8"/>
        <v>1.0333333333333332</v>
      </c>
      <c r="C61">
        <v>157.08500000000001</v>
      </c>
      <c r="D61">
        <f t="shared" si="11"/>
        <v>-22.914999999999992</v>
      </c>
      <c r="E61">
        <f t="shared" si="10"/>
        <v>22.914999999999992</v>
      </c>
    </row>
    <row r="62" spans="1:5">
      <c r="A62" s="17">
        <v>33</v>
      </c>
      <c r="B62">
        <f t="shared" si="8"/>
        <v>1.1000000000000001</v>
      </c>
      <c r="C62">
        <v>167.642</v>
      </c>
      <c r="D62">
        <f t="shared" ref="D62:D69" si="12">180-C62</f>
        <v>12.358000000000004</v>
      </c>
      <c r="E62">
        <f t="shared" si="10"/>
        <v>12.358000000000004</v>
      </c>
    </row>
    <row r="63" spans="1:5">
      <c r="A63" s="17">
        <v>35</v>
      </c>
      <c r="B63">
        <f t="shared" si="8"/>
        <v>1.1666666666666667</v>
      </c>
      <c r="C63">
        <v>159.77500000000001</v>
      </c>
      <c r="D63">
        <f t="shared" si="12"/>
        <v>20.224999999999994</v>
      </c>
      <c r="E63">
        <f t="shared" si="10"/>
        <v>20.224999999999994</v>
      </c>
    </row>
    <row r="64" spans="1:5">
      <c r="A64" s="17">
        <v>37</v>
      </c>
      <c r="B64">
        <f t="shared" si="8"/>
        <v>1.2333333333333334</v>
      </c>
      <c r="C64">
        <v>159.75299999999999</v>
      </c>
      <c r="D64">
        <f t="shared" si="12"/>
        <v>20.247000000000014</v>
      </c>
      <c r="E64">
        <f t="shared" si="10"/>
        <v>20.247000000000014</v>
      </c>
    </row>
    <row r="65" spans="1:5">
      <c r="A65" s="17">
        <v>39</v>
      </c>
      <c r="B65">
        <f t="shared" si="8"/>
        <v>1.3</v>
      </c>
      <c r="C65">
        <v>166.136</v>
      </c>
      <c r="D65">
        <f t="shared" si="12"/>
        <v>13.864000000000004</v>
      </c>
      <c r="E65">
        <f t="shared" si="10"/>
        <v>13.864000000000004</v>
      </c>
    </row>
    <row r="66" spans="1:5">
      <c r="A66" s="17">
        <v>41</v>
      </c>
      <c r="B66">
        <f t="shared" si="8"/>
        <v>1.3666666666666667</v>
      </c>
      <c r="C66">
        <v>152.89400000000001</v>
      </c>
      <c r="D66">
        <f t="shared" si="12"/>
        <v>27.105999999999995</v>
      </c>
      <c r="E66">
        <f t="shared" si="10"/>
        <v>27.105999999999995</v>
      </c>
    </row>
    <row r="67" spans="1:5">
      <c r="A67" s="17">
        <v>43</v>
      </c>
      <c r="B67">
        <f t="shared" si="8"/>
        <v>1.4333333333333333</v>
      </c>
      <c r="C67">
        <v>155.96700000000001</v>
      </c>
      <c r="D67">
        <f t="shared" si="12"/>
        <v>24.032999999999987</v>
      </c>
      <c r="E67">
        <f t="shared" si="10"/>
        <v>24.032999999999987</v>
      </c>
    </row>
    <row r="68" spans="1:5">
      <c r="A68" s="17">
        <v>45</v>
      </c>
      <c r="B68">
        <f t="shared" si="8"/>
        <v>1.5</v>
      </c>
      <c r="C68">
        <v>153.63800000000001</v>
      </c>
      <c r="D68">
        <f t="shared" si="12"/>
        <v>26.361999999999995</v>
      </c>
      <c r="E68">
        <f t="shared" si="10"/>
        <v>26.361999999999995</v>
      </c>
    </row>
    <row r="69" spans="1:5">
      <c r="A69" s="17">
        <v>47</v>
      </c>
      <c r="B69">
        <f t="shared" si="8"/>
        <v>1.5666666666666667</v>
      </c>
      <c r="C69">
        <v>160.40299999999999</v>
      </c>
      <c r="D69">
        <f t="shared" si="12"/>
        <v>19.597000000000008</v>
      </c>
      <c r="E69">
        <f t="shared" si="10"/>
        <v>19.597000000000008</v>
      </c>
    </row>
    <row r="70" spans="1:5">
      <c r="A70" s="17">
        <v>49</v>
      </c>
      <c r="B70">
        <f t="shared" si="8"/>
        <v>1.6333333333333333</v>
      </c>
      <c r="C70">
        <v>167.304</v>
      </c>
      <c r="D70">
        <f t="shared" ref="D70:D75" si="13">-180+C70</f>
        <v>-12.695999999999998</v>
      </c>
      <c r="E70">
        <f t="shared" si="10"/>
        <v>12.695999999999998</v>
      </c>
    </row>
    <row r="71" spans="1:5">
      <c r="A71" s="17">
        <v>51</v>
      </c>
      <c r="B71">
        <f t="shared" si="8"/>
        <v>1.7</v>
      </c>
      <c r="C71">
        <v>155.88</v>
      </c>
      <c r="D71">
        <f t="shared" si="13"/>
        <v>-24.120000000000005</v>
      </c>
      <c r="E71">
        <f t="shared" si="10"/>
        <v>24.120000000000005</v>
      </c>
    </row>
    <row r="72" spans="1:5">
      <c r="A72" s="17">
        <v>53</v>
      </c>
      <c r="B72">
        <f t="shared" si="8"/>
        <v>1.7666666666666666</v>
      </c>
      <c r="C72">
        <v>157.672</v>
      </c>
      <c r="D72">
        <f t="shared" si="13"/>
        <v>-22.328000000000003</v>
      </c>
      <c r="E72">
        <f t="shared" si="10"/>
        <v>22.328000000000003</v>
      </c>
    </row>
    <row r="73" spans="1:5">
      <c r="A73" s="17">
        <v>55</v>
      </c>
      <c r="B73">
        <f t="shared" si="8"/>
        <v>1.8333333333333333</v>
      </c>
      <c r="C73">
        <v>157.751</v>
      </c>
      <c r="D73">
        <f t="shared" si="13"/>
        <v>-22.248999999999995</v>
      </c>
      <c r="E73">
        <f t="shared" si="10"/>
        <v>22.248999999999995</v>
      </c>
    </row>
    <row r="74" spans="1:5">
      <c r="A74" s="17">
        <v>57</v>
      </c>
      <c r="B74">
        <f t="shared" si="8"/>
        <v>1.9</v>
      </c>
      <c r="C74">
        <v>157.6</v>
      </c>
      <c r="D74">
        <f t="shared" si="13"/>
        <v>-22.400000000000006</v>
      </c>
      <c r="E74">
        <f t="shared" si="10"/>
        <v>22.400000000000006</v>
      </c>
    </row>
    <row r="75" spans="1:5">
      <c r="A75" s="17">
        <v>59</v>
      </c>
      <c r="B75">
        <f t="shared" si="8"/>
        <v>1.9666666666666666</v>
      </c>
      <c r="C75">
        <v>164.74100000000001</v>
      </c>
      <c r="D75">
        <f t="shared" si="13"/>
        <v>-15.258999999999986</v>
      </c>
      <c r="E75">
        <f t="shared" si="10"/>
        <v>15.258999999999986</v>
      </c>
    </row>
    <row r="76" spans="1:5">
      <c r="A76" s="17">
        <v>61</v>
      </c>
      <c r="B76">
        <f t="shared" si="8"/>
        <v>2.0333333333333332</v>
      </c>
      <c r="C76">
        <v>160.54599999999999</v>
      </c>
      <c r="D76">
        <f t="shared" ref="D76:D88" si="14">180-C76</f>
        <v>19.454000000000008</v>
      </c>
      <c r="E76">
        <f t="shared" si="10"/>
        <v>19.454000000000008</v>
      </c>
    </row>
    <row r="77" spans="1:5">
      <c r="A77" s="17">
        <v>63</v>
      </c>
      <c r="B77">
        <f t="shared" si="8"/>
        <v>2.1</v>
      </c>
      <c r="C77">
        <v>164.23</v>
      </c>
      <c r="D77">
        <f t="shared" si="14"/>
        <v>15.77000000000001</v>
      </c>
      <c r="E77">
        <f t="shared" si="10"/>
        <v>15.77000000000001</v>
      </c>
    </row>
    <row r="78" spans="1:5">
      <c r="A78" s="17">
        <v>65</v>
      </c>
      <c r="B78">
        <f t="shared" si="8"/>
        <v>2.1666666666666665</v>
      </c>
      <c r="C78">
        <v>162.46600000000001</v>
      </c>
      <c r="D78">
        <f t="shared" si="14"/>
        <v>17.533999999999992</v>
      </c>
      <c r="E78">
        <f t="shared" si="10"/>
        <v>17.533999999999992</v>
      </c>
    </row>
    <row r="79" spans="1:5">
      <c r="A79" s="17">
        <v>67</v>
      </c>
      <c r="B79">
        <f t="shared" si="8"/>
        <v>2.2333333333333334</v>
      </c>
      <c r="C79">
        <v>169.334</v>
      </c>
      <c r="D79">
        <f t="shared" si="14"/>
        <v>10.665999999999997</v>
      </c>
      <c r="E79">
        <f t="shared" si="10"/>
        <v>10.665999999999997</v>
      </c>
    </row>
    <row r="80" spans="1:5">
      <c r="A80" s="17">
        <v>69</v>
      </c>
      <c r="B80">
        <f t="shared" si="8"/>
        <v>2.2999999999999998</v>
      </c>
      <c r="C80">
        <v>160.91</v>
      </c>
      <c r="D80">
        <f t="shared" si="14"/>
        <v>19.090000000000003</v>
      </c>
      <c r="E80">
        <f t="shared" si="10"/>
        <v>19.090000000000003</v>
      </c>
    </row>
    <row r="81" spans="1:5">
      <c r="A81" s="17">
        <v>71</v>
      </c>
      <c r="B81">
        <f t="shared" si="8"/>
        <v>2.3666666666666667</v>
      </c>
      <c r="C81">
        <v>158.09800000000001</v>
      </c>
      <c r="D81">
        <f t="shared" si="14"/>
        <v>21.901999999999987</v>
      </c>
      <c r="E81">
        <f t="shared" si="10"/>
        <v>21.901999999999987</v>
      </c>
    </row>
    <row r="82" spans="1:5">
      <c r="A82" s="17">
        <v>73</v>
      </c>
      <c r="B82">
        <f t="shared" si="8"/>
        <v>2.4333333333333331</v>
      </c>
      <c r="C82">
        <v>164.64400000000001</v>
      </c>
      <c r="D82">
        <f t="shared" si="14"/>
        <v>15.355999999999995</v>
      </c>
      <c r="E82">
        <f t="shared" si="10"/>
        <v>15.355999999999995</v>
      </c>
    </row>
    <row r="83" spans="1:5">
      <c r="A83" s="17">
        <v>75</v>
      </c>
      <c r="B83">
        <f t="shared" si="8"/>
        <v>2.5</v>
      </c>
      <c r="C83">
        <v>162.49799999999999</v>
      </c>
      <c r="D83">
        <f t="shared" si="14"/>
        <v>17.50200000000001</v>
      </c>
      <c r="E83">
        <f t="shared" si="10"/>
        <v>17.50200000000001</v>
      </c>
    </row>
    <row r="84" spans="1:5">
      <c r="A84" s="17">
        <v>77</v>
      </c>
      <c r="B84">
        <f t="shared" si="8"/>
        <v>2.5666666666666664</v>
      </c>
      <c r="C84">
        <v>153.22900000000001</v>
      </c>
      <c r="D84">
        <f t="shared" si="14"/>
        <v>26.770999999999987</v>
      </c>
      <c r="E84">
        <f t="shared" si="10"/>
        <v>26.770999999999987</v>
      </c>
    </row>
    <row r="85" spans="1:5">
      <c r="A85" s="17">
        <v>79</v>
      </c>
      <c r="B85">
        <f t="shared" si="8"/>
        <v>2.6333333333333333</v>
      </c>
      <c r="C85">
        <v>157.40100000000001</v>
      </c>
      <c r="D85">
        <f t="shared" si="14"/>
        <v>22.59899999999999</v>
      </c>
      <c r="E85">
        <f t="shared" si="10"/>
        <v>22.59899999999999</v>
      </c>
    </row>
    <row r="86" spans="1:5">
      <c r="A86" s="17">
        <v>81</v>
      </c>
      <c r="B86">
        <f t="shared" si="8"/>
        <v>2.7</v>
      </c>
      <c r="C86">
        <v>161.14699999999999</v>
      </c>
      <c r="D86">
        <f t="shared" si="14"/>
        <v>18.853000000000009</v>
      </c>
      <c r="E86">
        <f t="shared" si="10"/>
        <v>18.853000000000009</v>
      </c>
    </row>
    <row r="87" spans="1:5">
      <c r="A87" s="17">
        <v>83</v>
      </c>
      <c r="B87">
        <f t="shared" si="8"/>
        <v>2.7666666666666666</v>
      </c>
      <c r="C87">
        <v>154.726</v>
      </c>
      <c r="D87">
        <f t="shared" si="14"/>
        <v>25.274000000000001</v>
      </c>
      <c r="E87">
        <f t="shared" si="10"/>
        <v>25.274000000000001</v>
      </c>
    </row>
    <row r="88" spans="1:5">
      <c r="A88" s="17">
        <v>85</v>
      </c>
      <c r="B88">
        <f t="shared" si="8"/>
        <v>2.8333333333333335</v>
      </c>
      <c r="C88">
        <v>153.066</v>
      </c>
      <c r="D88">
        <f t="shared" si="14"/>
        <v>26.933999999999997</v>
      </c>
      <c r="E88">
        <f t="shared" si="10"/>
        <v>26.933999999999997</v>
      </c>
    </row>
    <row r="89" spans="1:5">
      <c r="A89" s="17">
        <v>87</v>
      </c>
      <c r="B89">
        <f t="shared" si="8"/>
        <v>2.9</v>
      </c>
      <c r="C89">
        <v>159.61500000000001</v>
      </c>
      <c r="D89">
        <f t="shared" ref="D89:D95" si="15">-180+C89</f>
        <v>-20.384999999999991</v>
      </c>
      <c r="E89">
        <f t="shared" si="10"/>
        <v>20.384999999999991</v>
      </c>
    </row>
    <row r="90" spans="1:5">
      <c r="A90" s="17">
        <v>89</v>
      </c>
      <c r="B90">
        <f t="shared" si="8"/>
        <v>2.9666666666666668</v>
      </c>
      <c r="C90">
        <v>164.291</v>
      </c>
      <c r="D90">
        <f t="shared" si="15"/>
        <v>-15.709000000000003</v>
      </c>
      <c r="E90">
        <f t="shared" si="10"/>
        <v>15.709000000000003</v>
      </c>
    </row>
    <row r="91" spans="1:5">
      <c r="A91" s="17">
        <v>91</v>
      </c>
      <c r="B91">
        <f t="shared" si="8"/>
        <v>3.0333333333333332</v>
      </c>
      <c r="C91">
        <v>162.43299999999999</v>
      </c>
      <c r="D91">
        <f t="shared" si="15"/>
        <v>-17.567000000000007</v>
      </c>
      <c r="E91">
        <f t="shared" si="10"/>
        <v>17.567000000000007</v>
      </c>
    </row>
    <row r="92" spans="1:5">
      <c r="A92" s="17">
        <v>93</v>
      </c>
      <c r="B92">
        <f t="shared" si="8"/>
        <v>3.1</v>
      </c>
      <c r="C92">
        <v>161.792</v>
      </c>
      <c r="D92">
        <f t="shared" si="15"/>
        <v>-18.207999999999998</v>
      </c>
      <c r="E92">
        <f t="shared" si="10"/>
        <v>18.207999999999998</v>
      </c>
    </row>
    <row r="93" spans="1:5">
      <c r="A93" s="17">
        <v>95</v>
      </c>
      <c r="B93">
        <f t="shared" si="8"/>
        <v>3.1666666666666665</v>
      </c>
      <c r="C93">
        <v>152.73500000000001</v>
      </c>
      <c r="D93">
        <f t="shared" si="15"/>
        <v>-27.264999999999986</v>
      </c>
      <c r="E93">
        <f t="shared" si="10"/>
        <v>27.264999999999986</v>
      </c>
    </row>
    <row r="94" spans="1:5">
      <c r="A94" s="17">
        <v>97</v>
      </c>
      <c r="B94">
        <f t="shared" si="8"/>
        <v>3.2333333333333334</v>
      </c>
      <c r="C94">
        <v>164.833</v>
      </c>
      <c r="D94">
        <f t="shared" si="15"/>
        <v>-15.167000000000002</v>
      </c>
      <c r="E94">
        <f t="shared" si="10"/>
        <v>15.167000000000002</v>
      </c>
    </row>
    <row r="95" spans="1:5">
      <c r="A95" s="17">
        <v>99</v>
      </c>
      <c r="B95">
        <f t="shared" si="8"/>
        <v>3.3</v>
      </c>
      <c r="C95">
        <v>172.65100000000001</v>
      </c>
      <c r="D95">
        <f t="shared" si="15"/>
        <v>-7.3489999999999895</v>
      </c>
      <c r="E95">
        <f t="shared" si="10"/>
        <v>7.3489999999999895</v>
      </c>
    </row>
    <row r="96" spans="1:5">
      <c r="A96" s="17">
        <v>101</v>
      </c>
      <c r="B96">
        <f t="shared" si="8"/>
        <v>3.3666666666666667</v>
      </c>
      <c r="C96">
        <v>179.48400000000001</v>
      </c>
      <c r="D96">
        <f t="shared" ref="D96:D104" si="16">180-C96</f>
        <v>0.51599999999999113</v>
      </c>
      <c r="E96">
        <f t="shared" si="10"/>
        <v>0.51599999999999113</v>
      </c>
    </row>
    <row r="97" spans="1:5">
      <c r="A97" s="17">
        <v>103</v>
      </c>
      <c r="B97">
        <f t="shared" si="8"/>
        <v>3.4333333333333331</v>
      </c>
      <c r="C97">
        <v>163.072</v>
      </c>
      <c r="D97">
        <f t="shared" si="16"/>
        <v>16.927999999999997</v>
      </c>
      <c r="E97">
        <f t="shared" si="10"/>
        <v>16.927999999999997</v>
      </c>
    </row>
    <row r="98" spans="1:5">
      <c r="A98" s="17">
        <v>105</v>
      </c>
      <c r="B98">
        <f t="shared" si="8"/>
        <v>3.5</v>
      </c>
      <c r="C98">
        <v>156.28899999999999</v>
      </c>
      <c r="D98">
        <f t="shared" si="16"/>
        <v>23.711000000000013</v>
      </c>
      <c r="E98">
        <f t="shared" si="10"/>
        <v>23.711000000000013</v>
      </c>
    </row>
    <row r="99" spans="1:5">
      <c r="A99" s="17">
        <v>107</v>
      </c>
      <c r="B99">
        <f t="shared" si="8"/>
        <v>3.5666666666666664</v>
      </c>
      <c r="C99">
        <v>153.869</v>
      </c>
      <c r="D99">
        <f t="shared" si="16"/>
        <v>26.131</v>
      </c>
      <c r="E99">
        <f t="shared" si="10"/>
        <v>26.131</v>
      </c>
    </row>
    <row r="100" spans="1:5">
      <c r="A100" s="17">
        <v>109</v>
      </c>
      <c r="B100">
        <f t="shared" si="8"/>
        <v>3.6333333333333333</v>
      </c>
      <c r="C100">
        <v>159.67699999999999</v>
      </c>
      <c r="D100">
        <f t="shared" si="16"/>
        <v>20.323000000000008</v>
      </c>
      <c r="E100">
        <f t="shared" si="10"/>
        <v>20.323000000000008</v>
      </c>
    </row>
    <row r="101" spans="1:5">
      <c r="A101" s="17">
        <v>111</v>
      </c>
      <c r="B101">
        <f t="shared" si="8"/>
        <v>3.6999999999999997</v>
      </c>
      <c r="C101">
        <v>147.39099999999999</v>
      </c>
      <c r="D101">
        <f t="shared" si="16"/>
        <v>32.609000000000009</v>
      </c>
      <c r="E101" s="10">
        <f t="shared" si="10"/>
        <v>32.609000000000009</v>
      </c>
    </row>
    <row r="102" spans="1:5">
      <c r="A102" s="17">
        <v>113</v>
      </c>
      <c r="B102">
        <f t="shared" si="8"/>
        <v>3.7666666666666666</v>
      </c>
      <c r="C102">
        <v>159.34100000000001</v>
      </c>
      <c r="D102">
        <f t="shared" si="16"/>
        <v>20.658999999999992</v>
      </c>
      <c r="E102">
        <f t="shared" si="10"/>
        <v>20.658999999999992</v>
      </c>
    </row>
    <row r="103" spans="1:5">
      <c r="A103" s="17">
        <v>115</v>
      </c>
      <c r="B103">
        <f t="shared" si="8"/>
        <v>3.8333333333333335</v>
      </c>
      <c r="C103">
        <v>150.649</v>
      </c>
      <c r="D103">
        <f t="shared" si="16"/>
        <v>29.350999999999999</v>
      </c>
      <c r="E103">
        <f t="shared" si="10"/>
        <v>29.350999999999999</v>
      </c>
    </row>
    <row r="104" spans="1:5">
      <c r="A104" s="17">
        <v>117</v>
      </c>
      <c r="B104">
        <f t="shared" si="8"/>
        <v>3.9</v>
      </c>
      <c r="C104">
        <v>154.95699999999999</v>
      </c>
      <c r="D104">
        <f t="shared" si="16"/>
        <v>25.043000000000006</v>
      </c>
      <c r="E104">
        <f t="shared" si="10"/>
        <v>25.043000000000006</v>
      </c>
    </row>
    <row r="105" spans="1:5">
      <c r="A105" s="17">
        <v>119</v>
      </c>
      <c r="B105">
        <f t="shared" si="8"/>
        <v>3.9666666666666668</v>
      </c>
      <c r="C105">
        <v>170.13399999999999</v>
      </c>
      <c r="D105">
        <f t="shared" ref="D105:D111" si="17">-180+C105</f>
        <v>-9.8660000000000139</v>
      </c>
      <c r="E105">
        <f t="shared" si="10"/>
        <v>9.8660000000000139</v>
      </c>
    </row>
    <row r="106" spans="1:5">
      <c r="A106" s="17">
        <v>121</v>
      </c>
      <c r="B106">
        <f t="shared" si="8"/>
        <v>4.0333333333333332</v>
      </c>
      <c r="C106">
        <v>150.00399999999999</v>
      </c>
      <c r="D106">
        <f t="shared" si="17"/>
        <v>-29.996000000000009</v>
      </c>
      <c r="E106">
        <f t="shared" si="10"/>
        <v>29.996000000000009</v>
      </c>
    </row>
    <row r="107" spans="1:5">
      <c r="A107" s="17">
        <v>123</v>
      </c>
      <c r="B107">
        <f t="shared" si="8"/>
        <v>4.0999999999999996</v>
      </c>
      <c r="C107">
        <v>157.75899999999999</v>
      </c>
      <c r="D107">
        <f t="shared" si="17"/>
        <v>-22.241000000000014</v>
      </c>
      <c r="E107">
        <f t="shared" si="10"/>
        <v>22.241000000000014</v>
      </c>
    </row>
    <row r="108" spans="1:5">
      <c r="A108" s="17">
        <v>125</v>
      </c>
      <c r="B108">
        <f t="shared" si="8"/>
        <v>4.166666666666667</v>
      </c>
      <c r="C108">
        <v>156.31</v>
      </c>
      <c r="D108">
        <f t="shared" si="17"/>
        <v>-23.689999999999998</v>
      </c>
      <c r="E108">
        <f t="shared" si="10"/>
        <v>23.689999999999998</v>
      </c>
    </row>
    <row r="109" spans="1:5">
      <c r="A109" s="17">
        <v>127</v>
      </c>
      <c r="B109">
        <f t="shared" si="8"/>
        <v>4.2333333333333334</v>
      </c>
      <c r="C109">
        <v>165.94900000000001</v>
      </c>
      <c r="D109">
        <f t="shared" si="17"/>
        <v>-14.050999999999988</v>
      </c>
      <c r="E109">
        <f t="shared" si="10"/>
        <v>14.050999999999988</v>
      </c>
    </row>
    <row r="110" spans="1:5">
      <c r="A110" s="17">
        <v>129</v>
      </c>
      <c r="B110">
        <f t="shared" si="8"/>
        <v>4.3</v>
      </c>
      <c r="C110">
        <v>160.346</v>
      </c>
      <c r="D110">
        <f t="shared" si="17"/>
        <v>-19.653999999999996</v>
      </c>
      <c r="E110">
        <f t="shared" si="10"/>
        <v>19.653999999999996</v>
      </c>
    </row>
    <row r="111" spans="1:5">
      <c r="A111" s="17">
        <v>131</v>
      </c>
      <c r="B111">
        <f t="shared" ref="B111:B112" si="18">A111*(1/30)</f>
        <v>4.3666666666666663</v>
      </c>
      <c r="C111">
        <v>169.93899999999999</v>
      </c>
      <c r="D111">
        <f t="shared" si="17"/>
        <v>-10.061000000000007</v>
      </c>
      <c r="E111">
        <f t="shared" ref="E111:E112" si="19">ABS(D111)</f>
        <v>10.061000000000007</v>
      </c>
    </row>
    <row r="112" spans="1:5">
      <c r="A112" s="17">
        <v>133</v>
      </c>
      <c r="B112">
        <f t="shared" si="18"/>
        <v>4.4333333333333336</v>
      </c>
      <c r="C112">
        <v>167.005</v>
      </c>
      <c r="D112">
        <f>180-C112</f>
        <v>12.995000000000005</v>
      </c>
      <c r="E112">
        <f t="shared" si="19"/>
        <v>12.995000000000005</v>
      </c>
    </row>
  </sheetData>
  <hyperlinks>
    <hyperlink ref="G4" r:id="rId1"/>
    <hyperlink ref="G9" r:id="rId2"/>
    <hyperlink ref="G47" r:id="rId3"/>
  </hyperlinks>
  <pageMargins left="0.7" right="0.7" top="0.75" bottom="0.75" header="0.3" footer="0.3"/>
  <drawing r:id="rId4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7"/>
  <dimension ref="A1:H144"/>
  <sheetViews>
    <sheetView workbookViewId="0">
      <selection activeCell="D129" sqref="D129:D142"/>
    </sheetView>
  </sheetViews>
  <sheetFormatPr defaultRowHeight="15"/>
  <cols>
    <col min="1" max="1" width="21.42578125" bestFit="1" customWidth="1"/>
    <col min="2" max="2" width="14.7109375" bestFit="1" customWidth="1"/>
    <col min="3" max="3" width="15.425781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63" bestFit="1" customWidth="1"/>
  </cols>
  <sheetData>
    <row r="1" spans="1:8">
      <c r="A1" s="1" t="s">
        <v>313</v>
      </c>
      <c r="C1" s="18" t="s">
        <v>53</v>
      </c>
      <c r="D1" s="18"/>
      <c r="E1" s="18"/>
    </row>
    <row r="2" spans="1:8">
      <c r="A2" t="s">
        <v>314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223</v>
      </c>
      <c r="H3" s="1" t="s">
        <v>176</v>
      </c>
    </row>
    <row r="4" spans="1:8">
      <c r="A4">
        <v>2</v>
      </c>
      <c r="B4">
        <f>A4*(1/24)</f>
        <v>8.3333333333333329E-2</v>
      </c>
      <c r="C4">
        <v>157.35900000000001</v>
      </c>
      <c r="D4">
        <f>180-C4</f>
        <v>22.640999999999991</v>
      </c>
      <c r="E4">
        <f>ABS(D4)</f>
        <v>22.640999999999991</v>
      </c>
      <c r="F4">
        <v>0.17</v>
      </c>
      <c r="G4" s="9" t="s">
        <v>315</v>
      </c>
      <c r="H4">
        <v>0.9</v>
      </c>
    </row>
    <row r="5" spans="1:8">
      <c r="A5">
        <v>3</v>
      </c>
      <c r="B5">
        <f t="shared" ref="B5:B68" si="0">A5*(1/24)</f>
        <v>0.125</v>
      </c>
      <c r="C5">
        <v>159.65600000000001</v>
      </c>
      <c r="D5">
        <f t="shared" ref="D5:D8" si="1">180-C5</f>
        <v>20.343999999999994</v>
      </c>
      <c r="E5">
        <f t="shared" ref="E5:E68" si="2">ABS(D5)</f>
        <v>20.343999999999994</v>
      </c>
    </row>
    <row r="6" spans="1:8">
      <c r="A6">
        <v>4</v>
      </c>
      <c r="B6">
        <f t="shared" si="0"/>
        <v>0.16666666666666666</v>
      </c>
      <c r="C6">
        <v>155.94999999999999</v>
      </c>
      <c r="D6">
        <f t="shared" si="1"/>
        <v>24.050000000000011</v>
      </c>
      <c r="E6">
        <f t="shared" si="2"/>
        <v>24.050000000000011</v>
      </c>
      <c r="G6" t="s">
        <v>131</v>
      </c>
      <c r="H6" t="s">
        <v>316</v>
      </c>
    </row>
    <row r="7" spans="1:8">
      <c r="A7">
        <v>5</v>
      </c>
      <c r="B7">
        <f t="shared" si="0"/>
        <v>0.20833333333333331</v>
      </c>
      <c r="C7">
        <v>167.471</v>
      </c>
      <c r="D7">
        <f t="shared" si="1"/>
        <v>12.528999999999996</v>
      </c>
      <c r="E7">
        <f t="shared" si="2"/>
        <v>12.528999999999996</v>
      </c>
      <c r="G7" t="s">
        <v>317</v>
      </c>
    </row>
    <row r="8" spans="1:8">
      <c r="A8">
        <v>6</v>
      </c>
      <c r="B8">
        <f t="shared" si="0"/>
        <v>0.25</v>
      </c>
      <c r="C8">
        <v>173.45400000000001</v>
      </c>
      <c r="D8">
        <f t="shared" si="1"/>
        <v>6.5459999999999923</v>
      </c>
      <c r="E8">
        <f t="shared" si="2"/>
        <v>6.5459999999999923</v>
      </c>
      <c r="G8" s="9" t="s">
        <v>318</v>
      </c>
    </row>
    <row r="9" spans="1:8">
      <c r="A9">
        <v>7</v>
      </c>
      <c r="B9">
        <f t="shared" si="0"/>
        <v>0.29166666666666663</v>
      </c>
      <c r="C9">
        <v>173.95599999999999</v>
      </c>
      <c r="D9">
        <f>-180+C9</f>
        <v>-6.0440000000000111</v>
      </c>
      <c r="E9">
        <f t="shared" si="2"/>
        <v>6.0440000000000111</v>
      </c>
    </row>
    <row r="10" spans="1:8">
      <c r="A10">
        <v>9</v>
      </c>
      <c r="B10">
        <f t="shared" si="0"/>
        <v>0.375</v>
      </c>
      <c r="C10">
        <v>154.654</v>
      </c>
      <c r="D10">
        <f>-180+C10</f>
        <v>-25.346000000000004</v>
      </c>
      <c r="E10">
        <f t="shared" si="2"/>
        <v>25.346000000000004</v>
      </c>
    </row>
    <row r="11" spans="1:8">
      <c r="A11">
        <v>10</v>
      </c>
      <c r="B11">
        <f t="shared" si="0"/>
        <v>0.41666666666666663</v>
      </c>
      <c r="C11">
        <v>172.73500000000001</v>
      </c>
      <c r="D11">
        <f>180-C11</f>
        <v>7.2649999999999864</v>
      </c>
      <c r="E11">
        <f t="shared" si="2"/>
        <v>7.2649999999999864</v>
      </c>
    </row>
    <row r="12" spans="1:8">
      <c r="A12">
        <v>11</v>
      </c>
      <c r="B12">
        <f t="shared" si="0"/>
        <v>0.45833333333333331</v>
      </c>
      <c r="C12">
        <v>172.33799999999999</v>
      </c>
      <c r="D12">
        <f t="shared" ref="D12:D19" si="3">180-C12</f>
        <v>7.6620000000000061</v>
      </c>
      <c r="E12">
        <f t="shared" si="2"/>
        <v>7.6620000000000061</v>
      </c>
    </row>
    <row r="13" spans="1:8">
      <c r="A13">
        <v>12</v>
      </c>
      <c r="B13">
        <f t="shared" si="0"/>
        <v>0.5</v>
      </c>
      <c r="C13">
        <v>172.828</v>
      </c>
      <c r="D13">
        <f t="shared" si="3"/>
        <v>7.171999999999997</v>
      </c>
      <c r="E13">
        <f t="shared" si="2"/>
        <v>7.171999999999997</v>
      </c>
    </row>
    <row r="14" spans="1:8">
      <c r="A14">
        <v>13</v>
      </c>
      <c r="B14">
        <f t="shared" si="0"/>
        <v>0.54166666666666663</v>
      </c>
      <c r="C14">
        <v>168.69</v>
      </c>
      <c r="D14">
        <f t="shared" si="3"/>
        <v>11.310000000000002</v>
      </c>
      <c r="E14">
        <f t="shared" si="2"/>
        <v>11.310000000000002</v>
      </c>
    </row>
    <row r="15" spans="1:8">
      <c r="A15">
        <v>14</v>
      </c>
      <c r="B15">
        <f t="shared" si="0"/>
        <v>0.58333333333333326</v>
      </c>
      <c r="C15">
        <v>161.92400000000001</v>
      </c>
      <c r="D15">
        <f t="shared" si="3"/>
        <v>18.075999999999993</v>
      </c>
      <c r="E15">
        <f t="shared" si="2"/>
        <v>18.075999999999993</v>
      </c>
    </row>
    <row r="16" spans="1:8">
      <c r="A16">
        <v>15</v>
      </c>
      <c r="B16">
        <f t="shared" si="0"/>
        <v>0.625</v>
      </c>
      <c r="C16">
        <v>160.72300000000001</v>
      </c>
      <c r="D16">
        <f t="shared" si="3"/>
        <v>19.276999999999987</v>
      </c>
      <c r="E16">
        <f t="shared" si="2"/>
        <v>19.276999999999987</v>
      </c>
    </row>
    <row r="17" spans="1:5">
      <c r="A17">
        <v>16</v>
      </c>
      <c r="B17">
        <f t="shared" si="0"/>
        <v>0.66666666666666663</v>
      </c>
      <c r="C17">
        <v>159.928</v>
      </c>
      <c r="D17">
        <f t="shared" si="3"/>
        <v>20.072000000000003</v>
      </c>
      <c r="E17">
        <f t="shared" si="2"/>
        <v>20.072000000000003</v>
      </c>
    </row>
    <row r="18" spans="1:5">
      <c r="A18">
        <v>17</v>
      </c>
      <c r="B18">
        <f t="shared" si="0"/>
        <v>0.70833333333333326</v>
      </c>
      <c r="C18">
        <v>163.41300000000001</v>
      </c>
      <c r="D18">
        <f t="shared" si="3"/>
        <v>16.586999999999989</v>
      </c>
      <c r="E18">
        <f t="shared" si="2"/>
        <v>16.586999999999989</v>
      </c>
    </row>
    <row r="19" spans="1:5">
      <c r="A19">
        <v>18</v>
      </c>
      <c r="B19">
        <f t="shared" si="0"/>
        <v>0.75</v>
      </c>
      <c r="C19">
        <v>167.69900000000001</v>
      </c>
      <c r="D19">
        <f t="shared" si="3"/>
        <v>12.300999999999988</v>
      </c>
      <c r="E19">
        <f t="shared" si="2"/>
        <v>12.300999999999988</v>
      </c>
    </row>
    <row r="20" spans="1:5">
      <c r="A20">
        <v>19</v>
      </c>
      <c r="B20">
        <f t="shared" si="0"/>
        <v>0.79166666666666663</v>
      </c>
      <c r="C20">
        <v>164.12899999999999</v>
      </c>
      <c r="D20">
        <f>-180+C20</f>
        <v>-15.871000000000009</v>
      </c>
      <c r="E20">
        <f t="shared" si="2"/>
        <v>15.871000000000009</v>
      </c>
    </row>
    <row r="21" spans="1:5">
      <c r="A21">
        <v>20</v>
      </c>
      <c r="B21">
        <f t="shared" si="0"/>
        <v>0.83333333333333326</v>
      </c>
      <c r="C21">
        <v>163.61000000000001</v>
      </c>
      <c r="D21">
        <f t="shared" ref="D21:D26" si="4">-180+C21</f>
        <v>-16.389999999999986</v>
      </c>
      <c r="E21">
        <f t="shared" si="2"/>
        <v>16.389999999999986</v>
      </c>
    </row>
    <row r="22" spans="1:5">
      <c r="A22">
        <v>21</v>
      </c>
      <c r="B22">
        <f t="shared" si="0"/>
        <v>0.875</v>
      </c>
      <c r="C22">
        <v>150.06</v>
      </c>
      <c r="D22">
        <f t="shared" si="4"/>
        <v>-29.939999999999998</v>
      </c>
      <c r="E22">
        <f t="shared" si="2"/>
        <v>29.939999999999998</v>
      </c>
    </row>
    <row r="23" spans="1:5">
      <c r="A23">
        <v>22</v>
      </c>
      <c r="B23">
        <f t="shared" si="0"/>
        <v>0.91666666666666663</v>
      </c>
      <c r="C23">
        <v>148.79900000000001</v>
      </c>
      <c r="D23">
        <f t="shared" si="4"/>
        <v>-31.200999999999993</v>
      </c>
      <c r="E23">
        <f t="shared" si="2"/>
        <v>31.200999999999993</v>
      </c>
    </row>
    <row r="24" spans="1:5">
      <c r="A24">
        <v>23</v>
      </c>
      <c r="B24">
        <f t="shared" si="0"/>
        <v>0.95833333333333326</v>
      </c>
      <c r="C24">
        <v>158.38499999999999</v>
      </c>
      <c r="D24">
        <f t="shared" si="4"/>
        <v>-21.615000000000009</v>
      </c>
      <c r="E24">
        <f t="shared" si="2"/>
        <v>21.615000000000009</v>
      </c>
    </row>
    <row r="25" spans="1:5">
      <c r="A25">
        <v>24</v>
      </c>
      <c r="B25">
        <f t="shared" si="0"/>
        <v>1</v>
      </c>
      <c r="C25">
        <v>172.23500000000001</v>
      </c>
      <c r="D25">
        <f t="shared" si="4"/>
        <v>-7.7649999999999864</v>
      </c>
      <c r="E25">
        <f t="shared" si="2"/>
        <v>7.7649999999999864</v>
      </c>
    </row>
    <row r="26" spans="1:5">
      <c r="A26">
        <v>25</v>
      </c>
      <c r="B26">
        <f t="shared" si="0"/>
        <v>1.0416666666666665</v>
      </c>
      <c r="C26">
        <v>171.03399999999999</v>
      </c>
      <c r="D26">
        <f t="shared" si="4"/>
        <v>-8.9660000000000082</v>
      </c>
      <c r="E26">
        <f t="shared" si="2"/>
        <v>8.9660000000000082</v>
      </c>
    </row>
    <row r="27" spans="1:5">
      <c r="A27">
        <v>26</v>
      </c>
      <c r="B27">
        <f t="shared" si="0"/>
        <v>1.0833333333333333</v>
      </c>
      <c r="C27">
        <v>169.33</v>
      </c>
      <c r="D27">
        <f>180-C27</f>
        <v>10.669999999999987</v>
      </c>
      <c r="E27">
        <f t="shared" si="2"/>
        <v>10.669999999999987</v>
      </c>
    </row>
    <row r="28" spans="1:5">
      <c r="A28">
        <v>27</v>
      </c>
      <c r="B28">
        <f t="shared" si="0"/>
        <v>1.125</v>
      </c>
      <c r="C28">
        <v>170.53800000000001</v>
      </c>
      <c r="D28">
        <f t="shared" ref="D28:D32" si="5">180-C28</f>
        <v>9.4619999999999891</v>
      </c>
      <c r="E28">
        <f t="shared" si="2"/>
        <v>9.4619999999999891</v>
      </c>
    </row>
    <row r="29" spans="1:5">
      <c r="A29">
        <v>28</v>
      </c>
      <c r="B29">
        <f t="shared" si="0"/>
        <v>1.1666666666666665</v>
      </c>
      <c r="C29">
        <v>163.768</v>
      </c>
      <c r="D29">
        <f t="shared" si="5"/>
        <v>16.231999999999999</v>
      </c>
      <c r="E29">
        <f t="shared" si="2"/>
        <v>16.231999999999999</v>
      </c>
    </row>
    <row r="30" spans="1:5">
      <c r="A30">
        <v>29</v>
      </c>
      <c r="B30">
        <f t="shared" si="0"/>
        <v>1.2083333333333333</v>
      </c>
      <c r="C30">
        <v>168.35</v>
      </c>
      <c r="D30">
        <f t="shared" si="5"/>
        <v>11.650000000000006</v>
      </c>
      <c r="E30">
        <f t="shared" si="2"/>
        <v>11.650000000000006</v>
      </c>
    </row>
    <row r="31" spans="1:5">
      <c r="A31">
        <v>30</v>
      </c>
      <c r="B31">
        <f t="shared" si="0"/>
        <v>1.25</v>
      </c>
      <c r="C31">
        <v>164.506</v>
      </c>
      <c r="D31">
        <f t="shared" si="5"/>
        <v>15.494</v>
      </c>
      <c r="E31">
        <f t="shared" si="2"/>
        <v>15.494</v>
      </c>
    </row>
    <row r="32" spans="1:5">
      <c r="A32">
        <v>31</v>
      </c>
      <c r="B32">
        <f t="shared" si="0"/>
        <v>1.2916666666666665</v>
      </c>
      <c r="C32">
        <v>158.19900000000001</v>
      </c>
      <c r="D32">
        <f t="shared" si="5"/>
        <v>21.800999999999988</v>
      </c>
      <c r="E32">
        <f t="shared" si="2"/>
        <v>21.800999999999988</v>
      </c>
    </row>
    <row r="33" spans="1:5">
      <c r="A33">
        <v>32</v>
      </c>
      <c r="B33">
        <f t="shared" si="0"/>
        <v>1.3333333333333333</v>
      </c>
      <c r="C33">
        <v>165.54300000000001</v>
      </c>
      <c r="D33">
        <f>-180+C33</f>
        <v>-14.456999999999994</v>
      </c>
      <c r="E33">
        <f t="shared" si="2"/>
        <v>14.456999999999994</v>
      </c>
    </row>
    <row r="34" spans="1:5">
      <c r="A34">
        <v>33</v>
      </c>
      <c r="B34">
        <f t="shared" si="0"/>
        <v>1.375</v>
      </c>
      <c r="C34">
        <v>164.255</v>
      </c>
      <c r="D34">
        <f t="shared" ref="D34:D39" si="6">-180+C34</f>
        <v>-15.745000000000005</v>
      </c>
      <c r="E34">
        <f t="shared" si="2"/>
        <v>15.745000000000005</v>
      </c>
    </row>
    <row r="35" spans="1:5">
      <c r="A35">
        <v>34</v>
      </c>
      <c r="B35">
        <f t="shared" si="0"/>
        <v>1.4166666666666665</v>
      </c>
      <c r="C35">
        <v>164.827</v>
      </c>
      <c r="D35">
        <f t="shared" si="6"/>
        <v>-15.173000000000002</v>
      </c>
      <c r="E35">
        <f t="shared" si="2"/>
        <v>15.173000000000002</v>
      </c>
    </row>
    <row r="36" spans="1:5">
      <c r="A36">
        <v>35</v>
      </c>
      <c r="B36">
        <f t="shared" si="0"/>
        <v>1.4583333333333333</v>
      </c>
      <c r="C36">
        <v>147.90700000000001</v>
      </c>
      <c r="D36">
        <f t="shared" si="6"/>
        <v>-32.092999999999989</v>
      </c>
      <c r="E36">
        <f t="shared" si="2"/>
        <v>32.092999999999989</v>
      </c>
    </row>
    <row r="37" spans="1:5">
      <c r="A37">
        <v>36</v>
      </c>
      <c r="B37">
        <f t="shared" si="0"/>
        <v>1.5</v>
      </c>
      <c r="C37">
        <v>152.28899999999999</v>
      </c>
      <c r="D37">
        <f t="shared" si="6"/>
        <v>-27.711000000000013</v>
      </c>
      <c r="E37">
        <f t="shared" si="2"/>
        <v>27.711000000000013</v>
      </c>
    </row>
    <row r="38" spans="1:5">
      <c r="A38">
        <v>37</v>
      </c>
      <c r="B38">
        <f t="shared" si="0"/>
        <v>1.5416666666666665</v>
      </c>
      <c r="C38">
        <v>169.50899999999999</v>
      </c>
      <c r="D38">
        <f t="shared" si="6"/>
        <v>-10.491000000000014</v>
      </c>
      <c r="E38">
        <f t="shared" si="2"/>
        <v>10.491000000000014</v>
      </c>
    </row>
    <row r="39" spans="1:5">
      <c r="A39">
        <v>38</v>
      </c>
      <c r="B39">
        <f t="shared" si="0"/>
        <v>1.5833333333333333</v>
      </c>
      <c r="C39">
        <v>167.905</v>
      </c>
      <c r="D39">
        <f t="shared" si="6"/>
        <v>-12.094999999999999</v>
      </c>
      <c r="E39">
        <f t="shared" si="2"/>
        <v>12.094999999999999</v>
      </c>
    </row>
    <row r="40" spans="1:5">
      <c r="A40">
        <v>39</v>
      </c>
      <c r="B40">
        <f t="shared" si="0"/>
        <v>1.625</v>
      </c>
      <c r="C40">
        <v>176.18600000000001</v>
      </c>
      <c r="D40">
        <f>180-C40</f>
        <v>3.813999999999993</v>
      </c>
      <c r="E40">
        <f t="shared" si="2"/>
        <v>3.813999999999993</v>
      </c>
    </row>
    <row r="41" spans="1:5">
      <c r="A41">
        <v>40</v>
      </c>
      <c r="B41">
        <f t="shared" si="0"/>
        <v>1.6666666666666665</v>
      </c>
      <c r="C41">
        <v>173.00700000000001</v>
      </c>
      <c r="D41">
        <f t="shared" ref="D41:D47" si="7">180-C41</f>
        <v>6.992999999999995</v>
      </c>
      <c r="E41">
        <f t="shared" si="2"/>
        <v>6.992999999999995</v>
      </c>
    </row>
    <row r="42" spans="1:5">
      <c r="A42">
        <v>41</v>
      </c>
      <c r="B42">
        <f t="shared" si="0"/>
        <v>1.7083333333333333</v>
      </c>
      <c r="C42">
        <v>165.203</v>
      </c>
      <c r="D42">
        <f t="shared" si="7"/>
        <v>14.796999999999997</v>
      </c>
      <c r="E42">
        <f t="shared" si="2"/>
        <v>14.796999999999997</v>
      </c>
    </row>
    <row r="43" spans="1:5">
      <c r="A43">
        <v>42</v>
      </c>
      <c r="B43">
        <f t="shared" si="0"/>
        <v>1.75</v>
      </c>
      <c r="C43">
        <v>169.27500000000001</v>
      </c>
      <c r="D43">
        <f t="shared" si="7"/>
        <v>10.724999999999994</v>
      </c>
      <c r="E43">
        <f t="shared" si="2"/>
        <v>10.724999999999994</v>
      </c>
    </row>
    <row r="44" spans="1:5">
      <c r="A44">
        <v>43</v>
      </c>
      <c r="B44">
        <f t="shared" si="0"/>
        <v>1.7916666666666665</v>
      </c>
      <c r="C44">
        <v>155.96600000000001</v>
      </c>
      <c r="D44">
        <f t="shared" si="7"/>
        <v>24.033999999999992</v>
      </c>
      <c r="E44">
        <f t="shared" si="2"/>
        <v>24.033999999999992</v>
      </c>
    </row>
    <row r="45" spans="1:5">
      <c r="A45">
        <v>44</v>
      </c>
      <c r="B45">
        <f t="shared" si="0"/>
        <v>1.8333333333333333</v>
      </c>
      <c r="C45">
        <v>150.18899999999999</v>
      </c>
      <c r="D45">
        <f t="shared" si="7"/>
        <v>29.811000000000007</v>
      </c>
      <c r="E45">
        <f t="shared" si="2"/>
        <v>29.811000000000007</v>
      </c>
    </row>
    <row r="46" spans="1:5">
      <c r="A46">
        <v>45</v>
      </c>
      <c r="B46">
        <f t="shared" si="0"/>
        <v>1.875</v>
      </c>
      <c r="C46">
        <v>153.001</v>
      </c>
      <c r="D46">
        <f t="shared" si="7"/>
        <v>26.998999999999995</v>
      </c>
      <c r="E46">
        <f t="shared" si="2"/>
        <v>26.998999999999995</v>
      </c>
    </row>
    <row r="47" spans="1:5">
      <c r="A47">
        <v>46</v>
      </c>
      <c r="B47">
        <f t="shared" si="0"/>
        <v>1.9166666666666665</v>
      </c>
      <c r="C47">
        <v>171.67400000000001</v>
      </c>
      <c r="D47">
        <f t="shared" si="7"/>
        <v>8.3259999999999934</v>
      </c>
      <c r="E47">
        <f t="shared" si="2"/>
        <v>8.3259999999999934</v>
      </c>
    </row>
    <row r="48" spans="1:5">
      <c r="A48">
        <v>47</v>
      </c>
      <c r="B48">
        <f t="shared" si="0"/>
        <v>1.9583333333333333</v>
      </c>
      <c r="C48">
        <v>151.33600000000001</v>
      </c>
      <c r="D48">
        <f>-180+C48</f>
        <v>-28.663999999999987</v>
      </c>
      <c r="E48">
        <f t="shared" si="2"/>
        <v>28.663999999999987</v>
      </c>
    </row>
    <row r="49" spans="1:5">
      <c r="A49">
        <v>48</v>
      </c>
      <c r="B49">
        <f t="shared" si="0"/>
        <v>2</v>
      </c>
      <c r="C49">
        <v>148.68600000000001</v>
      </c>
      <c r="D49">
        <f t="shared" ref="D49:D52" si="8">-180+C49</f>
        <v>-31.313999999999993</v>
      </c>
      <c r="E49">
        <f t="shared" si="2"/>
        <v>31.313999999999993</v>
      </c>
    </row>
    <row r="50" spans="1:5">
      <c r="A50">
        <v>49</v>
      </c>
      <c r="B50">
        <f t="shared" si="0"/>
        <v>2.0416666666666665</v>
      </c>
      <c r="C50">
        <v>142.125</v>
      </c>
      <c r="D50">
        <f t="shared" si="8"/>
        <v>-37.875</v>
      </c>
      <c r="E50" s="10">
        <f t="shared" si="2"/>
        <v>37.875</v>
      </c>
    </row>
    <row r="51" spans="1:5">
      <c r="A51">
        <v>50</v>
      </c>
      <c r="B51">
        <f t="shared" si="0"/>
        <v>2.083333333333333</v>
      </c>
      <c r="C51">
        <v>153.435</v>
      </c>
      <c r="D51">
        <f t="shared" si="8"/>
        <v>-26.564999999999998</v>
      </c>
      <c r="E51">
        <f t="shared" si="2"/>
        <v>26.564999999999998</v>
      </c>
    </row>
    <row r="52" spans="1:5">
      <c r="A52">
        <v>51</v>
      </c>
      <c r="B52">
        <f t="shared" si="0"/>
        <v>2.125</v>
      </c>
      <c r="C52">
        <v>171.501</v>
      </c>
      <c r="D52">
        <f t="shared" si="8"/>
        <v>-8.4989999999999952</v>
      </c>
      <c r="E52">
        <f t="shared" si="2"/>
        <v>8.4989999999999952</v>
      </c>
    </row>
    <row r="53" spans="1:5">
      <c r="A53">
        <v>52</v>
      </c>
      <c r="B53">
        <f t="shared" si="0"/>
        <v>2.1666666666666665</v>
      </c>
      <c r="C53">
        <v>175.446</v>
      </c>
      <c r="D53">
        <f>180-C53</f>
        <v>4.554000000000002</v>
      </c>
      <c r="E53">
        <f t="shared" si="2"/>
        <v>4.554000000000002</v>
      </c>
    </row>
    <row r="54" spans="1:5">
      <c r="A54">
        <v>53</v>
      </c>
      <c r="B54">
        <f t="shared" si="0"/>
        <v>2.208333333333333</v>
      </c>
      <c r="C54">
        <v>174.191</v>
      </c>
      <c r="D54">
        <f t="shared" ref="D54:D59" si="9">180-C54</f>
        <v>5.8089999999999975</v>
      </c>
      <c r="E54">
        <f t="shared" si="2"/>
        <v>5.8089999999999975</v>
      </c>
    </row>
    <row r="55" spans="1:5">
      <c r="A55">
        <v>54</v>
      </c>
      <c r="B55">
        <f t="shared" si="0"/>
        <v>2.25</v>
      </c>
      <c r="C55">
        <v>164.53899999999999</v>
      </c>
      <c r="D55">
        <f t="shared" si="9"/>
        <v>15.461000000000013</v>
      </c>
      <c r="E55">
        <f t="shared" si="2"/>
        <v>15.461000000000013</v>
      </c>
    </row>
    <row r="56" spans="1:5">
      <c r="A56">
        <v>55</v>
      </c>
      <c r="B56">
        <f t="shared" si="0"/>
        <v>2.2916666666666665</v>
      </c>
      <c r="C56">
        <v>165.86500000000001</v>
      </c>
      <c r="D56">
        <f t="shared" si="9"/>
        <v>14.134999999999991</v>
      </c>
      <c r="E56">
        <f t="shared" si="2"/>
        <v>14.134999999999991</v>
      </c>
    </row>
    <row r="57" spans="1:5">
      <c r="A57">
        <v>56</v>
      </c>
      <c r="B57">
        <f t="shared" si="0"/>
        <v>2.333333333333333</v>
      </c>
      <c r="C57">
        <v>164.501</v>
      </c>
      <c r="D57">
        <f t="shared" si="9"/>
        <v>15.498999999999995</v>
      </c>
      <c r="E57">
        <f t="shared" si="2"/>
        <v>15.498999999999995</v>
      </c>
    </row>
    <row r="58" spans="1:5">
      <c r="A58">
        <v>57</v>
      </c>
      <c r="B58">
        <f t="shared" si="0"/>
        <v>2.375</v>
      </c>
      <c r="C58">
        <v>163.21299999999999</v>
      </c>
      <c r="D58">
        <f t="shared" si="9"/>
        <v>16.787000000000006</v>
      </c>
      <c r="E58">
        <f t="shared" si="2"/>
        <v>16.787000000000006</v>
      </c>
    </row>
    <row r="59" spans="1:5">
      <c r="A59">
        <v>58</v>
      </c>
      <c r="B59">
        <f t="shared" si="0"/>
        <v>2.4166666666666665</v>
      </c>
      <c r="C59">
        <v>168.357</v>
      </c>
      <c r="D59">
        <f t="shared" si="9"/>
        <v>11.643000000000001</v>
      </c>
      <c r="E59">
        <f t="shared" si="2"/>
        <v>11.643000000000001</v>
      </c>
    </row>
    <row r="60" spans="1:5">
      <c r="A60">
        <v>59</v>
      </c>
      <c r="B60">
        <f t="shared" si="0"/>
        <v>2.458333333333333</v>
      </c>
      <c r="C60">
        <v>158.703</v>
      </c>
      <c r="D60">
        <f>-180+C60</f>
        <v>-21.296999999999997</v>
      </c>
      <c r="E60">
        <f t="shared" si="2"/>
        <v>21.296999999999997</v>
      </c>
    </row>
    <row r="61" spans="1:5">
      <c r="A61">
        <v>60</v>
      </c>
      <c r="B61">
        <f t="shared" si="0"/>
        <v>2.5</v>
      </c>
      <c r="C61">
        <v>151.928</v>
      </c>
      <c r="D61">
        <f t="shared" ref="D61:D64" si="10">-180+C61</f>
        <v>-28.072000000000003</v>
      </c>
      <c r="E61">
        <f t="shared" si="2"/>
        <v>28.072000000000003</v>
      </c>
    </row>
    <row r="62" spans="1:5">
      <c r="A62">
        <v>61</v>
      </c>
      <c r="B62">
        <f t="shared" si="0"/>
        <v>2.5416666666666665</v>
      </c>
      <c r="C62">
        <v>145.40799999999999</v>
      </c>
      <c r="D62">
        <f t="shared" si="10"/>
        <v>-34.592000000000013</v>
      </c>
      <c r="E62">
        <f t="shared" si="2"/>
        <v>34.592000000000013</v>
      </c>
    </row>
    <row r="63" spans="1:5">
      <c r="A63">
        <v>62</v>
      </c>
      <c r="B63">
        <f t="shared" si="0"/>
        <v>2.583333333333333</v>
      </c>
      <c r="C63">
        <v>146.50800000000001</v>
      </c>
      <c r="D63">
        <f t="shared" si="10"/>
        <v>-33.49199999999999</v>
      </c>
      <c r="E63">
        <f t="shared" si="2"/>
        <v>33.49199999999999</v>
      </c>
    </row>
    <row r="64" spans="1:5">
      <c r="A64">
        <v>63</v>
      </c>
      <c r="B64">
        <f t="shared" si="0"/>
        <v>2.625</v>
      </c>
      <c r="C64">
        <v>172.07</v>
      </c>
      <c r="D64">
        <f t="shared" si="10"/>
        <v>-7.9300000000000068</v>
      </c>
      <c r="E64">
        <f t="shared" si="2"/>
        <v>7.9300000000000068</v>
      </c>
    </row>
    <row r="65" spans="1:8">
      <c r="A65">
        <v>64</v>
      </c>
      <c r="B65">
        <f t="shared" si="0"/>
        <v>2.6666666666666665</v>
      </c>
      <c r="C65">
        <v>174.40100000000001</v>
      </c>
      <c r="D65">
        <f t="shared" ref="D65:D70" si="11">180-C65</f>
        <v>5.5989999999999895</v>
      </c>
      <c r="E65">
        <f t="shared" si="2"/>
        <v>5.5989999999999895</v>
      </c>
    </row>
    <row r="66" spans="1:8">
      <c r="A66">
        <v>65</v>
      </c>
      <c r="B66">
        <f t="shared" si="0"/>
        <v>2.708333333333333</v>
      </c>
      <c r="C66">
        <v>173.72900000000001</v>
      </c>
      <c r="D66">
        <f t="shared" si="11"/>
        <v>6.2709999999999866</v>
      </c>
      <c r="E66">
        <f t="shared" si="2"/>
        <v>6.2709999999999866</v>
      </c>
    </row>
    <row r="67" spans="1:8">
      <c r="A67">
        <v>66</v>
      </c>
      <c r="B67">
        <f t="shared" si="0"/>
        <v>2.75</v>
      </c>
      <c r="C67">
        <v>169.50899999999999</v>
      </c>
      <c r="D67">
        <f t="shared" si="11"/>
        <v>10.491000000000014</v>
      </c>
      <c r="E67">
        <f t="shared" si="2"/>
        <v>10.491000000000014</v>
      </c>
    </row>
    <row r="68" spans="1:8">
      <c r="A68">
        <v>67</v>
      </c>
      <c r="B68">
        <f t="shared" si="0"/>
        <v>2.7916666666666665</v>
      </c>
      <c r="C68">
        <v>173.934</v>
      </c>
      <c r="D68">
        <f t="shared" si="11"/>
        <v>6.0660000000000025</v>
      </c>
      <c r="E68">
        <f t="shared" si="2"/>
        <v>6.0660000000000025</v>
      </c>
    </row>
    <row r="69" spans="1:8">
      <c r="A69">
        <v>69</v>
      </c>
      <c r="B69">
        <f t="shared" ref="B69:B72" si="12">A69*(1/24)</f>
        <v>2.875</v>
      </c>
      <c r="C69">
        <v>175.03</v>
      </c>
      <c r="D69">
        <f t="shared" si="11"/>
        <v>4.9699999999999989</v>
      </c>
      <c r="E69">
        <f t="shared" ref="E69:E72" si="13">ABS(D69)</f>
        <v>4.9699999999999989</v>
      </c>
    </row>
    <row r="70" spans="1:8">
      <c r="A70">
        <v>70</v>
      </c>
      <c r="B70">
        <f t="shared" si="12"/>
        <v>2.9166666666666665</v>
      </c>
      <c r="C70">
        <v>179.458</v>
      </c>
      <c r="D70">
        <f t="shared" si="11"/>
        <v>0.54200000000000159</v>
      </c>
      <c r="E70">
        <f t="shared" si="13"/>
        <v>0.54200000000000159</v>
      </c>
    </row>
    <row r="71" spans="1:8">
      <c r="A71">
        <v>71</v>
      </c>
      <c r="B71">
        <f t="shared" si="12"/>
        <v>2.958333333333333</v>
      </c>
      <c r="C71">
        <v>165.14099999999999</v>
      </c>
      <c r="D71">
        <f>-180+C71</f>
        <v>-14.859000000000009</v>
      </c>
      <c r="E71">
        <f t="shared" si="13"/>
        <v>14.859000000000009</v>
      </c>
    </row>
    <row r="72" spans="1:8">
      <c r="A72">
        <v>72</v>
      </c>
      <c r="B72">
        <f t="shared" si="12"/>
        <v>3</v>
      </c>
      <c r="C72">
        <v>158.19900000000001</v>
      </c>
      <c r="D72">
        <f>-180+C72</f>
        <v>-21.800999999999988</v>
      </c>
      <c r="E72">
        <f t="shared" si="13"/>
        <v>21.800999999999988</v>
      </c>
    </row>
    <row r="79" spans="1:8">
      <c r="A79" t="s">
        <v>319</v>
      </c>
    </row>
    <row r="80" spans="1:8">
      <c r="A80" s="1" t="s">
        <v>123</v>
      </c>
      <c r="B80" s="1" t="s">
        <v>124</v>
      </c>
      <c r="C80" s="1" t="s">
        <v>125</v>
      </c>
      <c r="D80" s="1" t="s">
        <v>174</v>
      </c>
      <c r="E80" s="1" t="s">
        <v>127</v>
      </c>
      <c r="G80" t="s">
        <v>131</v>
      </c>
      <c r="H80" t="s">
        <v>316</v>
      </c>
    </row>
    <row r="81" spans="1:7">
      <c r="A81">
        <v>1</v>
      </c>
      <c r="B81">
        <f>A81*(1/24)</f>
        <v>4.1666666666666664E-2</v>
      </c>
      <c r="C81">
        <v>168.559</v>
      </c>
      <c r="D81">
        <f>180-C81</f>
        <v>11.441000000000003</v>
      </c>
      <c r="E81">
        <f>ABS(D81)</f>
        <v>11.441000000000003</v>
      </c>
      <c r="G81" t="s">
        <v>320</v>
      </c>
    </row>
    <row r="82" spans="1:7">
      <c r="A82">
        <v>2</v>
      </c>
      <c r="B82">
        <f t="shared" ref="B82:B105" si="14">A82*(1/24)</f>
        <v>8.3333333333333329E-2</v>
      </c>
      <c r="C82">
        <v>165.37899999999999</v>
      </c>
      <c r="D82">
        <f>-180+C82</f>
        <v>-14.621000000000009</v>
      </c>
      <c r="E82">
        <f t="shared" ref="E82:E105" si="15">ABS(D82)</f>
        <v>14.621000000000009</v>
      </c>
      <c r="G82" s="9" t="s">
        <v>318</v>
      </c>
    </row>
    <row r="83" spans="1:7">
      <c r="A83">
        <v>3</v>
      </c>
      <c r="B83">
        <f t="shared" si="14"/>
        <v>0.125</v>
      </c>
      <c r="C83">
        <v>164.58600000000001</v>
      </c>
      <c r="D83">
        <f t="shared" ref="D83:D87" si="16">-180+C83</f>
        <v>-15.413999999999987</v>
      </c>
      <c r="E83">
        <f t="shared" si="15"/>
        <v>15.413999999999987</v>
      </c>
    </row>
    <row r="84" spans="1:7">
      <c r="A84">
        <v>4</v>
      </c>
      <c r="B84">
        <f t="shared" si="14"/>
        <v>0.16666666666666666</v>
      </c>
      <c r="C84">
        <v>153.435</v>
      </c>
      <c r="D84">
        <f t="shared" si="16"/>
        <v>-26.564999999999998</v>
      </c>
      <c r="E84">
        <f t="shared" si="15"/>
        <v>26.564999999999998</v>
      </c>
    </row>
    <row r="85" spans="1:7">
      <c r="A85">
        <v>5</v>
      </c>
      <c r="B85">
        <f t="shared" si="14"/>
        <v>0.20833333333333331</v>
      </c>
      <c r="C85">
        <v>142.893</v>
      </c>
      <c r="D85">
        <f t="shared" si="16"/>
        <v>-37.106999999999999</v>
      </c>
      <c r="E85" s="10">
        <f t="shared" si="15"/>
        <v>37.106999999999999</v>
      </c>
    </row>
    <row r="86" spans="1:7">
      <c r="A86">
        <v>6</v>
      </c>
      <c r="B86">
        <f t="shared" si="14"/>
        <v>0.25</v>
      </c>
      <c r="C86">
        <v>164.90100000000001</v>
      </c>
      <c r="D86">
        <f t="shared" si="16"/>
        <v>-15.09899999999999</v>
      </c>
      <c r="E86">
        <f t="shared" si="15"/>
        <v>15.09899999999999</v>
      </c>
    </row>
    <row r="87" spans="1:7">
      <c r="A87">
        <v>7</v>
      </c>
      <c r="B87">
        <f t="shared" si="14"/>
        <v>0.29166666666666663</v>
      </c>
      <c r="C87">
        <v>161.13900000000001</v>
      </c>
      <c r="D87">
        <f t="shared" si="16"/>
        <v>-18.86099999999999</v>
      </c>
      <c r="E87">
        <f t="shared" si="15"/>
        <v>18.86099999999999</v>
      </c>
    </row>
    <row r="88" spans="1:7">
      <c r="A88">
        <v>8</v>
      </c>
      <c r="B88">
        <f t="shared" si="14"/>
        <v>0.33333333333333331</v>
      </c>
      <c r="C88">
        <v>163.398</v>
      </c>
      <c r="D88">
        <f>180-C88</f>
        <v>16.602000000000004</v>
      </c>
      <c r="E88">
        <f t="shared" si="15"/>
        <v>16.602000000000004</v>
      </c>
    </row>
    <row r="89" spans="1:7">
      <c r="A89">
        <v>9</v>
      </c>
      <c r="B89">
        <f t="shared" si="14"/>
        <v>0.375</v>
      </c>
      <c r="C89">
        <v>161.70400000000001</v>
      </c>
      <c r="D89">
        <f t="shared" ref="D89:D93" si="17">180-C89</f>
        <v>18.295999999999992</v>
      </c>
      <c r="E89">
        <f t="shared" si="15"/>
        <v>18.295999999999992</v>
      </c>
    </row>
    <row r="90" spans="1:7">
      <c r="A90">
        <v>10</v>
      </c>
      <c r="B90">
        <f t="shared" si="14"/>
        <v>0.41666666666666663</v>
      </c>
      <c r="C90">
        <v>171.16300000000001</v>
      </c>
      <c r="D90">
        <f t="shared" si="17"/>
        <v>8.8369999999999891</v>
      </c>
      <c r="E90">
        <f t="shared" si="15"/>
        <v>8.8369999999999891</v>
      </c>
    </row>
    <row r="91" spans="1:7">
      <c r="A91">
        <v>11</v>
      </c>
      <c r="B91">
        <f t="shared" si="14"/>
        <v>0.45833333333333331</v>
      </c>
      <c r="C91">
        <v>168.94800000000001</v>
      </c>
      <c r="D91">
        <f t="shared" si="17"/>
        <v>11.051999999999992</v>
      </c>
      <c r="E91">
        <f t="shared" si="15"/>
        <v>11.051999999999992</v>
      </c>
    </row>
    <row r="92" spans="1:7">
      <c r="A92">
        <v>12</v>
      </c>
      <c r="B92">
        <f t="shared" si="14"/>
        <v>0.5</v>
      </c>
      <c r="C92">
        <v>163.416</v>
      </c>
      <c r="D92">
        <f t="shared" si="17"/>
        <v>16.584000000000003</v>
      </c>
      <c r="E92">
        <f t="shared" si="15"/>
        <v>16.584000000000003</v>
      </c>
    </row>
    <row r="93" spans="1:7">
      <c r="A93">
        <v>13</v>
      </c>
      <c r="B93">
        <f t="shared" si="14"/>
        <v>0.54166666666666663</v>
      </c>
      <c r="C93">
        <v>168.20699999999999</v>
      </c>
      <c r="D93">
        <f t="shared" si="17"/>
        <v>11.793000000000006</v>
      </c>
      <c r="E93">
        <f t="shared" si="15"/>
        <v>11.793000000000006</v>
      </c>
    </row>
    <row r="94" spans="1:7">
      <c r="A94">
        <v>14</v>
      </c>
      <c r="B94">
        <f t="shared" si="14"/>
        <v>0.58333333333333326</v>
      </c>
      <c r="C94">
        <v>168.05600000000001</v>
      </c>
      <c r="D94">
        <f>-180+C94</f>
        <v>-11.943999999999988</v>
      </c>
      <c r="E94">
        <f t="shared" si="15"/>
        <v>11.943999999999988</v>
      </c>
    </row>
    <row r="95" spans="1:7">
      <c r="A95">
        <v>15</v>
      </c>
      <c r="B95">
        <f t="shared" si="14"/>
        <v>0.625</v>
      </c>
      <c r="C95">
        <v>165.90199999999999</v>
      </c>
      <c r="D95">
        <f t="shared" ref="D95:D100" si="18">-180+C95</f>
        <v>-14.098000000000013</v>
      </c>
      <c r="E95">
        <f t="shared" si="15"/>
        <v>14.098000000000013</v>
      </c>
    </row>
    <row r="96" spans="1:7">
      <c r="A96">
        <v>16</v>
      </c>
      <c r="B96">
        <f t="shared" si="14"/>
        <v>0.66666666666666663</v>
      </c>
      <c r="C96">
        <v>162.89699999999999</v>
      </c>
      <c r="D96">
        <f t="shared" si="18"/>
        <v>-17.103000000000009</v>
      </c>
      <c r="E96">
        <f t="shared" si="15"/>
        <v>17.103000000000009</v>
      </c>
    </row>
    <row r="97" spans="1:8">
      <c r="A97">
        <v>17</v>
      </c>
      <c r="B97">
        <f t="shared" si="14"/>
        <v>0.70833333333333326</v>
      </c>
      <c r="C97">
        <v>150.255</v>
      </c>
      <c r="D97">
        <f t="shared" si="18"/>
        <v>-29.745000000000005</v>
      </c>
      <c r="E97">
        <f t="shared" si="15"/>
        <v>29.745000000000005</v>
      </c>
    </row>
    <row r="98" spans="1:8">
      <c r="A98">
        <v>18</v>
      </c>
      <c r="B98">
        <f t="shared" si="14"/>
        <v>0.75</v>
      </c>
      <c r="C98">
        <v>145.68100000000001</v>
      </c>
      <c r="D98">
        <f t="shared" si="18"/>
        <v>-34.318999999999988</v>
      </c>
      <c r="E98">
        <f t="shared" si="15"/>
        <v>34.318999999999988</v>
      </c>
    </row>
    <row r="99" spans="1:8">
      <c r="A99">
        <v>19</v>
      </c>
      <c r="B99">
        <f t="shared" si="14"/>
        <v>0.79166666666666663</v>
      </c>
      <c r="C99">
        <v>145.30500000000001</v>
      </c>
      <c r="D99">
        <f t="shared" si="18"/>
        <v>-34.694999999999993</v>
      </c>
      <c r="E99">
        <f t="shared" si="15"/>
        <v>34.694999999999993</v>
      </c>
    </row>
    <row r="100" spans="1:8">
      <c r="A100">
        <v>20</v>
      </c>
      <c r="B100">
        <f t="shared" si="14"/>
        <v>0.83333333333333326</v>
      </c>
      <c r="C100">
        <v>152.494</v>
      </c>
      <c r="D100">
        <f t="shared" si="18"/>
        <v>-27.506</v>
      </c>
      <c r="E100">
        <f t="shared" si="15"/>
        <v>27.506</v>
      </c>
    </row>
    <row r="101" spans="1:8">
      <c r="A101">
        <v>21</v>
      </c>
      <c r="B101">
        <f t="shared" si="14"/>
        <v>0.875</v>
      </c>
      <c r="C101">
        <v>170.447</v>
      </c>
      <c r="D101">
        <f>180-C101</f>
        <v>9.5529999999999973</v>
      </c>
      <c r="E101">
        <f t="shared" si="15"/>
        <v>9.5529999999999973</v>
      </c>
    </row>
    <row r="102" spans="1:8">
      <c r="A102">
        <v>22</v>
      </c>
      <c r="B102">
        <f t="shared" si="14"/>
        <v>0.91666666666666663</v>
      </c>
      <c r="C102">
        <v>162.553</v>
      </c>
      <c r="D102">
        <f t="shared" ref="D102:D105" si="19">180-C102</f>
        <v>17.447000000000003</v>
      </c>
      <c r="E102">
        <f t="shared" si="15"/>
        <v>17.447000000000003</v>
      </c>
    </row>
    <row r="103" spans="1:8">
      <c r="A103">
        <v>23</v>
      </c>
      <c r="B103">
        <f t="shared" si="14"/>
        <v>0.95833333333333326</v>
      </c>
      <c r="C103">
        <v>168.88300000000001</v>
      </c>
      <c r="D103">
        <f t="shared" si="19"/>
        <v>11.11699999999999</v>
      </c>
      <c r="E103">
        <f t="shared" si="15"/>
        <v>11.11699999999999</v>
      </c>
    </row>
    <row r="104" spans="1:8">
      <c r="A104">
        <v>24</v>
      </c>
      <c r="B104">
        <f t="shared" si="14"/>
        <v>1</v>
      </c>
      <c r="C104">
        <v>168.19</v>
      </c>
      <c r="D104">
        <f t="shared" si="19"/>
        <v>11.810000000000002</v>
      </c>
      <c r="E104">
        <f t="shared" si="15"/>
        <v>11.810000000000002</v>
      </c>
    </row>
    <row r="105" spans="1:8">
      <c r="A105">
        <v>25</v>
      </c>
      <c r="B105">
        <f t="shared" si="14"/>
        <v>1.0416666666666665</v>
      </c>
      <c r="C105">
        <v>164.876</v>
      </c>
      <c r="D105">
        <f t="shared" si="19"/>
        <v>15.123999999999995</v>
      </c>
      <c r="E105">
        <f t="shared" si="15"/>
        <v>15.123999999999995</v>
      </c>
    </row>
    <row r="109" spans="1:8">
      <c r="A109" t="s">
        <v>321</v>
      </c>
    </row>
    <row r="110" spans="1:8">
      <c r="A110" s="1" t="s">
        <v>123</v>
      </c>
      <c r="B110" s="1" t="s">
        <v>124</v>
      </c>
      <c r="C110" s="1" t="s">
        <v>125</v>
      </c>
      <c r="D110" s="1" t="s">
        <v>174</v>
      </c>
      <c r="E110" s="1" t="s">
        <v>127</v>
      </c>
      <c r="G110" t="s">
        <v>131</v>
      </c>
      <c r="H110" t="s">
        <v>316</v>
      </c>
    </row>
    <row r="111" spans="1:8">
      <c r="A111">
        <v>1</v>
      </c>
      <c r="B111">
        <f>A111*(1/24)</f>
        <v>4.1666666666666664E-2</v>
      </c>
      <c r="C111">
        <v>161.565</v>
      </c>
      <c r="D111">
        <f>180-C111</f>
        <v>18.435000000000002</v>
      </c>
      <c r="E111">
        <f>ABS(D111)</f>
        <v>18.435000000000002</v>
      </c>
      <c r="G111" t="s">
        <v>322</v>
      </c>
    </row>
    <row r="112" spans="1:8">
      <c r="A112">
        <v>2</v>
      </c>
      <c r="B112">
        <f t="shared" ref="B112:B144" si="20">A112*(1/24)</f>
        <v>8.3333333333333329E-2</v>
      </c>
      <c r="C112">
        <v>158.499</v>
      </c>
      <c r="D112">
        <f t="shared" ref="D112:D115" si="21">180-C112</f>
        <v>21.501000000000005</v>
      </c>
      <c r="E112">
        <f t="shared" ref="E112:E144" si="22">ABS(D112)</f>
        <v>21.501000000000005</v>
      </c>
      <c r="G112" s="9" t="s">
        <v>318</v>
      </c>
    </row>
    <row r="113" spans="1:5">
      <c r="A113">
        <v>3</v>
      </c>
      <c r="B113">
        <f t="shared" si="20"/>
        <v>0.125</v>
      </c>
      <c r="C113">
        <v>165.964</v>
      </c>
      <c r="D113">
        <f t="shared" si="21"/>
        <v>14.036000000000001</v>
      </c>
      <c r="E113">
        <f t="shared" si="22"/>
        <v>14.036000000000001</v>
      </c>
    </row>
    <row r="114" spans="1:5">
      <c r="A114">
        <v>4</v>
      </c>
      <c r="B114">
        <f t="shared" si="20"/>
        <v>0.16666666666666666</v>
      </c>
      <c r="C114">
        <v>165.32400000000001</v>
      </c>
      <c r="D114">
        <f t="shared" si="21"/>
        <v>14.675999999999988</v>
      </c>
      <c r="E114">
        <f t="shared" si="22"/>
        <v>14.675999999999988</v>
      </c>
    </row>
    <row r="115" spans="1:5">
      <c r="A115">
        <v>5</v>
      </c>
      <c r="B115">
        <f t="shared" si="20"/>
        <v>0.20833333333333331</v>
      </c>
      <c r="C115">
        <v>174.28899999999999</v>
      </c>
      <c r="D115">
        <f t="shared" si="21"/>
        <v>5.7110000000000127</v>
      </c>
      <c r="E115">
        <f t="shared" si="22"/>
        <v>5.7110000000000127</v>
      </c>
    </row>
    <row r="116" spans="1:5">
      <c r="A116">
        <v>6</v>
      </c>
      <c r="B116">
        <f t="shared" si="20"/>
        <v>0.25</v>
      </c>
      <c r="C116">
        <v>167.471</v>
      </c>
      <c r="D116">
        <f>-180+C116</f>
        <v>-12.528999999999996</v>
      </c>
      <c r="E116">
        <f t="shared" si="22"/>
        <v>12.528999999999996</v>
      </c>
    </row>
    <row r="117" spans="1:5">
      <c r="A117">
        <v>7</v>
      </c>
      <c r="B117">
        <f t="shared" si="20"/>
        <v>0.29166666666666663</v>
      </c>
      <c r="C117">
        <v>169.61099999999999</v>
      </c>
      <c r="D117">
        <f t="shared" ref="D117:D122" si="23">-180+C117</f>
        <v>-10.38900000000001</v>
      </c>
      <c r="E117">
        <f t="shared" si="22"/>
        <v>10.38900000000001</v>
      </c>
    </row>
    <row r="118" spans="1:5">
      <c r="A118">
        <v>8</v>
      </c>
      <c r="B118">
        <f t="shared" si="20"/>
        <v>0.33333333333333331</v>
      </c>
      <c r="C118">
        <v>165.964</v>
      </c>
      <c r="D118">
        <f t="shared" si="23"/>
        <v>-14.036000000000001</v>
      </c>
      <c r="E118">
        <f t="shared" si="22"/>
        <v>14.036000000000001</v>
      </c>
    </row>
    <row r="119" spans="1:5">
      <c r="A119">
        <v>10</v>
      </c>
      <c r="B119">
        <f t="shared" si="20"/>
        <v>0.41666666666666663</v>
      </c>
      <c r="C119">
        <v>147.095</v>
      </c>
      <c r="D119">
        <f t="shared" si="23"/>
        <v>-32.905000000000001</v>
      </c>
      <c r="E119">
        <f t="shared" si="22"/>
        <v>32.905000000000001</v>
      </c>
    </row>
    <row r="120" spans="1:5">
      <c r="A120">
        <v>11</v>
      </c>
      <c r="B120">
        <f t="shared" si="20"/>
        <v>0.45833333333333331</v>
      </c>
      <c r="C120">
        <v>146.88900000000001</v>
      </c>
      <c r="D120">
        <f t="shared" si="23"/>
        <v>-33.11099999999999</v>
      </c>
      <c r="E120" s="10">
        <f t="shared" si="22"/>
        <v>33.11099999999999</v>
      </c>
    </row>
    <row r="121" spans="1:5">
      <c r="A121">
        <v>12</v>
      </c>
      <c r="B121">
        <f t="shared" si="20"/>
        <v>0.5</v>
      </c>
      <c r="C121">
        <v>154.983</v>
      </c>
      <c r="D121">
        <f t="shared" si="23"/>
        <v>-25.016999999999996</v>
      </c>
      <c r="E121">
        <f t="shared" si="22"/>
        <v>25.016999999999996</v>
      </c>
    </row>
    <row r="122" spans="1:5">
      <c r="A122">
        <v>13</v>
      </c>
      <c r="B122">
        <f t="shared" si="20"/>
        <v>0.54166666666666663</v>
      </c>
      <c r="C122">
        <v>171.501</v>
      </c>
      <c r="D122">
        <f t="shared" si="23"/>
        <v>-8.4989999999999952</v>
      </c>
      <c r="E122">
        <f t="shared" si="22"/>
        <v>8.4989999999999952</v>
      </c>
    </row>
    <row r="123" spans="1:5">
      <c r="A123">
        <v>14</v>
      </c>
      <c r="B123">
        <f t="shared" si="20"/>
        <v>0.58333333333333326</v>
      </c>
      <c r="C123">
        <v>174.14400000000001</v>
      </c>
      <c r="D123">
        <f>180-C123</f>
        <v>5.8559999999999945</v>
      </c>
      <c r="E123">
        <f t="shared" si="22"/>
        <v>5.8559999999999945</v>
      </c>
    </row>
    <row r="124" spans="1:5">
      <c r="A124">
        <v>15</v>
      </c>
      <c r="B124">
        <f t="shared" si="20"/>
        <v>0.625</v>
      </c>
      <c r="C124">
        <v>168.69</v>
      </c>
      <c r="D124">
        <f t="shared" ref="D124:D128" si="24">180-C124</f>
        <v>11.310000000000002</v>
      </c>
      <c r="E124">
        <f t="shared" si="22"/>
        <v>11.310000000000002</v>
      </c>
    </row>
    <row r="125" spans="1:5">
      <c r="A125">
        <v>16</v>
      </c>
      <c r="B125">
        <f t="shared" si="20"/>
        <v>0.66666666666666663</v>
      </c>
      <c r="C125">
        <v>169.90899999999999</v>
      </c>
      <c r="D125">
        <f t="shared" si="24"/>
        <v>10.091000000000008</v>
      </c>
      <c r="E125">
        <f t="shared" si="22"/>
        <v>10.091000000000008</v>
      </c>
    </row>
    <row r="126" spans="1:5">
      <c r="A126">
        <v>17</v>
      </c>
      <c r="B126">
        <f t="shared" si="20"/>
        <v>0.70833333333333326</v>
      </c>
      <c r="C126">
        <v>167.33500000000001</v>
      </c>
      <c r="D126">
        <f t="shared" si="24"/>
        <v>12.664999999999992</v>
      </c>
      <c r="E126">
        <f t="shared" si="22"/>
        <v>12.664999999999992</v>
      </c>
    </row>
    <row r="127" spans="1:5">
      <c r="A127">
        <v>18</v>
      </c>
      <c r="B127">
        <f t="shared" si="20"/>
        <v>0.75</v>
      </c>
      <c r="C127">
        <v>160.346</v>
      </c>
      <c r="D127">
        <f t="shared" si="24"/>
        <v>19.653999999999996</v>
      </c>
      <c r="E127">
        <f t="shared" si="22"/>
        <v>19.653999999999996</v>
      </c>
    </row>
    <row r="128" spans="1:5">
      <c r="A128">
        <v>19</v>
      </c>
      <c r="B128">
        <f t="shared" si="20"/>
        <v>0.79166666666666663</v>
      </c>
      <c r="C128">
        <v>168.69</v>
      </c>
      <c r="D128">
        <f t="shared" si="24"/>
        <v>11.310000000000002</v>
      </c>
      <c r="E128">
        <f t="shared" si="22"/>
        <v>11.310000000000002</v>
      </c>
    </row>
    <row r="129" spans="1:5">
      <c r="A129">
        <v>20</v>
      </c>
      <c r="B129">
        <f t="shared" si="20"/>
        <v>0.83333333333333326</v>
      </c>
      <c r="C129">
        <v>158.38499999999999</v>
      </c>
      <c r="D129">
        <f>-180+C129</f>
        <v>-21.615000000000009</v>
      </c>
      <c r="E129">
        <f t="shared" si="22"/>
        <v>21.615000000000009</v>
      </c>
    </row>
    <row r="130" spans="1:5">
      <c r="A130">
        <v>21</v>
      </c>
      <c r="B130">
        <f t="shared" si="20"/>
        <v>0.875</v>
      </c>
      <c r="C130">
        <v>156.80099999999999</v>
      </c>
      <c r="D130">
        <f t="shared" ref="D130:D134" si="25">-180+C130</f>
        <v>-23.199000000000012</v>
      </c>
      <c r="E130">
        <f t="shared" si="22"/>
        <v>23.199000000000012</v>
      </c>
    </row>
    <row r="131" spans="1:5">
      <c r="A131">
        <v>23</v>
      </c>
      <c r="B131">
        <f t="shared" si="20"/>
        <v>0.95833333333333326</v>
      </c>
      <c r="C131">
        <v>149.036</v>
      </c>
      <c r="D131">
        <f t="shared" si="25"/>
        <v>-30.963999999999999</v>
      </c>
      <c r="E131">
        <f t="shared" si="22"/>
        <v>30.963999999999999</v>
      </c>
    </row>
    <row r="132" spans="1:5">
      <c r="A132">
        <v>24</v>
      </c>
      <c r="B132">
        <f t="shared" si="20"/>
        <v>1</v>
      </c>
      <c r="C132">
        <v>156.13999999999999</v>
      </c>
      <c r="D132">
        <f t="shared" si="25"/>
        <v>-23.860000000000014</v>
      </c>
      <c r="E132">
        <f t="shared" si="22"/>
        <v>23.860000000000014</v>
      </c>
    </row>
    <row r="133" spans="1:5">
      <c r="A133">
        <v>25</v>
      </c>
      <c r="B133">
        <f t="shared" si="20"/>
        <v>1.0416666666666665</v>
      </c>
      <c r="C133">
        <v>159.77500000000001</v>
      </c>
      <c r="D133">
        <f t="shared" si="25"/>
        <v>-20.224999999999994</v>
      </c>
      <c r="E133">
        <f t="shared" si="22"/>
        <v>20.224999999999994</v>
      </c>
    </row>
    <row r="134" spans="1:5">
      <c r="A134">
        <v>26</v>
      </c>
      <c r="B134">
        <f t="shared" si="20"/>
        <v>1.0833333333333333</v>
      </c>
      <c r="C134">
        <v>171.08500000000001</v>
      </c>
      <c r="D134">
        <f t="shared" si="25"/>
        <v>-8.914999999999992</v>
      </c>
      <c r="E134">
        <f t="shared" si="22"/>
        <v>8.914999999999992</v>
      </c>
    </row>
    <row r="135" spans="1:5">
      <c r="A135">
        <v>27</v>
      </c>
      <c r="B135">
        <f t="shared" si="20"/>
        <v>1.125</v>
      </c>
      <c r="C135">
        <v>166.32900000000001</v>
      </c>
      <c r="D135">
        <f>180-C135</f>
        <v>13.670999999999992</v>
      </c>
      <c r="E135">
        <f t="shared" si="22"/>
        <v>13.670999999999992</v>
      </c>
    </row>
    <row r="136" spans="1:5">
      <c r="A136">
        <v>28</v>
      </c>
      <c r="B136">
        <f t="shared" si="20"/>
        <v>1.1666666666666665</v>
      </c>
      <c r="C136">
        <v>171.87</v>
      </c>
      <c r="D136">
        <f t="shared" ref="D136:D142" si="26">180-C136</f>
        <v>8.1299999999999955</v>
      </c>
      <c r="E136">
        <f t="shared" si="22"/>
        <v>8.1299999999999955</v>
      </c>
    </row>
    <row r="137" spans="1:5">
      <c r="A137">
        <v>29</v>
      </c>
      <c r="B137">
        <f t="shared" si="20"/>
        <v>1.2083333333333333</v>
      </c>
      <c r="C137">
        <v>160.40799999999999</v>
      </c>
      <c r="D137">
        <f t="shared" si="26"/>
        <v>19.592000000000013</v>
      </c>
      <c r="E137">
        <f t="shared" si="22"/>
        <v>19.592000000000013</v>
      </c>
    </row>
    <row r="138" spans="1:5">
      <c r="A138">
        <v>30</v>
      </c>
      <c r="B138">
        <f t="shared" si="20"/>
        <v>1.25</v>
      </c>
      <c r="C138">
        <v>153.70500000000001</v>
      </c>
      <c r="D138">
        <f t="shared" si="26"/>
        <v>26.294999999999987</v>
      </c>
      <c r="E138">
        <f t="shared" si="22"/>
        <v>26.294999999999987</v>
      </c>
    </row>
    <row r="139" spans="1:5">
      <c r="A139">
        <v>31</v>
      </c>
      <c r="B139">
        <f t="shared" si="20"/>
        <v>1.2916666666666665</v>
      </c>
      <c r="C139">
        <v>162.708</v>
      </c>
      <c r="D139">
        <f t="shared" si="26"/>
        <v>17.292000000000002</v>
      </c>
      <c r="E139">
        <f t="shared" si="22"/>
        <v>17.292000000000002</v>
      </c>
    </row>
    <row r="140" spans="1:5">
      <c r="A140">
        <v>32</v>
      </c>
      <c r="B140">
        <f t="shared" si="20"/>
        <v>1.3333333333333333</v>
      </c>
      <c r="C140">
        <v>164.16800000000001</v>
      </c>
      <c r="D140">
        <f t="shared" si="26"/>
        <v>15.831999999999994</v>
      </c>
      <c r="E140">
        <f t="shared" si="22"/>
        <v>15.831999999999994</v>
      </c>
    </row>
    <row r="141" spans="1:5">
      <c r="A141">
        <v>33</v>
      </c>
      <c r="B141">
        <f t="shared" si="20"/>
        <v>1.375</v>
      </c>
      <c r="C141">
        <v>151.58699999999999</v>
      </c>
      <c r="D141">
        <f t="shared" si="26"/>
        <v>28.413000000000011</v>
      </c>
      <c r="E141">
        <f t="shared" si="22"/>
        <v>28.413000000000011</v>
      </c>
    </row>
    <row r="142" spans="1:5">
      <c r="A142">
        <v>34</v>
      </c>
      <c r="B142">
        <f t="shared" si="20"/>
        <v>1.4166666666666665</v>
      </c>
      <c r="C142">
        <v>153.435</v>
      </c>
      <c r="D142">
        <f t="shared" si="26"/>
        <v>26.564999999999998</v>
      </c>
      <c r="E142">
        <f t="shared" si="22"/>
        <v>26.564999999999998</v>
      </c>
    </row>
    <row r="143" spans="1:5">
      <c r="A143">
        <v>35</v>
      </c>
      <c r="B143">
        <f t="shared" si="20"/>
        <v>1.4583333333333333</v>
      </c>
      <c r="C143">
        <v>166.67500000000001</v>
      </c>
      <c r="D143">
        <f>-180+C143</f>
        <v>-13.324999999999989</v>
      </c>
      <c r="E143">
        <f t="shared" si="22"/>
        <v>13.324999999999989</v>
      </c>
    </row>
    <row r="144" spans="1:5">
      <c r="A144">
        <v>36</v>
      </c>
      <c r="B144">
        <f t="shared" si="20"/>
        <v>1.5</v>
      </c>
      <c r="C144">
        <v>151.75</v>
      </c>
      <c r="D144">
        <f>-180+C144</f>
        <v>-28.25</v>
      </c>
      <c r="E144">
        <f t="shared" si="22"/>
        <v>28.25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36"/>
  <dimension ref="A1:H139"/>
  <sheetViews>
    <sheetView workbookViewId="0">
      <selection activeCell="D99" sqref="D99:D106"/>
    </sheetView>
  </sheetViews>
  <sheetFormatPr defaultRowHeight="15"/>
  <cols>
    <col min="2" max="2" width="14.7109375" bestFit="1" customWidth="1"/>
    <col min="3" max="3" width="14.28515625" bestFit="1" customWidth="1"/>
    <col min="4" max="4" width="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8">
      <c r="A1" s="1" t="s">
        <v>14</v>
      </c>
      <c r="C1" s="24" t="s">
        <v>719</v>
      </c>
    </row>
    <row r="2" spans="1:8">
      <c r="A2" t="s">
        <v>135</v>
      </c>
    </row>
    <row r="3" spans="1:8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 s="12">
        <f>A4*(1/30)</f>
        <v>3.3333333333333333E-2</v>
      </c>
      <c r="C4">
        <v>146.01499999999999</v>
      </c>
      <c r="D4" s="8">
        <f>180-C4</f>
        <v>33.985000000000014</v>
      </c>
      <c r="E4" s="13">
        <f>ABS(D4)</f>
        <v>33.985000000000014</v>
      </c>
      <c r="F4">
        <v>1.129</v>
      </c>
      <c r="G4" s="9" t="s">
        <v>151</v>
      </c>
      <c r="H4" s="9"/>
    </row>
    <row r="5" spans="1:8">
      <c r="A5">
        <v>3</v>
      </c>
      <c r="B5" s="12">
        <f t="shared" ref="B5:B62" si="0">A5*(1/30)</f>
        <v>0.1</v>
      </c>
      <c r="C5">
        <v>146.89699999999999</v>
      </c>
      <c r="D5">
        <f t="shared" ref="D5:D6" si="1">180-C5</f>
        <v>33.103000000000009</v>
      </c>
      <c r="E5">
        <f t="shared" ref="E5:E62" si="2">ABS(D5)</f>
        <v>33.103000000000009</v>
      </c>
    </row>
    <row r="6" spans="1:8">
      <c r="A6">
        <v>5</v>
      </c>
      <c r="B6" s="12">
        <f t="shared" si="0"/>
        <v>0.16666666666666666</v>
      </c>
      <c r="C6">
        <v>167.048</v>
      </c>
      <c r="D6">
        <f t="shared" si="1"/>
        <v>12.951999999999998</v>
      </c>
      <c r="E6">
        <f t="shared" si="2"/>
        <v>12.951999999999998</v>
      </c>
      <c r="G6" t="s">
        <v>131</v>
      </c>
      <c r="H6" t="s">
        <v>152</v>
      </c>
    </row>
    <row r="7" spans="1:8">
      <c r="A7">
        <v>7</v>
      </c>
      <c r="B7" s="12">
        <f t="shared" si="0"/>
        <v>0.23333333333333334</v>
      </c>
      <c r="C7">
        <v>178.38499999999999</v>
      </c>
      <c r="D7">
        <f>-180+C7</f>
        <v>-1.6150000000000091</v>
      </c>
      <c r="E7">
        <f t="shared" si="2"/>
        <v>1.6150000000000091</v>
      </c>
      <c r="G7" t="s">
        <v>153</v>
      </c>
    </row>
    <row r="8" spans="1:8">
      <c r="A8">
        <v>9</v>
      </c>
      <c r="B8" s="12">
        <f t="shared" si="0"/>
        <v>0.3</v>
      </c>
      <c r="C8">
        <v>173.92400000000001</v>
      </c>
      <c r="D8">
        <f t="shared" ref="D8:D15" si="3">-180+C8</f>
        <v>-6.0759999999999934</v>
      </c>
      <c r="E8">
        <f t="shared" si="2"/>
        <v>6.0759999999999934</v>
      </c>
      <c r="G8" s="9" t="s">
        <v>154</v>
      </c>
    </row>
    <row r="9" spans="1:8">
      <c r="A9">
        <v>11</v>
      </c>
      <c r="B9" s="12">
        <f t="shared" si="0"/>
        <v>0.36666666666666664</v>
      </c>
      <c r="C9">
        <v>165.49799999999999</v>
      </c>
      <c r="D9">
        <f t="shared" si="3"/>
        <v>-14.50200000000001</v>
      </c>
      <c r="E9">
        <f t="shared" si="2"/>
        <v>14.50200000000001</v>
      </c>
    </row>
    <row r="10" spans="1:8">
      <c r="A10">
        <v>13</v>
      </c>
      <c r="B10" s="12">
        <f t="shared" si="0"/>
        <v>0.43333333333333335</v>
      </c>
      <c r="C10">
        <v>157.358</v>
      </c>
      <c r="D10">
        <f t="shared" si="3"/>
        <v>-22.641999999999996</v>
      </c>
      <c r="E10">
        <f t="shared" si="2"/>
        <v>22.641999999999996</v>
      </c>
    </row>
    <row r="11" spans="1:8">
      <c r="A11">
        <v>15</v>
      </c>
      <c r="B11" s="12">
        <f t="shared" si="0"/>
        <v>0.5</v>
      </c>
      <c r="C11">
        <v>154.529</v>
      </c>
      <c r="D11">
        <f t="shared" si="3"/>
        <v>-25.471000000000004</v>
      </c>
      <c r="E11">
        <f t="shared" si="2"/>
        <v>25.471000000000004</v>
      </c>
    </row>
    <row r="12" spans="1:8">
      <c r="A12">
        <v>17</v>
      </c>
      <c r="B12" s="12">
        <f t="shared" si="0"/>
        <v>0.56666666666666665</v>
      </c>
      <c r="C12">
        <v>151.13</v>
      </c>
      <c r="D12">
        <f t="shared" si="3"/>
        <v>-28.870000000000005</v>
      </c>
      <c r="E12">
        <f t="shared" si="2"/>
        <v>28.870000000000005</v>
      </c>
    </row>
    <row r="13" spans="1:8">
      <c r="A13">
        <v>19</v>
      </c>
      <c r="B13" s="12">
        <f t="shared" si="0"/>
        <v>0.6333333333333333</v>
      </c>
      <c r="C13">
        <v>150.87100000000001</v>
      </c>
      <c r="D13" s="8">
        <f t="shared" si="3"/>
        <v>-29.128999999999991</v>
      </c>
      <c r="E13">
        <f t="shared" si="2"/>
        <v>29.128999999999991</v>
      </c>
    </row>
    <row r="14" spans="1:8">
      <c r="A14">
        <v>21</v>
      </c>
      <c r="B14" s="12">
        <f t="shared" si="0"/>
        <v>0.7</v>
      </c>
      <c r="C14">
        <v>152.46899999999999</v>
      </c>
      <c r="D14">
        <f t="shared" si="3"/>
        <v>-27.531000000000006</v>
      </c>
      <c r="E14">
        <f t="shared" si="2"/>
        <v>27.531000000000006</v>
      </c>
    </row>
    <row r="15" spans="1:8">
      <c r="A15">
        <v>23</v>
      </c>
      <c r="B15" s="12">
        <f t="shared" si="0"/>
        <v>0.76666666666666661</v>
      </c>
      <c r="C15">
        <v>161.63800000000001</v>
      </c>
      <c r="D15">
        <f t="shared" si="3"/>
        <v>-18.361999999999995</v>
      </c>
      <c r="E15">
        <f t="shared" si="2"/>
        <v>18.361999999999995</v>
      </c>
    </row>
    <row r="16" spans="1:8">
      <c r="A16">
        <v>25</v>
      </c>
      <c r="B16" s="12">
        <f t="shared" si="0"/>
        <v>0.83333333333333337</v>
      </c>
      <c r="C16">
        <v>179.221</v>
      </c>
      <c r="D16">
        <f>180-C16</f>
        <v>0.77899999999999636</v>
      </c>
      <c r="E16">
        <f t="shared" si="2"/>
        <v>0.77899999999999636</v>
      </c>
    </row>
    <row r="17" spans="1:5">
      <c r="A17">
        <v>27</v>
      </c>
      <c r="B17" s="12">
        <f t="shared" si="0"/>
        <v>0.9</v>
      </c>
      <c r="C17">
        <v>174.4</v>
      </c>
      <c r="D17">
        <f t="shared" ref="D17:D24" si="4">180-C17</f>
        <v>5.5999999999999943</v>
      </c>
      <c r="E17">
        <f t="shared" si="2"/>
        <v>5.5999999999999943</v>
      </c>
    </row>
    <row r="18" spans="1:5">
      <c r="A18">
        <v>29</v>
      </c>
      <c r="B18" s="12">
        <f t="shared" si="0"/>
        <v>0.96666666666666667</v>
      </c>
      <c r="C18">
        <v>165.39099999999999</v>
      </c>
      <c r="D18">
        <f t="shared" si="4"/>
        <v>14.609000000000009</v>
      </c>
      <c r="E18">
        <f t="shared" si="2"/>
        <v>14.609000000000009</v>
      </c>
    </row>
    <row r="19" spans="1:5">
      <c r="A19">
        <v>31</v>
      </c>
      <c r="B19" s="12">
        <f t="shared" si="0"/>
        <v>1.0333333333333332</v>
      </c>
      <c r="C19">
        <v>168.70599999999999</v>
      </c>
      <c r="D19">
        <f t="shared" si="4"/>
        <v>11.294000000000011</v>
      </c>
      <c r="E19">
        <f t="shared" si="2"/>
        <v>11.294000000000011</v>
      </c>
    </row>
    <row r="20" spans="1:5">
      <c r="A20">
        <v>33</v>
      </c>
      <c r="B20" s="12">
        <f t="shared" si="0"/>
        <v>1.1000000000000001</v>
      </c>
      <c r="C20">
        <v>162.643</v>
      </c>
      <c r="D20">
        <f t="shared" si="4"/>
        <v>17.356999999999999</v>
      </c>
      <c r="E20">
        <f t="shared" si="2"/>
        <v>17.356999999999999</v>
      </c>
    </row>
    <row r="21" spans="1:5">
      <c r="A21">
        <v>35</v>
      </c>
      <c r="B21" s="12">
        <f t="shared" si="0"/>
        <v>1.1666666666666667</v>
      </c>
      <c r="C21">
        <v>159.804</v>
      </c>
      <c r="D21">
        <f t="shared" si="4"/>
        <v>20.195999999999998</v>
      </c>
      <c r="E21">
        <f t="shared" si="2"/>
        <v>20.195999999999998</v>
      </c>
    </row>
    <row r="22" spans="1:5">
      <c r="A22">
        <v>37</v>
      </c>
      <c r="B22" s="12">
        <f t="shared" si="0"/>
        <v>1.2333333333333334</v>
      </c>
      <c r="C22">
        <v>162.178</v>
      </c>
      <c r="D22">
        <f t="shared" si="4"/>
        <v>17.822000000000003</v>
      </c>
      <c r="E22">
        <f t="shared" si="2"/>
        <v>17.822000000000003</v>
      </c>
    </row>
    <row r="23" spans="1:5">
      <c r="A23">
        <v>39</v>
      </c>
      <c r="B23" s="12">
        <f t="shared" si="0"/>
        <v>1.3</v>
      </c>
      <c r="C23">
        <v>164.67599999999999</v>
      </c>
      <c r="D23">
        <f t="shared" si="4"/>
        <v>15.324000000000012</v>
      </c>
      <c r="E23">
        <f t="shared" si="2"/>
        <v>15.324000000000012</v>
      </c>
    </row>
    <row r="24" spans="1:5">
      <c r="A24">
        <v>41</v>
      </c>
      <c r="B24" s="12">
        <f t="shared" si="0"/>
        <v>1.3666666666666667</v>
      </c>
      <c r="C24">
        <v>168.643</v>
      </c>
      <c r="D24">
        <f t="shared" si="4"/>
        <v>11.356999999999999</v>
      </c>
      <c r="E24">
        <f t="shared" si="2"/>
        <v>11.356999999999999</v>
      </c>
    </row>
    <row r="25" spans="1:5">
      <c r="A25">
        <v>43</v>
      </c>
      <c r="B25" s="12">
        <f t="shared" si="0"/>
        <v>1.4333333333333333</v>
      </c>
      <c r="C25">
        <v>172.32900000000001</v>
      </c>
      <c r="D25">
        <f>-180+C25</f>
        <v>-7.6709999999999923</v>
      </c>
      <c r="E25">
        <f t="shared" si="2"/>
        <v>7.6709999999999923</v>
      </c>
    </row>
    <row r="26" spans="1:5">
      <c r="A26">
        <v>45</v>
      </c>
      <c r="B26" s="12">
        <f t="shared" si="0"/>
        <v>1.5</v>
      </c>
      <c r="C26">
        <v>170.94</v>
      </c>
      <c r="D26">
        <f t="shared" ref="D26:D35" si="5">-180+C26</f>
        <v>-9.0600000000000023</v>
      </c>
      <c r="E26">
        <f t="shared" si="2"/>
        <v>9.0600000000000023</v>
      </c>
    </row>
    <row r="27" spans="1:5">
      <c r="A27">
        <v>47</v>
      </c>
      <c r="B27" s="12">
        <f t="shared" si="0"/>
        <v>1.5666666666666667</v>
      </c>
      <c r="C27">
        <v>170.892</v>
      </c>
      <c r="D27">
        <f t="shared" si="5"/>
        <v>-9.1080000000000041</v>
      </c>
      <c r="E27">
        <f t="shared" si="2"/>
        <v>9.1080000000000041</v>
      </c>
    </row>
    <row r="28" spans="1:5">
      <c r="A28">
        <v>49</v>
      </c>
      <c r="B28" s="12">
        <f t="shared" si="0"/>
        <v>1.6333333333333333</v>
      </c>
      <c r="C28">
        <v>166.268</v>
      </c>
      <c r="D28">
        <f t="shared" si="5"/>
        <v>-13.731999999999999</v>
      </c>
      <c r="E28">
        <f t="shared" si="2"/>
        <v>13.731999999999999</v>
      </c>
    </row>
    <row r="29" spans="1:5">
      <c r="A29">
        <v>51</v>
      </c>
      <c r="B29" s="12">
        <f t="shared" si="0"/>
        <v>1.7</v>
      </c>
      <c r="C29">
        <v>161.65299999999999</v>
      </c>
      <c r="D29">
        <f t="shared" si="5"/>
        <v>-18.347000000000008</v>
      </c>
      <c r="E29">
        <f t="shared" si="2"/>
        <v>18.347000000000008</v>
      </c>
    </row>
    <row r="30" spans="1:5">
      <c r="A30">
        <v>53</v>
      </c>
      <c r="B30" s="12">
        <f t="shared" si="0"/>
        <v>1.7666666666666666</v>
      </c>
      <c r="C30">
        <v>157.83500000000001</v>
      </c>
      <c r="D30">
        <f t="shared" si="5"/>
        <v>-22.164999999999992</v>
      </c>
      <c r="E30">
        <f t="shared" si="2"/>
        <v>22.164999999999992</v>
      </c>
    </row>
    <row r="31" spans="1:5">
      <c r="A31">
        <v>55</v>
      </c>
      <c r="B31" s="12">
        <f t="shared" si="0"/>
        <v>1.8333333333333333</v>
      </c>
      <c r="C31">
        <v>150.714</v>
      </c>
      <c r="D31">
        <f t="shared" si="5"/>
        <v>-29.286000000000001</v>
      </c>
      <c r="E31">
        <f t="shared" si="2"/>
        <v>29.286000000000001</v>
      </c>
    </row>
    <row r="32" spans="1:5">
      <c r="A32">
        <v>57</v>
      </c>
      <c r="B32" s="12">
        <f t="shared" si="0"/>
        <v>1.9</v>
      </c>
      <c r="C32">
        <v>148.821</v>
      </c>
      <c r="D32" s="8">
        <f t="shared" si="5"/>
        <v>-31.179000000000002</v>
      </c>
      <c r="E32">
        <f t="shared" si="2"/>
        <v>31.179000000000002</v>
      </c>
    </row>
    <row r="33" spans="1:5">
      <c r="A33">
        <v>59</v>
      </c>
      <c r="B33" s="12">
        <f t="shared" si="0"/>
        <v>1.9666666666666666</v>
      </c>
      <c r="C33">
        <v>153.928</v>
      </c>
      <c r="D33">
        <f t="shared" si="5"/>
        <v>-26.072000000000003</v>
      </c>
      <c r="E33">
        <f t="shared" si="2"/>
        <v>26.072000000000003</v>
      </c>
    </row>
    <row r="34" spans="1:5">
      <c r="A34">
        <v>61</v>
      </c>
      <c r="B34" s="12">
        <f t="shared" si="0"/>
        <v>2.0333333333333332</v>
      </c>
      <c r="C34">
        <v>150.77099999999999</v>
      </c>
      <c r="D34">
        <f t="shared" si="5"/>
        <v>-29.229000000000013</v>
      </c>
      <c r="E34">
        <f t="shared" si="2"/>
        <v>29.229000000000013</v>
      </c>
    </row>
    <row r="35" spans="1:5">
      <c r="A35">
        <v>63</v>
      </c>
      <c r="B35" s="12">
        <f t="shared" si="0"/>
        <v>2.1</v>
      </c>
      <c r="C35">
        <v>156.31299999999999</v>
      </c>
      <c r="D35">
        <f t="shared" si="5"/>
        <v>-23.687000000000012</v>
      </c>
      <c r="E35">
        <f t="shared" si="2"/>
        <v>23.687000000000012</v>
      </c>
    </row>
    <row r="36" spans="1:5">
      <c r="A36">
        <v>65</v>
      </c>
      <c r="B36" s="12">
        <f t="shared" si="0"/>
        <v>2.1666666666666665</v>
      </c>
      <c r="C36">
        <v>177.07300000000001</v>
      </c>
      <c r="D36">
        <f>180-C36</f>
        <v>2.9269999999999925</v>
      </c>
      <c r="E36">
        <f t="shared" si="2"/>
        <v>2.9269999999999925</v>
      </c>
    </row>
    <row r="37" spans="1:5">
      <c r="A37">
        <v>67</v>
      </c>
      <c r="B37" s="12">
        <f t="shared" si="0"/>
        <v>2.2333333333333334</v>
      </c>
      <c r="C37">
        <v>174.19200000000001</v>
      </c>
      <c r="D37">
        <f t="shared" ref="D37:D46" si="6">180-C37</f>
        <v>5.8079999999999927</v>
      </c>
      <c r="E37">
        <f t="shared" si="2"/>
        <v>5.8079999999999927</v>
      </c>
    </row>
    <row r="38" spans="1:5">
      <c r="A38">
        <v>69</v>
      </c>
      <c r="B38" s="12">
        <f t="shared" si="0"/>
        <v>2.2999999999999998</v>
      </c>
      <c r="C38">
        <v>171.28299999999999</v>
      </c>
      <c r="D38">
        <f t="shared" si="6"/>
        <v>8.717000000000013</v>
      </c>
      <c r="E38">
        <f t="shared" si="2"/>
        <v>8.717000000000013</v>
      </c>
    </row>
    <row r="39" spans="1:5">
      <c r="A39">
        <v>71</v>
      </c>
      <c r="B39" s="12">
        <f t="shared" si="0"/>
        <v>2.3666666666666667</v>
      </c>
      <c r="C39">
        <v>169.88399999999999</v>
      </c>
      <c r="D39">
        <f t="shared" si="6"/>
        <v>10.116000000000014</v>
      </c>
      <c r="E39">
        <f t="shared" si="2"/>
        <v>10.116000000000014</v>
      </c>
    </row>
    <row r="40" spans="1:5">
      <c r="A40">
        <v>73</v>
      </c>
      <c r="B40" s="12">
        <f t="shared" si="0"/>
        <v>2.4333333333333331</v>
      </c>
      <c r="C40">
        <v>169.517</v>
      </c>
      <c r="D40">
        <f t="shared" si="6"/>
        <v>10.483000000000004</v>
      </c>
      <c r="E40">
        <f t="shared" si="2"/>
        <v>10.483000000000004</v>
      </c>
    </row>
    <row r="41" spans="1:5">
      <c r="A41">
        <v>75</v>
      </c>
      <c r="B41" s="12">
        <f t="shared" si="0"/>
        <v>2.5</v>
      </c>
      <c r="C41">
        <v>164.36600000000001</v>
      </c>
      <c r="D41">
        <f t="shared" si="6"/>
        <v>15.633999999999986</v>
      </c>
      <c r="E41">
        <f t="shared" si="2"/>
        <v>15.633999999999986</v>
      </c>
    </row>
    <row r="42" spans="1:5">
      <c r="A42">
        <v>77</v>
      </c>
      <c r="B42" s="12">
        <f t="shared" si="0"/>
        <v>2.5666666666666664</v>
      </c>
      <c r="C42">
        <v>162.73400000000001</v>
      </c>
      <c r="D42" s="8">
        <f t="shared" si="6"/>
        <v>17.265999999999991</v>
      </c>
      <c r="E42">
        <f t="shared" si="2"/>
        <v>17.265999999999991</v>
      </c>
    </row>
    <row r="43" spans="1:5">
      <c r="A43">
        <v>79</v>
      </c>
      <c r="B43" s="12">
        <f t="shared" si="0"/>
        <v>2.6333333333333333</v>
      </c>
      <c r="C43">
        <v>165.59800000000001</v>
      </c>
      <c r="D43">
        <f t="shared" si="6"/>
        <v>14.401999999999987</v>
      </c>
      <c r="E43">
        <f t="shared" si="2"/>
        <v>14.401999999999987</v>
      </c>
    </row>
    <row r="44" spans="1:5">
      <c r="A44">
        <v>81</v>
      </c>
      <c r="B44" s="12">
        <f t="shared" si="0"/>
        <v>2.7</v>
      </c>
      <c r="C44">
        <v>163.64400000000001</v>
      </c>
      <c r="D44">
        <f t="shared" si="6"/>
        <v>16.355999999999995</v>
      </c>
      <c r="E44">
        <f t="shared" si="2"/>
        <v>16.355999999999995</v>
      </c>
    </row>
    <row r="45" spans="1:5">
      <c r="A45">
        <v>83</v>
      </c>
      <c r="B45" s="12">
        <f t="shared" si="0"/>
        <v>2.7666666666666666</v>
      </c>
      <c r="C45">
        <v>166.31100000000001</v>
      </c>
      <c r="D45">
        <f t="shared" si="6"/>
        <v>13.688999999999993</v>
      </c>
      <c r="E45">
        <f t="shared" si="2"/>
        <v>13.688999999999993</v>
      </c>
    </row>
    <row r="46" spans="1:5">
      <c r="A46">
        <v>85</v>
      </c>
      <c r="B46" s="12">
        <f t="shared" si="0"/>
        <v>2.8333333333333335</v>
      </c>
      <c r="C46">
        <v>170.95</v>
      </c>
      <c r="D46">
        <f t="shared" si="6"/>
        <v>9.0500000000000114</v>
      </c>
      <c r="E46">
        <f t="shared" si="2"/>
        <v>9.0500000000000114</v>
      </c>
    </row>
    <row r="47" spans="1:5">
      <c r="A47">
        <v>87</v>
      </c>
      <c r="B47" s="12">
        <f t="shared" si="0"/>
        <v>2.9</v>
      </c>
      <c r="C47">
        <v>171.36500000000001</v>
      </c>
      <c r="D47">
        <f>-180+C47</f>
        <v>-8.6349999999999909</v>
      </c>
      <c r="E47">
        <f t="shared" si="2"/>
        <v>8.6349999999999909</v>
      </c>
    </row>
    <row r="48" spans="1:5">
      <c r="A48">
        <v>89</v>
      </c>
      <c r="B48" s="12">
        <f t="shared" si="0"/>
        <v>2.9666666666666668</v>
      </c>
      <c r="C48">
        <v>170.339</v>
      </c>
      <c r="D48">
        <f t="shared" ref="D48:D55" si="7">-180+C48</f>
        <v>-9.6610000000000014</v>
      </c>
      <c r="E48">
        <f t="shared" si="2"/>
        <v>9.6610000000000014</v>
      </c>
    </row>
    <row r="49" spans="1:7">
      <c r="A49">
        <v>91</v>
      </c>
      <c r="B49" s="12">
        <f t="shared" si="0"/>
        <v>3.0333333333333332</v>
      </c>
      <c r="C49">
        <v>163.12700000000001</v>
      </c>
      <c r="D49">
        <f t="shared" si="7"/>
        <v>-16.87299999999999</v>
      </c>
      <c r="E49">
        <f t="shared" si="2"/>
        <v>16.87299999999999</v>
      </c>
    </row>
    <row r="50" spans="1:7">
      <c r="A50">
        <v>93</v>
      </c>
      <c r="B50" s="12">
        <f t="shared" si="0"/>
        <v>3.1</v>
      </c>
      <c r="C50">
        <v>155.876</v>
      </c>
      <c r="D50">
        <f t="shared" si="7"/>
        <v>-24.123999999999995</v>
      </c>
      <c r="E50">
        <f t="shared" si="2"/>
        <v>24.123999999999995</v>
      </c>
    </row>
    <row r="51" spans="1:7">
      <c r="A51">
        <v>95</v>
      </c>
      <c r="B51" s="12">
        <f t="shared" si="0"/>
        <v>3.1666666666666665</v>
      </c>
      <c r="C51">
        <v>157.322</v>
      </c>
      <c r="D51">
        <f t="shared" si="7"/>
        <v>-22.677999999999997</v>
      </c>
      <c r="E51">
        <f t="shared" si="2"/>
        <v>22.677999999999997</v>
      </c>
    </row>
    <row r="52" spans="1:7">
      <c r="A52">
        <v>97</v>
      </c>
      <c r="B52" s="12">
        <f t="shared" si="0"/>
        <v>3.2333333333333334</v>
      </c>
      <c r="C52">
        <v>154.93199999999999</v>
      </c>
      <c r="D52">
        <f t="shared" si="7"/>
        <v>-25.068000000000012</v>
      </c>
      <c r="E52">
        <f t="shared" si="2"/>
        <v>25.068000000000012</v>
      </c>
    </row>
    <row r="53" spans="1:7">
      <c r="A53">
        <v>99</v>
      </c>
      <c r="B53" s="12">
        <f t="shared" si="0"/>
        <v>3.3</v>
      </c>
      <c r="C53">
        <v>156.91499999999999</v>
      </c>
      <c r="D53">
        <f t="shared" si="7"/>
        <v>-23.085000000000008</v>
      </c>
      <c r="E53">
        <f t="shared" si="2"/>
        <v>23.085000000000008</v>
      </c>
    </row>
    <row r="54" spans="1:7">
      <c r="A54">
        <v>101</v>
      </c>
      <c r="B54" s="12">
        <f t="shared" si="0"/>
        <v>3.3666666666666667</v>
      </c>
      <c r="C54">
        <v>153.239</v>
      </c>
      <c r="D54" s="8">
        <f t="shared" si="7"/>
        <v>-26.760999999999996</v>
      </c>
      <c r="E54">
        <f t="shared" si="2"/>
        <v>26.760999999999996</v>
      </c>
    </row>
    <row r="55" spans="1:7">
      <c r="A55">
        <v>103</v>
      </c>
      <c r="B55" s="12">
        <f t="shared" si="0"/>
        <v>3.4333333333333331</v>
      </c>
      <c r="C55">
        <v>167.93600000000001</v>
      </c>
      <c r="D55">
        <f t="shared" si="7"/>
        <v>-12.063999999999993</v>
      </c>
      <c r="E55">
        <f t="shared" si="2"/>
        <v>12.063999999999993</v>
      </c>
    </row>
    <row r="56" spans="1:7">
      <c r="A56">
        <v>105</v>
      </c>
      <c r="B56" s="12">
        <f t="shared" si="0"/>
        <v>3.5</v>
      </c>
      <c r="C56">
        <v>179.99</v>
      </c>
      <c r="D56">
        <f>180-C56</f>
        <v>9.9999999999909051E-3</v>
      </c>
      <c r="E56">
        <f t="shared" si="2"/>
        <v>9.9999999999909051E-3</v>
      </c>
    </row>
    <row r="57" spans="1:7">
      <c r="A57">
        <v>107</v>
      </c>
      <c r="B57" s="12">
        <f t="shared" si="0"/>
        <v>3.5666666666666664</v>
      </c>
      <c r="C57">
        <v>175.50299999999999</v>
      </c>
      <c r="D57">
        <f t="shared" ref="D57:D62" si="8">180-C57</f>
        <v>4.4970000000000141</v>
      </c>
      <c r="E57">
        <f t="shared" si="2"/>
        <v>4.4970000000000141</v>
      </c>
    </row>
    <row r="58" spans="1:7">
      <c r="A58">
        <v>109</v>
      </c>
      <c r="B58" s="12">
        <f t="shared" si="0"/>
        <v>3.6333333333333333</v>
      </c>
      <c r="C58">
        <v>171.76300000000001</v>
      </c>
      <c r="D58">
        <f t="shared" si="8"/>
        <v>8.2369999999999948</v>
      </c>
      <c r="E58">
        <f t="shared" si="2"/>
        <v>8.2369999999999948</v>
      </c>
    </row>
    <row r="59" spans="1:7">
      <c r="A59">
        <v>111</v>
      </c>
      <c r="B59" s="12">
        <f t="shared" si="0"/>
        <v>3.6999999999999997</v>
      </c>
      <c r="C59">
        <v>173.15</v>
      </c>
      <c r="D59">
        <f t="shared" si="8"/>
        <v>6.8499999999999943</v>
      </c>
      <c r="E59">
        <f t="shared" si="2"/>
        <v>6.8499999999999943</v>
      </c>
    </row>
    <row r="60" spans="1:7">
      <c r="A60">
        <v>113</v>
      </c>
      <c r="B60" s="12">
        <f t="shared" si="0"/>
        <v>3.7666666666666666</v>
      </c>
      <c r="C60">
        <v>168.84</v>
      </c>
      <c r="D60">
        <f t="shared" si="8"/>
        <v>11.159999999999997</v>
      </c>
      <c r="E60">
        <f t="shared" si="2"/>
        <v>11.159999999999997</v>
      </c>
    </row>
    <row r="61" spans="1:7">
      <c r="A61">
        <v>115</v>
      </c>
      <c r="B61" s="12">
        <f t="shared" si="0"/>
        <v>3.8333333333333335</v>
      </c>
      <c r="C61">
        <v>166.03399999999999</v>
      </c>
      <c r="D61">
        <f t="shared" si="8"/>
        <v>13.966000000000008</v>
      </c>
      <c r="E61">
        <f t="shared" si="2"/>
        <v>13.966000000000008</v>
      </c>
    </row>
    <row r="62" spans="1:7">
      <c r="A62">
        <v>117</v>
      </c>
      <c r="B62" s="12">
        <f t="shared" si="0"/>
        <v>3.9</v>
      </c>
      <c r="C62">
        <v>169.27600000000001</v>
      </c>
      <c r="D62">
        <f t="shared" si="8"/>
        <v>10.72399999999999</v>
      </c>
      <c r="E62">
        <f t="shared" si="2"/>
        <v>10.72399999999999</v>
      </c>
    </row>
    <row r="64" spans="1:7">
      <c r="G64" s="1"/>
    </row>
    <row r="65" spans="1:8">
      <c r="G65" s="9"/>
    </row>
    <row r="67" spans="1:8">
      <c r="A67" t="s">
        <v>135</v>
      </c>
      <c r="G67" t="s">
        <v>131</v>
      </c>
      <c r="H67" t="s">
        <v>155</v>
      </c>
    </row>
    <row r="68" spans="1:8">
      <c r="A68" s="1" t="s">
        <v>123</v>
      </c>
      <c r="B68" s="1" t="s">
        <v>124</v>
      </c>
      <c r="C68" s="1" t="s">
        <v>125</v>
      </c>
      <c r="D68" s="1" t="s">
        <v>126</v>
      </c>
      <c r="E68" s="1" t="s">
        <v>127</v>
      </c>
      <c r="G68" t="s">
        <v>156</v>
      </c>
    </row>
    <row r="69" spans="1:8">
      <c r="A69">
        <v>1</v>
      </c>
      <c r="B69">
        <f>A69*(1/30)</f>
        <v>3.3333333333333333E-2</v>
      </c>
      <c r="C69">
        <v>163.94</v>
      </c>
      <c r="D69">
        <v>-16.060000000000002</v>
      </c>
      <c r="E69">
        <v>16.060000000000002</v>
      </c>
      <c r="G69" s="9" t="s">
        <v>157</v>
      </c>
    </row>
    <row r="70" spans="1:8">
      <c r="A70">
        <v>3</v>
      </c>
      <c r="B70">
        <f t="shared" ref="B70:B108" si="9">A70*(1/30)</f>
        <v>0.1</v>
      </c>
      <c r="C70">
        <v>161.62899999999999</v>
      </c>
      <c r="D70">
        <v>-18.371000000000009</v>
      </c>
      <c r="E70">
        <v>18.371000000000009</v>
      </c>
    </row>
    <row r="71" spans="1:8">
      <c r="A71">
        <v>5</v>
      </c>
      <c r="B71">
        <f t="shared" si="9"/>
        <v>0.16666666666666666</v>
      </c>
      <c r="C71">
        <v>157.77699999999999</v>
      </c>
      <c r="D71">
        <v>-22.223000000000013</v>
      </c>
      <c r="E71">
        <v>22.223000000000013</v>
      </c>
    </row>
    <row r="72" spans="1:8">
      <c r="A72">
        <v>7</v>
      </c>
      <c r="B72">
        <f t="shared" si="9"/>
        <v>0.23333333333333334</v>
      </c>
      <c r="C72">
        <v>156.577</v>
      </c>
      <c r="D72">
        <v>-23.423000000000002</v>
      </c>
      <c r="E72">
        <v>23.423000000000002</v>
      </c>
    </row>
    <row r="73" spans="1:8">
      <c r="A73">
        <v>9</v>
      </c>
      <c r="B73">
        <f t="shared" si="9"/>
        <v>0.3</v>
      </c>
      <c r="C73">
        <v>165.143</v>
      </c>
      <c r="D73">
        <v>-14.856999999999999</v>
      </c>
      <c r="E73">
        <v>14.856999999999999</v>
      </c>
    </row>
    <row r="74" spans="1:8">
      <c r="A74">
        <v>11</v>
      </c>
      <c r="B74">
        <f t="shared" si="9"/>
        <v>0.36666666666666664</v>
      </c>
      <c r="C74">
        <v>166.71700000000001</v>
      </c>
      <c r="D74">
        <v>13.282999999999987</v>
      </c>
      <c r="E74">
        <v>13.282999999999987</v>
      </c>
    </row>
    <row r="75" spans="1:8">
      <c r="A75">
        <v>13</v>
      </c>
      <c r="B75">
        <f t="shared" si="9"/>
        <v>0.43333333333333335</v>
      </c>
      <c r="C75">
        <v>164.86199999999999</v>
      </c>
      <c r="D75">
        <v>15.138000000000005</v>
      </c>
      <c r="E75">
        <v>15.138000000000005</v>
      </c>
    </row>
    <row r="76" spans="1:8">
      <c r="A76">
        <v>15</v>
      </c>
      <c r="B76">
        <f t="shared" si="9"/>
        <v>0.5</v>
      </c>
      <c r="C76">
        <v>167.13499999999999</v>
      </c>
      <c r="D76">
        <v>12.865000000000009</v>
      </c>
      <c r="E76">
        <v>12.865000000000009</v>
      </c>
    </row>
    <row r="77" spans="1:8">
      <c r="A77">
        <v>17</v>
      </c>
      <c r="B77">
        <f t="shared" si="9"/>
        <v>0.56666666666666665</v>
      </c>
      <c r="C77">
        <v>165.346</v>
      </c>
      <c r="D77">
        <v>-14.653999999999996</v>
      </c>
      <c r="E77">
        <v>14.653999999999996</v>
      </c>
    </row>
    <row r="78" spans="1:8">
      <c r="A78">
        <v>19</v>
      </c>
      <c r="B78">
        <f t="shared" si="9"/>
        <v>0.6333333333333333</v>
      </c>
      <c r="C78">
        <v>153.435</v>
      </c>
      <c r="D78">
        <v>-26.564999999999998</v>
      </c>
      <c r="E78">
        <v>26.564999999999998</v>
      </c>
    </row>
    <row r="79" spans="1:8">
      <c r="A79">
        <v>21</v>
      </c>
      <c r="B79">
        <f t="shared" si="9"/>
        <v>0.7</v>
      </c>
      <c r="C79">
        <v>153.048</v>
      </c>
      <c r="D79">
        <v>-26.951999999999998</v>
      </c>
      <c r="E79">
        <v>26.951999999999998</v>
      </c>
    </row>
    <row r="80" spans="1:8">
      <c r="A80">
        <v>23</v>
      </c>
      <c r="B80">
        <f t="shared" si="9"/>
        <v>0.76666666666666661</v>
      </c>
      <c r="C80">
        <v>169.50899999999999</v>
      </c>
      <c r="D80">
        <v>-10.491000000000014</v>
      </c>
      <c r="E80">
        <v>10.491000000000014</v>
      </c>
    </row>
    <row r="81" spans="1:5">
      <c r="A81">
        <v>25</v>
      </c>
      <c r="B81">
        <f t="shared" si="9"/>
        <v>0.83333333333333337</v>
      </c>
      <c r="C81">
        <v>168.69</v>
      </c>
      <c r="D81">
        <v>11.310000000000002</v>
      </c>
      <c r="E81">
        <v>11.310000000000002</v>
      </c>
    </row>
    <row r="82" spans="1:5">
      <c r="A82">
        <v>27</v>
      </c>
      <c r="B82">
        <f t="shared" si="9"/>
        <v>0.9</v>
      </c>
      <c r="C82">
        <v>165.71100000000001</v>
      </c>
      <c r="D82">
        <v>14.288999999999987</v>
      </c>
      <c r="E82">
        <v>14.288999999999987</v>
      </c>
    </row>
    <row r="83" spans="1:5">
      <c r="A83">
        <v>29</v>
      </c>
      <c r="B83">
        <f t="shared" si="9"/>
        <v>0.96666666666666667</v>
      </c>
      <c r="C83">
        <v>160.15100000000001</v>
      </c>
      <c r="D83">
        <v>19.84899999999999</v>
      </c>
      <c r="E83">
        <v>19.84899999999999</v>
      </c>
    </row>
    <row r="84" spans="1:5">
      <c r="A84">
        <v>31</v>
      </c>
      <c r="B84">
        <f t="shared" si="9"/>
        <v>1.0333333333333332</v>
      </c>
      <c r="C84">
        <v>158.738</v>
      </c>
      <c r="D84">
        <v>21.262</v>
      </c>
      <c r="E84">
        <v>21.262</v>
      </c>
    </row>
    <row r="85" spans="1:5">
      <c r="A85">
        <v>33</v>
      </c>
      <c r="B85">
        <f t="shared" si="9"/>
        <v>1.1000000000000001</v>
      </c>
      <c r="C85">
        <v>170.67599999999999</v>
      </c>
      <c r="D85">
        <v>-9.3240000000000123</v>
      </c>
      <c r="E85">
        <v>9.3240000000000123</v>
      </c>
    </row>
    <row r="86" spans="1:5">
      <c r="A86">
        <v>35</v>
      </c>
      <c r="B86">
        <f t="shared" si="9"/>
        <v>1.1666666666666667</v>
      </c>
      <c r="C86">
        <v>163.35900000000001</v>
      </c>
      <c r="D86">
        <v>-16.640999999999991</v>
      </c>
      <c r="E86">
        <v>16.640999999999991</v>
      </c>
    </row>
    <row r="87" spans="1:5">
      <c r="A87">
        <v>37</v>
      </c>
      <c r="B87">
        <f t="shared" si="9"/>
        <v>1.2333333333333334</v>
      </c>
      <c r="C87">
        <v>164.69800000000001</v>
      </c>
      <c r="D87">
        <v>15.301999999999992</v>
      </c>
      <c r="E87">
        <v>15.301999999999992</v>
      </c>
    </row>
    <row r="88" spans="1:5">
      <c r="A88">
        <v>39</v>
      </c>
      <c r="B88">
        <f t="shared" si="9"/>
        <v>1.3</v>
      </c>
      <c r="C88">
        <v>163.46199999999999</v>
      </c>
      <c r="D88">
        <v>16.538000000000011</v>
      </c>
      <c r="E88">
        <v>16.538000000000011</v>
      </c>
    </row>
    <row r="89" spans="1:5">
      <c r="A89">
        <v>41</v>
      </c>
      <c r="B89">
        <f t="shared" si="9"/>
        <v>1.3666666666666667</v>
      </c>
      <c r="C89">
        <v>153.322</v>
      </c>
      <c r="D89">
        <v>26.677999999999997</v>
      </c>
      <c r="E89">
        <v>26.677999999999997</v>
      </c>
    </row>
    <row r="90" spans="1:5">
      <c r="A90">
        <v>43</v>
      </c>
      <c r="B90">
        <f t="shared" si="9"/>
        <v>1.4333333333333333</v>
      </c>
      <c r="C90">
        <v>153.435</v>
      </c>
      <c r="D90">
        <v>26.564999999999998</v>
      </c>
      <c r="E90">
        <v>26.564999999999998</v>
      </c>
    </row>
    <row r="91" spans="1:5">
      <c r="A91">
        <v>45</v>
      </c>
      <c r="B91">
        <f t="shared" si="9"/>
        <v>1.5</v>
      </c>
      <c r="C91">
        <v>154.29</v>
      </c>
      <c r="D91">
        <v>25.710000000000008</v>
      </c>
      <c r="E91">
        <v>25.710000000000008</v>
      </c>
    </row>
    <row r="92" spans="1:5">
      <c r="A92">
        <v>47</v>
      </c>
      <c r="B92">
        <f t="shared" si="9"/>
        <v>1.5666666666666667</v>
      </c>
      <c r="C92">
        <v>168.345</v>
      </c>
      <c r="D92">
        <v>-11.655000000000001</v>
      </c>
      <c r="E92">
        <v>11.655000000000001</v>
      </c>
    </row>
    <row r="93" spans="1:5">
      <c r="A93">
        <v>49</v>
      </c>
      <c r="B93">
        <f t="shared" si="9"/>
        <v>1.6333333333333333</v>
      </c>
      <c r="C93">
        <v>161.97499999999999</v>
      </c>
      <c r="D93">
        <v>-18.025000000000006</v>
      </c>
      <c r="E93">
        <v>18.025000000000006</v>
      </c>
    </row>
    <row r="94" spans="1:5">
      <c r="A94">
        <v>51</v>
      </c>
      <c r="B94">
        <f t="shared" si="9"/>
        <v>1.7</v>
      </c>
      <c r="C94">
        <v>161.565</v>
      </c>
      <c r="D94">
        <v>-18.435000000000002</v>
      </c>
      <c r="E94">
        <v>18.435000000000002</v>
      </c>
    </row>
    <row r="95" spans="1:5">
      <c r="A95">
        <v>53</v>
      </c>
      <c r="B95">
        <f t="shared" si="9"/>
        <v>1.7666666666666666</v>
      </c>
      <c r="C95">
        <v>171.87</v>
      </c>
      <c r="D95">
        <v>-8.1299999999999955</v>
      </c>
      <c r="E95">
        <v>8.1299999999999955</v>
      </c>
    </row>
    <row r="96" spans="1:5">
      <c r="A96">
        <v>55</v>
      </c>
      <c r="B96">
        <f t="shared" si="9"/>
        <v>1.8333333333333333</v>
      </c>
      <c r="C96">
        <v>161.375</v>
      </c>
      <c r="D96">
        <v>18.625</v>
      </c>
      <c r="E96">
        <v>18.625</v>
      </c>
    </row>
    <row r="97" spans="1:5">
      <c r="A97">
        <v>57</v>
      </c>
      <c r="B97">
        <f t="shared" si="9"/>
        <v>1.9</v>
      </c>
      <c r="C97">
        <v>151.20599999999999</v>
      </c>
      <c r="D97">
        <v>28.794000000000011</v>
      </c>
      <c r="E97">
        <v>28.794000000000011</v>
      </c>
    </row>
    <row r="98" spans="1:5">
      <c r="A98">
        <v>59</v>
      </c>
      <c r="B98">
        <f t="shared" si="9"/>
        <v>1.9666666666666666</v>
      </c>
      <c r="C98">
        <v>164.501</v>
      </c>
      <c r="D98">
        <v>15.498999999999995</v>
      </c>
      <c r="E98">
        <v>15.498999999999995</v>
      </c>
    </row>
    <row r="99" spans="1:5">
      <c r="A99">
        <v>61</v>
      </c>
      <c r="B99">
        <f t="shared" si="9"/>
        <v>2.0333333333333332</v>
      </c>
      <c r="C99">
        <v>167.185</v>
      </c>
      <c r="D99">
        <v>-12.814999999999998</v>
      </c>
      <c r="E99">
        <v>12.814999999999998</v>
      </c>
    </row>
    <row r="100" spans="1:5">
      <c r="A100">
        <v>63</v>
      </c>
      <c r="B100">
        <f t="shared" si="9"/>
        <v>2.1</v>
      </c>
      <c r="C100">
        <v>159.339</v>
      </c>
      <c r="D100">
        <v>-20.661000000000001</v>
      </c>
      <c r="E100">
        <v>20.661000000000001</v>
      </c>
    </row>
    <row r="101" spans="1:5">
      <c r="A101">
        <v>65</v>
      </c>
      <c r="B101">
        <f t="shared" si="9"/>
        <v>2.1666666666666665</v>
      </c>
      <c r="C101">
        <v>150.524</v>
      </c>
      <c r="D101">
        <v>-29.475999999999999</v>
      </c>
      <c r="E101" s="8">
        <v>29.475999999999999</v>
      </c>
    </row>
    <row r="102" spans="1:5">
      <c r="A102">
        <v>67</v>
      </c>
      <c r="B102">
        <f t="shared" si="9"/>
        <v>2.2333333333333334</v>
      </c>
      <c r="C102">
        <v>168.749</v>
      </c>
      <c r="D102">
        <v>11.251000000000005</v>
      </c>
      <c r="E102">
        <v>11.251000000000005</v>
      </c>
    </row>
    <row r="103" spans="1:5">
      <c r="A103">
        <v>69</v>
      </c>
      <c r="B103">
        <f t="shared" si="9"/>
        <v>2.2999999999999998</v>
      </c>
      <c r="C103">
        <v>169.69499999999999</v>
      </c>
      <c r="D103">
        <v>10.305000000000007</v>
      </c>
      <c r="E103">
        <v>10.305000000000007</v>
      </c>
    </row>
    <row r="104" spans="1:5">
      <c r="A104">
        <v>71</v>
      </c>
      <c r="B104">
        <f t="shared" si="9"/>
        <v>2.3666666666666667</v>
      </c>
      <c r="C104">
        <v>160.15100000000001</v>
      </c>
      <c r="D104">
        <v>19.84899999999999</v>
      </c>
      <c r="E104">
        <v>19.84899999999999</v>
      </c>
    </row>
    <row r="105" spans="1:5">
      <c r="A105">
        <v>73</v>
      </c>
      <c r="B105">
        <f t="shared" si="9"/>
        <v>2.4333333333333331</v>
      </c>
      <c r="C105">
        <v>156.768</v>
      </c>
      <c r="D105">
        <v>23.231999999999999</v>
      </c>
      <c r="E105">
        <v>23.231999999999999</v>
      </c>
    </row>
    <row r="106" spans="1:5">
      <c r="A106">
        <v>75</v>
      </c>
      <c r="B106">
        <f t="shared" si="9"/>
        <v>2.5</v>
      </c>
      <c r="C106">
        <v>168.93</v>
      </c>
      <c r="D106">
        <v>11.069999999999993</v>
      </c>
      <c r="E106">
        <v>11.069999999999993</v>
      </c>
    </row>
    <row r="107" spans="1:5">
      <c r="A107">
        <v>77</v>
      </c>
      <c r="B107">
        <f t="shared" si="9"/>
        <v>2.5666666666666664</v>
      </c>
      <c r="C107">
        <v>166.048</v>
      </c>
      <c r="D107">
        <v>-13.951999999999998</v>
      </c>
      <c r="E107">
        <v>13.951999999999998</v>
      </c>
    </row>
    <row r="108" spans="1:5">
      <c r="A108">
        <v>79</v>
      </c>
      <c r="B108">
        <f t="shared" si="9"/>
        <v>2.6333333333333333</v>
      </c>
      <c r="C108">
        <v>159.71700000000001</v>
      </c>
      <c r="D108">
        <v>-20.282999999999987</v>
      </c>
      <c r="E108">
        <v>20.282999999999987</v>
      </c>
    </row>
    <row r="118" spans="1:5">
      <c r="A118" s="1"/>
      <c r="B118" s="1"/>
      <c r="C118" s="1"/>
      <c r="D118" s="1"/>
      <c r="E118" s="1"/>
    </row>
    <row r="139" spans="5:5">
      <c r="E139" s="8"/>
    </row>
  </sheetData>
  <hyperlinks>
    <hyperlink ref="G4" r:id="rId1"/>
    <hyperlink ref="G8" r:id="rId2"/>
    <hyperlink ref="G69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H134"/>
  <sheetViews>
    <sheetView zoomScaleNormal="100" workbookViewId="0">
      <selection activeCell="D129" sqref="D129:D134"/>
    </sheetView>
  </sheetViews>
  <sheetFormatPr defaultRowHeight="15"/>
  <cols>
    <col min="1" max="1" width="12.7109375" customWidth="1"/>
    <col min="2" max="2" width="16" customWidth="1"/>
    <col min="3" max="3" width="14.28515625" customWidth="1"/>
    <col min="4" max="4" width="12.140625" customWidth="1"/>
    <col min="5" max="5" width="15.85546875" customWidth="1"/>
    <col min="6" max="6" width="28" customWidth="1"/>
  </cols>
  <sheetData>
    <row r="1" spans="1:8">
      <c r="A1" s="1" t="s">
        <v>89</v>
      </c>
      <c r="C1" s="18" t="s">
        <v>90</v>
      </c>
      <c r="D1" s="18"/>
      <c r="E1" s="18"/>
    </row>
    <row r="2" spans="1:8">
      <c r="A2" t="s">
        <v>586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A4*(1/25)</f>
        <v>0.04</v>
      </c>
      <c r="C4">
        <v>171.744</v>
      </c>
      <c r="D4">
        <f>180-C4</f>
        <v>8.2560000000000002</v>
      </c>
      <c r="E4" s="17">
        <f>ABS(D4)</f>
        <v>8.2560000000000002</v>
      </c>
      <c r="F4">
        <v>0.36</v>
      </c>
      <c r="G4" s="9" t="s">
        <v>587</v>
      </c>
    </row>
    <row r="5" spans="1:8">
      <c r="A5" s="17">
        <v>2</v>
      </c>
      <c r="B5">
        <f t="shared" ref="B5:B48" si="0">A5*(1/25)</f>
        <v>0.08</v>
      </c>
      <c r="C5">
        <v>169.858</v>
      </c>
      <c r="D5">
        <f t="shared" ref="D5:D8" si="1">180-C5</f>
        <v>10.141999999999996</v>
      </c>
      <c r="E5" s="17">
        <f t="shared" ref="E5:E48" si="2">ABS(D5)</f>
        <v>10.141999999999996</v>
      </c>
    </row>
    <row r="6" spans="1:8">
      <c r="A6" s="17">
        <v>3</v>
      </c>
      <c r="B6">
        <f t="shared" si="0"/>
        <v>0.12</v>
      </c>
      <c r="C6">
        <v>169.858</v>
      </c>
      <c r="D6">
        <f t="shared" si="1"/>
        <v>10.141999999999996</v>
      </c>
      <c r="E6" s="17">
        <f t="shared" si="2"/>
        <v>10.141999999999996</v>
      </c>
    </row>
    <row r="7" spans="1:8">
      <c r="A7" s="17">
        <v>4</v>
      </c>
      <c r="B7">
        <f t="shared" si="0"/>
        <v>0.16</v>
      </c>
      <c r="C7">
        <v>162.05199999999999</v>
      </c>
      <c r="D7">
        <f t="shared" si="1"/>
        <v>17.948000000000008</v>
      </c>
      <c r="E7" s="17">
        <f t="shared" si="2"/>
        <v>17.948000000000008</v>
      </c>
      <c r="G7" t="s">
        <v>131</v>
      </c>
      <c r="H7" t="s">
        <v>586</v>
      </c>
    </row>
    <row r="8" spans="1:8">
      <c r="A8" s="17">
        <v>5</v>
      </c>
      <c r="B8">
        <f t="shared" si="0"/>
        <v>0.2</v>
      </c>
      <c r="C8">
        <v>156.80099999999999</v>
      </c>
      <c r="D8">
        <f t="shared" si="1"/>
        <v>23.199000000000012</v>
      </c>
      <c r="E8" s="10">
        <f t="shared" si="2"/>
        <v>23.199000000000012</v>
      </c>
      <c r="G8" t="s">
        <v>588</v>
      </c>
    </row>
    <row r="9" spans="1:8">
      <c r="A9" s="17">
        <v>6</v>
      </c>
      <c r="B9">
        <f t="shared" si="0"/>
        <v>0.24</v>
      </c>
      <c r="C9">
        <v>163.881</v>
      </c>
      <c r="D9">
        <f>-180+C9</f>
        <v>-16.119</v>
      </c>
      <c r="E9" s="17">
        <f t="shared" si="2"/>
        <v>16.119</v>
      </c>
      <c r="G9" s="9" t="s">
        <v>589</v>
      </c>
    </row>
    <row r="10" spans="1:8">
      <c r="A10" s="17">
        <v>7</v>
      </c>
      <c r="B10">
        <f t="shared" si="0"/>
        <v>0.28000000000000003</v>
      </c>
      <c r="C10">
        <v>159.44399999999999</v>
      </c>
      <c r="D10">
        <f t="shared" ref="D10:D11" si="3">-180+C10</f>
        <v>-20.556000000000012</v>
      </c>
      <c r="E10" s="17">
        <f t="shared" si="2"/>
        <v>20.556000000000012</v>
      </c>
    </row>
    <row r="11" spans="1:8">
      <c r="A11" s="17">
        <v>8</v>
      </c>
      <c r="B11">
        <f t="shared" si="0"/>
        <v>0.32</v>
      </c>
      <c r="C11">
        <v>161.75200000000001</v>
      </c>
      <c r="D11">
        <f t="shared" si="3"/>
        <v>-18.24799999999999</v>
      </c>
      <c r="E11" s="17">
        <f t="shared" si="2"/>
        <v>18.24799999999999</v>
      </c>
    </row>
    <row r="12" spans="1:8">
      <c r="A12" s="17">
        <v>9</v>
      </c>
      <c r="B12">
        <f t="shared" si="0"/>
        <v>0.36</v>
      </c>
      <c r="C12">
        <v>163.25</v>
      </c>
      <c r="D12">
        <f t="shared" ref="D12:D17" si="4">180-C12</f>
        <v>16.75</v>
      </c>
      <c r="E12" s="17">
        <f t="shared" si="2"/>
        <v>16.75</v>
      </c>
    </row>
    <row r="13" spans="1:8">
      <c r="A13" s="17">
        <v>10</v>
      </c>
      <c r="B13">
        <f t="shared" si="0"/>
        <v>0.4</v>
      </c>
      <c r="C13">
        <v>167.81299999999999</v>
      </c>
      <c r="D13">
        <f t="shared" si="4"/>
        <v>12.187000000000012</v>
      </c>
      <c r="E13" s="17">
        <f t="shared" si="2"/>
        <v>12.187000000000012</v>
      </c>
    </row>
    <row r="14" spans="1:8">
      <c r="A14" s="17">
        <v>11</v>
      </c>
      <c r="B14">
        <f t="shared" si="0"/>
        <v>0.44</v>
      </c>
      <c r="C14">
        <v>158.88900000000001</v>
      </c>
      <c r="D14">
        <f t="shared" si="4"/>
        <v>21.11099999999999</v>
      </c>
      <c r="E14" s="17">
        <f t="shared" si="2"/>
        <v>21.11099999999999</v>
      </c>
    </row>
    <row r="15" spans="1:8">
      <c r="A15" s="17">
        <v>12</v>
      </c>
      <c r="B15">
        <f t="shared" si="0"/>
        <v>0.48</v>
      </c>
      <c r="C15">
        <v>174.09399999999999</v>
      </c>
      <c r="D15">
        <f t="shared" si="4"/>
        <v>5.9060000000000059</v>
      </c>
      <c r="E15" s="17">
        <f t="shared" si="2"/>
        <v>5.9060000000000059</v>
      </c>
    </row>
    <row r="16" spans="1:8">
      <c r="A16" s="17">
        <v>13</v>
      </c>
      <c r="B16">
        <f t="shared" si="0"/>
        <v>0.52</v>
      </c>
      <c r="C16">
        <v>169.69499999999999</v>
      </c>
      <c r="D16">
        <f t="shared" si="4"/>
        <v>10.305000000000007</v>
      </c>
      <c r="E16" s="17">
        <f t="shared" si="2"/>
        <v>10.305000000000007</v>
      </c>
    </row>
    <row r="17" spans="1:5">
      <c r="A17" s="17">
        <v>14</v>
      </c>
      <c r="B17">
        <f t="shared" si="0"/>
        <v>0.56000000000000005</v>
      </c>
      <c r="C17">
        <v>176.50800000000001</v>
      </c>
      <c r="D17">
        <f t="shared" si="4"/>
        <v>3.4919999999999902</v>
      </c>
      <c r="E17" s="17">
        <f t="shared" si="2"/>
        <v>3.4919999999999902</v>
      </c>
    </row>
    <row r="18" spans="1:5">
      <c r="A18" s="17">
        <v>15</v>
      </c>
      <c r="B18">
        <f t="shared" si="0"/>
        <v>0.6</v>
      </c>
      <c r="C18">
        <v>172.875</v>
      </c>
      <c r="D18">
        <f>-180+C18</f>
        <v>-7.125</v>
      </c>
      <c r="E18" s="17">
        <f t="shared" si="2"/>
        <v>7.125</v>
      </c>
    </row>
    <row r="19" spans="1:5">
      <c r="A19" s="17">
        <v>16</v>
      </c>
      <c r="B19">
        <f t="shared" si="0"/>
        <v>0.64</v>
      </c>
      <c r="C19">
        <v>174.61099999999999</v>
      </c>
      <c r="D19">
        <f t="shared" ref="D19:D23" si="5">180-C19</f>
        <v>5.38900000000001</v>
      </c>
      <c r="E19" s="17">
        <f t="shared" si="2"/>
        <v>5.38900000000001</v>
      </c>
    </row>
    <row r="20" spans="1:5">
      <c r="A20" s="17">
        <v>17</v>
      </c>
      <c r="B20">
        <f t="shared" si="0"/>
        <v>0.68</v>
      </c>
      <c r="C20">
        <v>163.15100000000001</v>
      </c>
      <c r="D20">
        <f t="shared" si="5"/>
        <v>16.84899999999999</v>
      </c>
      <c r="E20" s="17">
        <f t="shared" si="2"/>
        <v>16.84899999999999</v>
      </c>
    </row>
    <row r="21" spans="1:5">
      <c r="A21" s="17">
        <v>18</v>
      </c>
      <c r="B21">
        <f t="shared" si="0"/>
        <v>0.72</v>
      </c>
      <c r="C21">
        <v>167.67599999999999</v>
      </c>
      <c r="D21">
        <f t="shared" si="5"/>
        <v>12.324000000000012</v>
      </c>
      <c r="E21" s="17">
        <f t="shared" si="2"/>
        <v>12.324000000000012</v>
      </c>
    </row>
    <row r="22" spans="1:5">
      <c r="A22" s="17">
        <v>19</v>
      </c>
      <c r="B22">
        <f t="shared" si="0"/>
        <v>0.76</v>
      </c>
      <c r="C22">
        <v>158.791</v>
      </c>
      <c r="D22">
        <f t="shared" si="5"/>
        <v>21.209000000000003</v>
      </c>
      <c r="E22" s="17">
        <f t="shared" si="2"/>
        <v>21.209000000000003</v>
      </c>
    </row>
    <row r="23" spans="1:5">
      <c r="A23" s="17">
        <v>20</v>
      </c>
      <c r="B23">
        <f t="shared" si="0"/>
        <v>0.8</v>
      </c>
      <c r="C23">
        <v>164.90799999999999</v>
      </c>
      <c r="D23">
        <f t="shared" si="5"/>
        <v>15.092000000000013</v>
      </c>
      <c r="E23" s="17">
        <f t="shared" si="2"/>
        <v>15.092000000000013</v>
      </c>
    </row>
    <row r="24" spans="1:5">
      <c r="A24" s="17">
        <v>21</v>
      </c>
      <c r="B24">
        <f t="shared" si="0"/>
        <v>0.84</v>
      </c>
      <c r="C24">
        <v>164.27500000000001</v>
      </c>
      <c r="D24">
        <f t="shared" ref="D24:D25" si="6">-180+C24</f>
        <v>-15.724999999999994</v>
      </c>
      <c r="E24" s="17">
        <f t="shared" si="2"/>
        <v>15.724999999999994</v>
      </c>
    </row>
    <row r="25" spans="1:5">
      <c r="A25" s="17">
        <v>22</v>
      </c>
      <c r="B25">
        <f t="shared" si="0"/>
        <v>0.88</v>
      </c>
      <c r="C25">
        <v>164.16</v>
      </c>
      <c r="D25">
        <f t="shared" si="6"/>
        <v>-15.840000000000003</v>
      </c>
      <c r="E25" s="17">
        <f t="shared" si="2"/>
        <v>15.840000000000003</v>
      </c>
    </row>
    <row r="26" spans="1:5">
      <c r="A26" s="17">
        <v>23</v>
      </c>
      <c r="B26">
        <f t="shared" si="0"/>
        <v>0.92</v>
      </c>
      <c r="C26">
        <v>173.62100000000001</v>
      </c>
      <c r="D26">
        <f t="shared" ref="D26:D31" si="7">180-C26</f>
        <v>6.3789999999999907</v>
      </c>
      <c r="E26" s="17">
        <f t="shared" si="2"/>
        <v>6.3789999999999907</v>
      </c>
    </row>
    <row r="27" spans="1:5">
      <c r="A27" s="17">
        <v>24</v>
      </c>
      <c r="B27">
        <f t="shared" si="0"/>
        <v>0.96</v>
      </c>
      <c r="C27">
        <v>168.857</v>
      </c>
      <c r="D27">
        <f t="shared" si="7"/>
        <v>11.143000000000001</v>
      </c>
      <c r="E27" s="17">
        <f t="shared" si="2"/>
        <v>11.143000000000001</v>
      </c>
    </row>
    <row r="28" spans="1:5">
      <c r="A28" s="17">
        <v>25</v>
      </c>
      <c r="B28">
        <f t="shared" si="0"/>
        <v>1</v>
      </c>
      <c r="C28">
        <v>168.84100000000001</v>
      </c>
      <c r="D28">
        <f t="shared" si="7"/>
        <v>11.158999999999992</v>
      </c>
      <c r="E28" s="17">
        <f t="shared" si="2"/>
        <v>11.158999999999992</v>
      </c>
    </row>
    <row r="29" spans="1:5">
      <c r="A29" s="17">
        <v>26</v>
      </c>
      <c r="B29">
        <f t="shared" si="0"/>
        <v>1.04</v>
      </c>
      <c r="C29">
        <v>161.41800000000001</v>
      </c>
      <c r="D29">
        <f t="shared" si="7"/>
        <v>18.581999999999994</v>
      </c>
      <c r="E29" s="17">
        <f t="shared" si="2"/>
        <v>18.581999999999994</v>
      </c>
    </row>
    <row r="30" spans="1:5">
      <c r="A30" s="17">
        <v>27</v>
      </c>
      <c r="B30">
        <f t="shared" si="0"/>
        <v>1.08</v>
      </c>
      <c r="C30">
        <v>165.816</v>
      </c>
      <c r="D30">
        <f t="shared" si="7"/>
        <v>14.183999999999997</v>
      </c>
      <c r="E30" s="17">
        <f t="shared" si="2"/>
        <v>14.183999999999997</v>
      </c>
    </row>
    <row r="31" spans="1:5">
      <c r="A31" s="17">
        <v>28</v>
      </c>
      <c r="B31">
        <f t="shared" si="0"/>
        <v>1.1200000000000001</v>
      </c>
      <c r="C31">
        <v>160.50800000000001</v>
      </c>
      <c r="D31">
        <f t="shared" si="7"/>
        <v>19.49199999999999</v>
      </c>
      <c r="E31" s="17">
        <f t="shared" si="2"/>
        <v>19.49199999999999</v>
      </c>
    </row>
    <row r="32" spans="1:5">
      <c r="A32" s="17">
        <v>29</v>
      </c>
      <c r="B32">
        <f t="shared" si="0"/>
        <v>1.1599999999999999</v>
      </c>
      <c r="C32">
        <v>164.01499999999999</v>
      </c>
      <c r="D32">
        <f t="shared" ref="D32:D33" si="8">-180+C32</f>
        <v>-15.985000000000014</v>
      </c>
      <c r="E32" s="17">
        <f t="shared" si="2"/>
        <v>15.985000000000014</v>
      </c>
    </row>
    <row r="33" spans="1:5">
      <c r="A33" s="17">
        <v>30</v>
      </c>
      <c r="B33">
        <f t="shared" si="0"/>
        <v>1.2</v>
      </c>
      <c r="C33">
        <v>169.261</v>
      </c>
      <c r="D33">
        <f t="shared" si="8"/>
        <v>-10.739000000000004</v>
      </c>
      <c r="E33" s="17">
        <f t="shared" si="2"/>
        <v>10.739000000000004</v>
      </c>
    </row>
    <row r="34" spans="1:5">
      <c r="A34" s="17">
        <v>31</v>
      </c>
      <c r="B34">
        <f t="shared" si="0"/>
        <v>1.24</v>
      </c>
      <c r="C34">
        <v>169.971</v>
      </c>
      <c r="D34">
        <f t="shared" ref="D34:D38" si="9">180-C34</f>
        <v>10.028999999999996</v>
      </c>
      <c r="E34" s="17">
        <f t="shared" si="2"/>
        <v>10.028999999999996</v>
      </c>
    </row>
    <row r="35" spans="1:5">
      <c r="A35" s="17">
        <v>32</v>
      </c>
      <c r="B35">
        <f t="shared" si="0"/>
        <v>1.28</v>
      </c>
      <c r="C35">
        <v>162.61799999999999</v>
      </c>
      <c r="D35">
        <f t="shared" si="9"/>
        <v>17.382000000000005</v>
      </c>
      <c r="E35" s="17">
        <f t="shared" si="2"/>
        <v>17.382000000000005</v>
      </c>
    </row>
    <row r="36" spans="1:5">
      <c r="A36" s="17">
        <v>33</v>
      </c>
      <c r="B36">
        <f t="shared" si="0"/>
        <v>1.32</v>
      </c>
      <c r="C36">
        <v>162.61799999999999</v>
      </c>
      <c r="D36">
        <f t="shared" si="9"/>
        <v>17.382000000000005</v>
      </c>
      <c r="E36" s="17">
        <f t="shared" si="2"/>
        <v>17.382000000000005</v>
      </c>
    </row>
    <row r="37" spans="1:5">
      <c r="A37" s="17">
        <v>34</v>
      </c>
      <c r="B37">
        <f t="shared" si="0"/>
        <v>1.36</v>
      </c>
      <c r="C37">
        <v>160.66200000000001</v>
      </c>
      <c r="D37">
        <f t="shared" si="9"/>
        <v>19.337999999999994</v>
      </c>
      <c r="E37" s="17">
        <f t="shared" si="2"/>
        <v>19.337999999999994</v>
      </c>
    </row>
    <row r="38" spans="1:5">
      <c r="A38" s="17">
        <v>35</v>
      </c>
      <c r="B38">
        <f t="shared" si="0"/>
        <v>1.4000000000000001</v>
      </c>
      <c r="C38">
        <v>166.416</v>
      </c>
      <c r="D38">
        <f t="shared" si="9"/>
        <v>13.584000000000003</v>
      </c>
      <c r="E38" s="17">
        <f t="shared" si="2"/>
        <v>13.584000000000003</v>
      </c>
    </row>
    <row r="39" spans="1:5">
      <c r="A39" s="17">
        <v>36</v>
      </c>
      <c r="B39">
        <f t="shared" si="0"/>
        <v>1.44</v>
      </c>
      <c r="C39">
        <v>166.19800000000001</v>
      </c>
      <c r="D39">
        <f t="shared" ref="D39:D40" si="10">-180+C39</f>
        <v>-13.801999999999992</v>
      </c>
      <c r="E39" s="17">
        <f t="shared" si="2"/>
        <v>13.801999999999992</v>
      </c>
    </row>
    <row r="40" spans="1:5">
      <c r="A40" s="17">
        <v>37</v>
      </c>
      <c r="B40">
        <f t="shared" si="0"/>
        <v>1.48</v>
      </c>
      <c r="C40">
        <v>172.81899999999999</v>
      </c>
      <c r="D40">
        <f t="shared" si="10"/>
        <v>-7.1810000000000116</v>
      </c>
      <c r="E40" s="17">
        <f t="shared" si="2"/>
        <v>7.1810000000000116</v>
      </c>
    </row>
    <row r="41" spans="1:5">
      <c r="A41" s="17">
        <v>38</v>
      </c>
      <c r="B41">
        <f t="shared" si="0"/>
        <v>1.52</v>
      </c>
      <c r="C41">
        <v>174.25</v>
      </c>
      <c r="D41">
        <f t="shared" ref="D41:D47" si="11">180-C41</f>
        <v>5.75</v>
      </c>
      <c r="E41" s="17">
        <f t="shared" si="2"/>
        <v>5.75</v>
      </c>
    </row>
    <row r="42" spans="1:5">
      <c r="A42" s="17">
        <v>39</v>
      </c>
      <c r="B42">
        <f t="shared" si="0"/>
        <v>1.56</v>
      </c>
      <c r="C42">
        <v>157.583</v>
      </c>
      <c r="D42">
        <f t="shared" si="11"/>
        <v>22.417000000000002</v>
      </c>
      <c r="E42" s="17">
        <f t="shared" si="2"/>
        <v>22.417000000000002</v>
      </c>
    </row>
    <row r="43" spans="1:5">
      <c r="A43" s="17">
        <v>40</v>
      </c>
      <c r="B43">
        <f t="shared" si="0"/>
        <v>1.6</v>
      </c>
      <c r="C43">
        <v>169.048</v>
      </c>
      <c r="D43">
        <f t="shared" si="11"/>
        <v>10.951999999999998</v>
      </c>
      <c r="E43" s="17">
        <f t="shared" si="2"/>
        <v>10.951999999999998</v>
      </c>
    </row>
    <row r="44" spans="1:5">
      <c r="A44" s="17">
        <v>41</v>
      </c>
      <c r="B44">
        <f t="shared" si="0"/>
        <v>1.6400000000000001</v>
      </c>
      <c r="C44">
        <v>164.18600000000001</v>
      </c>
      <c r="D44">
        <f t="shared" si="11"/>
        <v>15.813999999999993</v>
      </c>
      <c r="E44" s="17">
        <f t="shared" si="2"/>
        <v>15.813999999999993</v>
      </c>
    </row>
    <row r="45" spans="1:5">
      <c r="A45" s="17">
        <v>42</v>
      </c>
      <c r="B45">
        <f t="shared" si="0"/>
        <v>1.68</v>
      </c>
      <c r="C45">
        <v>170.51599999999999</v>
      </c>
      <c r="D45">
        <f t="shared" si="11"/>
        <v>9.4840000000000089</v>
      </c>
      <c r="E45" s="17">
        <f t="shared" si="2"/>
        <v>9.4840000000000089</v>
      </c>
    </row>
    <row r="46" spans="1:5">
      <c r="A46" s="17">
        <v>43</v>
      </c>
      <c r="B46">
        <f t="shared" si="0"/>
        <v>1.72</v>
      </c>
      <c r="C46">
        <v>170.51599999999999</v>
      </c>
      <c r="D46">
        <f t="shared" si="11"/>
        <v>9.4840000000000089</v>
      </c>
      <c r="E46" s="17">
        <f t="shared" si="2"/>
        <v>9.4840000000000089</v>
      </c>
    </row>
    <row r="47" spans="1:5">
      <c r="A47" s="17">
        <v>44</v>
      </c>
      <c r="B47">
        <f t="shared" si="0"/>
        <v>1.76</v>
      </c>
      <c r="C47">
        <v>168.56399999999999</v>
      </c>
      <c r="D47">
        <f t="shared" si="11"/>
        <v>11.436000000000007</v>
      </c>
      <c r="E47" s="17">
        <f t="shared" si="2"/>
        <v>11.436000000000007</v>
      </c>
    </row>
    <row r="48" spans="1:5">
      <c r="A48" s="17">
        <v>45</v>
      </c>
      <c r="B48">
        <f t="shared" si="0"/>
        <v>1.8</v>
      </c>
      <c r="C48">
        <v>173.083</v>
      </c>
      <c r="D48">
        <f>-180+C48</f>
        <v>-6.9170000000000016</v>
      </c>
      <c r="E48" s="17">
        <f t="shared" si="2"/>
        <v>6.9170000000000016</v>
      </c>
    </row>
    <row r="51" spans="1:8">
      <c r="A51" t="s">
        <v>590</v>
      </c>
    </row>
    <row r="52" spans="1:8">
      <c r="A52" s="1" t="s">
        <v>123</v>
      </c>
      <c r="B52" s="1" t="s">
        <v>124</v>
      </c>
      <c r="C52" s="1" t="s">
        <v>125</v>
      </c>
      <c r="D52" s="1" t="s">
        <v>174</v>
      </c>
      <c r="E52" s="1" t="s">
        <v>127</v>
      </c>
      <c r="G52" t="s">
        <v>131</v>
      </c>
      <c r="H52" t="s">
        <v>590</v>
      </c>
    </row>
    <row r="53" spans="1:8">
      <c r="A53" s="17">
        <v>1</v>
      </c>
      <c r="B53">
        <f>A53*(1/25)</f>
        <v>0.04</v>
      </c>
      <c r="C53">
        <v>176.82</v>
      </c>
      <c r="D53">
        <f>180-C53</f>
        <v>3.1800000000000068</v>
      </c>
      <c r="E53">
        <f>ABS(D53)</f>
        <v>3.1800000000000068</v>
      </c>
      <c r="G53" t="s">
        <v>591</v>
      </c>
    </row>
    <row r="54" spans="1:8">
      <c r="A54" s="17">
        <v>3</v>
      </c>
      <c r="B54">
        <f t="shared" ref="B54:B98" si="12">A54*(1/25)</f>
        <v>0.12</v>
      </c>
      <c r="C54">
        <v>175.101</v>
      </c>
      <c r="D54">
        <f t="shared" ref="D54:D57" si="13">180-C54</f>
        <v>4.8990000000000009</v>
      </c>
      <c r="E54">
        <f t="shared" ref="E54:E98" si="14">ABS(D54)</f>
        <v>4.8990000000000009</v>
      </c>
      <c r="G54" s="9" t="s">
        <v>592</v>
      </c>
    </row>
    <row r="55" spans="1:8">
      <c r="A55">
        <v>5</v>
      </c>
      <c r="B55">
        <f t="shared" si="12"/>
        <v>0.2</v>
      </c>
      <c r="C55">
        <v>166.54400000000001</v>
      </c>
      <c r="D55">
        <f t="shared" si="13"/>
        <v>13.455999999999989</v>
      </c>
      <c r="E55">
        <f t="shared" si="14"/>
        <v>13.455999999999989</v>
      </c>
    </row>
    <row r="56" spans="1:8">
      <c r="A56" s="17">
        <v>7</v>
      </c>
      <c r="B56">
        <f t="shared" si="12"/>
        <v>0.28000000000000003</v>
      </c>
      <c r="C56">
        <v>165.386</v>
      </c>
      <c r="D56">
        <f t="shared" si="13"/>
        <v>14.614000000000004</v>
      </c>
      <c r="E56">
        <f t="shared" si="14"/>
        <v>14.614000000000004</v>
      </c>
    </row>
    <row r="57" spans="1:8">
      <c r="A57">
        <v>11</v>
      </c>
      <c r="B57">
        <f t="shared" si="12"/>
        <v>0.44</v>
      </c>
      <c r="C57">
        <v>162.61000000000001</v>
      </c>
      <c r="D57">
        <f t="shared" si="13"/>
        <v>17.389999999999986</v>
      </c>
      <c r="E57">
        <f t="shared" si="14"/>
        <v>17.389999999999986</v>
      </c>
    </row>
    <row r="58" spans="1:8">
      <c r="A58" s="17">
        <v>13</v>
      </c>
      <c r="B58">
        <f t="shared" si="12"/>
        <v>0.52</v>
      </c>
      <c r="C58">
        <v>173.965</v>
      </c>
      <c r="D58">
        <f>-180+C58</f>
        <v>-6.0349999999999966</v>
      </c>
      <c r="E58">
        <f t="shared" si="14"/>
        <v>6.0349999999999966</v>
      </c>
    </row>
    <row r="59" spans="1:8">
      <c r="A59" s="17">
        <v>15</v>
      </c>
      <c r="B59">
        <f t="shared" si="12"/>
        <v>0.6</v>
      </c>
      <c r="C59">
        <v>165.624</v>
      </c>
      <c r="D59">
        <f t="shared" ref="D59:D60" si="15">-180+C59</f>
        <v>-14.376000000000005</v>
      </c>
      <c r="E59">
        <f t="shared" si="14"/>
        <v>14.376000000000005</v>
      </c>
    </row>
    <row r="60" spans="1:8">
      <c r="A60">
        <v>17</v>
      </c>
      <c r="B60">
        <f t="shared" si="12"/>
        <v>0.68</v>
      </c>
      <c r="C60">
        <v>163.51300000000001</v>
      </c>
      <c r="D60">
        <f t="shared" si="15"/>
        <v>-16.486999999999995</v>
      </c>
      <c r="E60">
        <f t="shared" si="14"/>
        <v>16.486999999999995</v>
      </c>
    </row>
    <row r="61" spans="1:8">
      <c r="A61" s="17">
        <v>19</v>
      </c>
      <c r="B61">
        <f t="shared" si="12"/>
        <v>0.76</v>
      </c>
      <c r="C61">
        <v>174.613</v>
      </c>
      <c r="D61">
        <f t="shared" ref="D61:D66" si="16">180-C61</f>
        <v>5.3870000000000005</v>
      </c>
      <c r="E61">
        <f t="shared" si="14"/>
        <v>5.3870000000000005</v>
      </c>
    </row>
    <row r="62" spans="1:8">
      <c r="A62" s="17">
        <v>21</v>
      </c>
      <c r="B62">
        <f t="shared" si="12"/>
        <v>0.84</v>
      </c>
      <c r="C62">
        <v>169.18199999999999</v>
      </c>
      <c r="D62">
        <f t="shared" si="16"/>
        <v>10.818000000000012</v>
      </c>
      <c r="E62">
        <f t="shared" si="14"/>
        <v>10.818000000000012</v>
      </c>
    </row>
    <row r="63" spans="1:8">
      <c r="A63">
        <v>23</v>
      </c>
      <c r="B63">
        <f t="shared" si="12"/>
        <v>0.92</v>
      </c>
      <c r="C63">
        <v>162.536</v>
      </c>
      <c r="D63">
        <f t="shared" si="16"/>
        <v>17.463999999999999</v>
      </c>
      <c r="E63">
        <f t="shared" si="14"/>
        <v>17.463999999999999</v>
      </c>
    </row>
    <row r="64" spans="1:8">
      <c r="A64" s="17">
        <v>25</v>
      </c>
      <c r="B64">
        <f t="shared" si="12"/>
        <v>1</v>
      </c>
      <c r="C64">
        <v>159.643</v>
      </c>
      <c r="D64">
        <f t="shared" si="16"/>
        <v>20.356999999999999</v>
      </c>
      <c r="E64">
        <f t="shared" si="14"/>
        <v>20.356999999999999</v>
      </c>
    </row>
    <row r="65" spans="1:5">
      <c r="A65" s="17">
        <v>27</v>
      </c>
      <c r="B65">
        <f t="shared" si="12"/>
        <v>1.08</v>
      </c>
      <c r="C65">
        <v>170.126</v>
      </c>
      <c r="D65">
        <f t="shared" si="16"/>
        <v>9.8739999999999952</v>
      </c>
      <c r="E65">
        <f t="shared" si="14"/>
        <v>9.8739999999999952</v>
      </c>
    </row>
    <row r="66" spans="1:5">
      <c r="A66">
        <v>29</v>
      </c>
      <c r="B66">
        <f t="shared" si="12"/>
        <v>1.1599999999999999</v>
      </c>
      <c r="C66">
        <v>174.74700000000001</v>
      </c>
      <c r="D66">
        <f t="shared" si="16"/>
        <v>5.2529999999999859</v>
      </c>
      <c r="E66">
        <f t="shared" si="14"/>
        <v>5.2529999999999859</v>
      </c>
    </row>
    <row r="67" spans="1:5">
      <c r="A67" s="17">
        <v>31</v>
      </c>
      <c r="B67">
        <f t="shared" si="12"/>
        <v>1.24</v>
      </c>
      <c r="C67">
        <v>178.49299999999999</v>
      </c>
      <c r="D67">
        <f t="shared" ref="D67:D70" si="17">-180+C67</f>
        <v>-1.507000000000005</v>
      </c>
      <c r="E67">
        <f t="shared" si="14"/>
        <v>1.507000000000005</v>
      </c>
    </row>
    <row r="68" spans="1:5">
      <c r="A68" s="17">
        <v>33</v>
      </c>
      <c r="B68">
        <f t="shared" si="12"/>
        <v>1.32</v>
      </c>
      <c r="C68">
        <v>171.911</v>
      </c>
      <c r="D68">
        <f t="shared" si="17"/>
        <v>-8.0889999999999986</v>
      </c>
      <c r="E68">
        <f t="shared" si="14"/>
        <v>8.0889999999999986</v>
      </c>
    </row>
    <row r="69" spans="1:5">
      <c r="A69">
        <v>35</v>
      </c>
      <c r="B69">
        <f t="shared" si="12"/>
        <v>1.4000000000000001</v>
      </c>
      <c r="C69">
        <v>166.88800000000001</v>
      </c>
      <c r="D69">
        <f t="shared" si="17"/>
        <v>-13.111999999999995</v>
      </c>
      <c r="E69">
        <f t="shared" si="14"/>
        <v>13.111999999999995</v>
      </c>
    </row>
    <row r="70" spans="1:5">
      <c r="A70" s="17">
        <v>37</v>
      </c>
      <c r="B70">
        <f t="shared" si="12"/>
        <v>1.48</v>
      </c>
      <c r="C70">
        <v>168.67400000000001</v>
      </c>
      <c r="D70">
        <f t="shared" si="17"/>
        <v>-11.325999999999993</v>
      </c>
      <c r="E70">
        <f t="shared" si="14"/>
        <v>11.325999999999993</v>
      </c>
    </row>
    <row r="71" spans="1:5">
      <c r="A71" s="17">
        <v>39</v>
      </c>
      <c r="B71">
        <f t="shared" si="12"/>
        <v>1.56</v>
      </c>
      <c r="C71">
        <v>162.24199999999999</v>
      </c>
      <c r="D71">
        <f t="shared" ref="D71:D75" si="18">180-C71</f>
        <v>17.75800000000001</v>
      </c>
      <c r="E71">
        <f t="shared" si="14"/>
        <v>17.75800000000001</v>
      </c>
    </row>
    <row r="72" spans="1:5">
      <c r="A72">
        <v>41</v>
      </c>
      <c r="B72">
        <f t="shared" si="12"/>
        <v>1.6400000000000001</v>
      </c>
      <c r="C72">
        <v>168.435</v>
      </c>
      <c r="D72">
        <f t="shared" si="18"/>
        <v>11.564999999999998</v>
      </c>
      <c r="E72">
        <f t="shared" si="14"/>
        <v>11.564999999999998</v>
      </c>
    </row>
    <row r="73" spans="1:5">
      <c r="A73" s="17">
        <v>43</v>
      </c>
      <c r="B73">
        <f t="shared" si="12"/>
        <v>1.72</v>
      </c>
      <c r="C73">
        <v>160.017</v>
      </c>
      <c r="D73">
        <f t="shared" si="18"/>
        <v>19.983000000000004</v>
      </c>
      <c r="E73">
        <f t="shared" si="14"/>
        <v>19.983000000000004</v>
      </c>
    </row>
    <row r="74" spans="1:5">
      <c r="A74" s="17">
        <v>45</v>
      </c>
      <c r="B74">
        <f t="shared" si="12"/>
        <v>1.8</v>
      </c>
      <c r="C74">
        <v>154.44</v>
      </c>
      <c r="D74">
        <f t="shared" si="18"/>
        <v>25.560000000000002</v>
      </c>
      <c r="E74">
        <f t="shared" si="14"/>
        <v>25.560000000000002</v>
      </c>
    </row>
    <row r="75" spans="1:5">
      <c r="A75">
        <v>47</v>
      </c>
      <c r="B75">
        <f t="shared" si="12"/>
        <v>1.8800000000000001</v>
      </c>
      <c r="C75">
        <v>172.43199999999999</v>
      </c>
      <c r="D75">
        <f t="shared" si="18"/>
        <v>7.5680000000000121</v>
      </c>
      <c r="E75">
        <f t="shared" si="14"/>
        <v>7.5680000000000121</v>
      </c>
    </row>
    <row r="76" spans="1:5">
      <c r="A76" s="17">
        <v>49</v>
      </c>
      <c r="B76">
        <f t="shared" si="12"/>
        <v>1.96</v>
      </c>
      <c r="C76">
        <v>175.74199999999999</v>
      </c>
      <c r="D76">
        <f t="shared" ref="D76:D78" si="19">-180+C76</f>
        <v>-4.2580000000000098</v>
      </c>
      <c r="E76">
        <f t="shared" si="14"/>
        <v>4.2580000000000098</v>
      </c>
    </row>
    <row r="77" spans="1:5">
      <c r="A77" s="17">
        <v>51</v>
      </c>
      <c r="B77">
        <f t="shared" si="12"/>
        <v>2.04</v>
      </c>
      <c r="C77">
        <v>168.179</v>
      </c>
      <c r="D77">
        <f t="shared" si="19"/>
        <v>-11.820999999999998</v>
      </c>
      <c r="E77">
        <f t="shared" si="14"/>
        <v>11.820999999999998</v>
      </c>
    </row>
    <row r="78" spans="1:5">
      <c r="A78">
        <v>53</v>
      </c>
      <c r="B78">
        <f t="shared" si="12"/>
        <v>2.12</v>
      </c>
      <c r="C78">
        <v>175.58099999999999</v>
      </c>
      <c r="D78">
        <f t="shared" si="19"/>
        <v>-4.4190000000000111</v>
      </c>
      <c r="E78">
        <f t="shared" si="14"/>
        <v>4.4190000000000111</v>
      </c>
    </row>
    <row r="79" spans="1:5">
      <c r="A79" s="17">
        <v>55</v>
      </c>
      <c r="B79">
        <f t="shared" si="12"/>
        <v>2.2000000000000002</v>
      </c>
      <c r="C79">
        <v>170.98599999999999</v>
      </c>
      <c r="D79">
        <f t="shared" ref="D79:D84" si="20">180-C79</f>
        <v>9.01400000000001</v>
      </c>
      <c r="E79">
        <f t="shared" si="14"/>
        <v>9.01400000000001</v>
      </c>
    </row>
    <row r="80" spans="1:5">
      <c r="A80" s="17">
        <v>57</v>
      </c>
      <c r="B80">
        <f t="shared" si="12"/>
        <v>2.2800000000000002</v>
      </c>
      <c r="C80">
        <v>153.67699999999999</v>
      </c>
      <c r="D80">
        <f t="shared" si="20"/>
        <v>26.323000000000008</v>
      </c>
      <c r="E80" s="10">
        <f t="shared" si="14"/>
        <v>26.323000000000008</v>
      </c>
    </row>
    <row r="81" spans="1:5">
      <c r="A81">
        <v>59</v>
      </c>
      <c r="B81">
        <f t="shared" si="12"/>
        <v>2.36</v>
      </c>
      <c r="C81">
        <v>160.75700000000001</v>
      </c>
      <c r="D81">
        <f t="shared" si="20"/>
        <v>19.242999999999995</v>
      </c>
      <c r="E81">
        <f t="shared" si="14"/>
        <v>19.242999999999995</v>
      </c>
    </row>
    <row r="82" spans="1:5">
      <c r="A82" s="17">
        <v>61</v>
      </c>
      <c r="B82">
        <f t="shared" si="12"/>
        <v>2.44</v>
      </c>
      <c r="C82">
        <v>158.28200000000001</v>
      </c>
      <c r="D82">
        <f t="shared" si="20"/>
        <v>21.717999999999989</v>
      </c>
      <c r="E82">
        <f t="shared" si="14"/>
        <v>21.717999999999989</v>
      </c>
    </row>
    <row r="83" spans="1:5">
      <c r="A83" s="17">
        <v>63</v>
      </c>
      <c r="B83">
        <f t="shared" si="12"/>
        <v>2.52</v>
      </c>
      <c r="C83">
        <v>171.29300000000001</v>
      </c>
      <c r="D83">
        <f t="shared" si="20"/>
        <v>8.7069999999999936</v>
      </c>
      <c r="E83">
        <f t="shared" si="14"/>
        <v>8.7069999999999936</v>
      </c>
    </row>
    <row r="84" spans="1:5">
      <c r="A84">
        <v>65</v>
      </c>
      <c r="B84">
        <f t="shared" si="12"/>
        <v>2.6</v>
      </c>
      <c r="C84">
        <v>171.99799999999999</v>
      </c>
      <c r="D84">
        <f t="shared" si="20"/>
        <v>8.0020000000000095</v>
      </c>
      <c r="E84">
        <f t="shared" si="14"/>
        <v>8.0020000000000095</v>
      </c>
    </row>
    <row r="85" spans="1:5">
      <c r="A85" s="17">
        <v>67</v>
      </c>
      <c r="B85">
        <f t="shared" si="12"/>
        <v>2.68</v>
      </c>
      <c r="C85">
        <v>162.86699999999999</v>
      </c>
      <c r="D85">
        <f t="shared" ref="D85:D87" si="21">-180+C85</f>
        <v>-17.13300000000001</v>
      </c>
      <c r="E85">
        <f t="shared" si="14"/>
        <v>17.13300000000001</v>
      </c>
    </row>
    <row r="86" spans="1:5">
      <c r="A86" s="17">
        <v>69</v>
      </c>
      <c r="B86">
        <f t="shared" si="12"/>
        <v>2.7600000000000002</v>
      </c>
      <c r="C86">
        <v>169.28700000000001</v>
      </c>
      <c r="D86">
        <f t="shared" si="21"/>
        <v>-10.712999999999994</v>
      </c>
      <c r="E86">
        <f t="shared" si="14"/>
        <v>10.712999999999994</v>
      </c>
    </row>
    <row r="87" spans="1:5">
      <c r="A87">
        <v>71</v>
      </c>
      <c r="B87">
        <f t="shared" si="12"/>
        <v>2.84</v>
      </c>
      <c r="C87">
        <v>171.10599999999999</v>
      </c>
      <c r="D87">
        <f t="shared" si="21"/>
        <v>-8.8940000000000055</v>
      </c>
      <c r="E87">
        <f t="shared" si="14"/>
        <v>8.8940000000000055</v>
      </c>
    </row>
    <row r="88" spans="1:5">
      <c r="A88" s="17">
        <v>73</v>
      </c>
      <c r="B88">
        <f t="shared" si="12"/>
        <v>2.92</v>
      </c>
      <c r="C88">
        <v>164.31</v>
      </c>
      <c r="D88">
        <f t="shared" ref="D88:D91" si="22">180-C88</f>
        <v>15.689999999999998</v>
      </c>
      <c r="E88">
        <f t="shared" si="14"/>
        <v>15.689999999999998</v>
      </c>
    </row>
    <row r="89" spans="1:5">
      <c r="A89">
        <v>77</v>
      </c>
      <c r="B89">
        <f t="shared" si="12"/>
        <v>3.08</v>
      </c>
      <c r="C89">
        <v>161.339</v>
      </c>
      <c r="D89">
        <f t="shared" si="22"/>
        <v>18.661000000000001</v>
      </c>
      <c r="E89">
        <f t="shared" si="14"/>
        <v>18.661000000000001</v>
      </c>
    </row>
    <row r="90" spans="1:5">
      <c r="A90" s="17">
        <v>79</v>
      </c>
      <c r="B90">
        <f t="shared" si="12"/>
        <v>3.16</v>
      </c>
      <c r="C90">
        <v>155.74199999999999</v>
      </c>
      <c r="D90">
        <f t="shared" si="22"/>
        <v>24.25800000000001</v>
      </c>
      <c r="E90">
        <f t="shared" si="14"/>
        <v>24.25800000000001</v>
      </c>
    </row>
    <row r="91" spans="1:5">
      <c r="A91" s="17">
        <v>81</v>
      </c>
      <c r="B91">
        <f t="shared" si="12"/>
        <v>3.24</v>
      </c>
      <c r="C91">
        <v>162.64599999999999</v>
      </c>
      <c r="D91">
        <f t="shared" si="22"/>
        <v>17.354000000000013</v>
      </c>
      <c r="E91">
        <f t="shared" si="14"/>
        <v>17.354000000000013</v>
      </c>
    </row>
    <row r="92" spans="1:5">
      <c r="A92">
        <v>83</v>
      </c>
      <c r="B92">
        <f t="shared" si="12"/>
        <v>3.3200000000000003</v>
      </c>
      <c r="C92">
        <v>162.07400000000001</v>
      </c>
      <c r="D92">
        <f t="shared" ref="D92:D94" si="23">-180+C92</f>
        <v>-17.925999999999988</v>
      </c>
      <c r="E92">
        <f t="shared" si="14"/>
        <v>17.925999999999988</v>
      </c>
    </row>
    <row r="93" spans="1:5">
      <c r="A93" s="17">
        <v>85</v>
      </c>
      <c r="B93">
        <f t="shared" si="12"/>
        <v>3.4</v>
      </c>
      <c r="C93">
        <v>162.584</v>
      </c>
      <c r="D93">
        <f t="shared" si="23"/>
        <v>-17.415999999999997</v>
      </c>
      <c r="E93">
        <f t="shared" si="14"/>
        <v>17.415999999999997</v>
      </c>
    </row>
    <row r="94" spans="1:5">
      <c r="A94" s="17">
        <v>87</v>
      </c>
      <c r="B94">
        <f t="shared" si="12"/>
        <v>3.48</v>
      </c>
      <c r="C94">
        <v>170.47499999999999</v>
      </c>
      <c r="D94">
        <f t="shared" si="23"/>
        <v>-9.5250000000000057</v>
      </c>
      <c r="E94">
        <f t="shared" si="14"/>
        <v>9.5250000000000057</v>
      </c>
    </row>
    <row r="95" spans="1:5">
      <c r="A95">
        <v>89</v>
      </c>
      <c r="B95">
        <f t="shared" si="12"/>
        <v>3.56</v>
      </c>
      <c r="C95">
        <v>168.87100000000001</v>
      </c>
      <c r="D95">
        <f t="shared" ref="D95:D98" si="24">180-C95</f>
        <v>11.128999999999991</v>
      </c>
      <c r="E95">
        <f t="shared" si="14"/>
        <v>11.128999999999991</v>
      </c>
    </row>
    <row r="96" spans="1:5">
      <c r="A96" s="17">
        <v>91</v>
      </c>
      <c r="B96">
        <f t="shared" si="12"/>
        <v>3.64</v>
      </c>
      <c r="C96">
        <v>165.215</v>
      </c>
      <c r="D96">
        <f t="shared" si="24"/>
        <v>14.784999999999997</v>
      </c>
      <c r="E96">
        <f t="shared" si="14"/>
        <v>14.784999999999997</v>
      </c>
    </row>
    <row r="97" spans="1:8">
      <c r="A97" s="17">
        <v>93</v>
      </c>
      <c r="B97">
        <f t="shared" si="12"/>
        <v>3.72</v>
      </c>
      <c r="C97">
        <v>165.446</v>
      </c>
      <c r="D97">
        <f t="shared" si="24"/>
        <v>14.554000000000002</v>
      </c>
      <c r="E97">
        <f t="shared" si="14"/>
        <v>14.554000000000002</v>
      </c>
    </row>
    <row r="98" spans="1:8">
      <c r="A98" s="17">
        <v>97</v>
      </c>
      <c r="B98">
        <f t="shared" si="12"/>
        <v>3.88</v>
      </c>
      <c r="C98">
        <v>168.71</v>
      </c>
      <c r="D98">
        <f t="shared" si="24"/>
        <v>11.289999999999992</v>
      </c>
      <c r="E98">
        <f t="shared" si="14"/>
        <v>11.289999999999992</v>
      </c>
    </row>
    <row r="101" spans="1:8">
      <c r="A101" t="s">
        <v>593</v>
      </c>
    </row>
    <row r="102" spans="1:8">
      <c r="A102" s="1" t="s">
        <v>123</v>
      </c>
      <c r="B102" s="1" t="s">
        <v>124</v>
      </c>
      <c r="C102" s="1" t="s">
        <v>125</v>
      </c>
      <c r="D102" s="1" t="s">
        <v>174</v>
      </c>
      <c r="E102" s="1" t="s">
        <v>127</v>
      </c>
      <c r="G102" t="s">
        <v>131</v>
      </c>
      <c r="H102" t="s">
        <v>593</v>
      </c>
    </row>
    <row r="103" spans="1:8">
      <c r="A103" s="17">
        <v>1</v>
      </c>
      <c r="B103">
        <f>A103*(1/30)</f>
        <v>3.3333333333333333E-2</v>
      </c>
      <c r="C103">
        <v>173.66</v>
      </c>
      <c r="D103">
        <f>180-C103</f>
        <v>6.3400000000000034</v>
      </c>
      <c r="E103">
        <f>ABS(D103)</f>
        <v>6.3400000000000034</v>
      </c>
      <c r="G103" t="s">
        <v>594</v>
      </c>
    </row>
    <row r="104" spans="1:8">
      <c r="A104" s="17">
        <v>2</v>
      </c>
      <c r="B104">
        <f>A104*(1/30)</f>
        <v>6.6666666666666666E-2</v>
      </c>
      <c r="C104">
        <v>166.39400000000001</v>
      </c>
      <c r="D104">
        <f t="shared" ref="D104:D105" si="25">180-C104</f>
        <v>13.605999999999995</v>
      </c>
      <c r="E104">
        <f t="shared" ref="E104:E134" si="26">ABS(D104)</f>
        <v>13.605999999999995</v>
      </c>
      <c r="G104" s="9" t="s">
        <v>595</v>
      </c>
    </row>
    <row r="105" spans="1:8">
      <c r="A105" s="17">
        <v>3</v>
      </c>
      <c r="B105">
        <f t="shared" ref="B105:B134" si="27">A105*(1/30)</f>
        <v>0.1</v>
      </c>
      <c r="C105">
        <v>167.905</v>
      </c>
      <c r="D105">
        <f t="shared" si="25"/>
        <v>12.094999999999999</v>
      </c>
      <c r="E105">
        <f t="shared" si="26"/>
        <v>12.094999999999999</v>
      </c>
    </row>
    <row r="106" spans="1:8">
      <c r="A106" s="17">
        <v>4</v>
      </c>
      <c r="B106">
        <f t="shared" si="27"/>
        <v>0.13333333333333333</v>
      </c>
      <c r="C106">
        <v>165.06899999999999</v>
      </c>
      <c r="D106">
        <f>-180+C106</f>
        <v>-14.931000000000012</v>
      </c>
      <c r="E106">
        <f t="shared" si="26"/>
        <v>14.931000000000012</v>
      </c>
    </row>
    <row r="107" spans="1:8">
      <c r="A107" s="17">
        <v>6</v>
      </c>
      <c r="B107">
        <f t="shared" si="27"/>
        <v>0.2</v>
      </c>
      <c r="C107">
        <v>173.66</v>
      </c>
      <c r="D107">
        <f t="shared" ref="D107" si="28">-180+C107</f>
        <v>-6.3400000000000034</v>
      </c>
      <c r="E107">
        <f t="shared" si="26"/>
        <v>6.3400000000000034</v>
      </c>
    </row>
    <row r="108" spans="1:8">
      <c r="A108" s="17">
        <v>7</v>
      </c>
      <c r="B108">
        <f t="shared" si="27"/>
        <v>0.23333333333333334</v>
      </c>
      <c r="C108">
        <v>168.797</v>
      </c>
      <c r="D108">
        <f t="shared" ref="D108:D112" si="29">180-C108</f>
        <v>11.203000000000003</v>
      </c>
      <c r="E108">
        <f t="shared" si="26"/>
        <v>11.203000000000003</v>
      </c>
    </row>
    <row r="109" spans="1:8">
      <c r="A109" s="17">
        <v>8</v>
      </c>
      <c r="B109">
        <f t="shared" si="27"/>
        <v>0.26666666666666666</v>
      </c>
      <c r="C109">
        <v>169.14400000000001</v>
      </c>
      <c r="D109">
        <f t="shared" si="29"/>
        <v>10.855999999999995</v>
      </c>
      <c r="E109">
        <f t="shared" si="26"/>
        <v>10.855999999999995</v>
      </c>
    </row>
    <row r="110" spans="1:8">
      <c r="A110" s="17">
        <v>9</v>
      </c>
      <c r="B110">
        <f t="shared" si="27"/>
        <v>0.3</v>
      </c>
      <c r="C110">
        <v>167.43600000000001</v>
      </c>
      <c r="D110">
        <f t="shared" si="29"/>
        <v>12.563999999999993</v>
      </c>
      <c r="E110">
        <f t="shared" si="26"/>
        <v>12.563999999999993</v>
      </c>
    </row>
    <row r="111" spans="1:8">
      <c r="A111" s="17">
        <v>10</v>
      </c>
      <c r="B111">
        <f t="shared" si="27"/>
        <v>0.33333333333333331</v>
      </c>
      <c r="C111">
        <v>173.904</v>
      </c>
      <c r="D111">
        <f t="shared" si="29"/>
        <v>6.0960000000000036</v>
      </c>
      <c r="E111">
        <f t="shared" si="26"/>
        <v>6.0960000000000036</v>
      </c>
    </row>
    <row r="112" spans="1:8">
      <c r="A112" s="17">
        <v>11</v>
      </c>
      <c r="B112">
        <f t="shared" si="27"/>
        <v>0.36666666666666664</v>
      </c>
      <c r="C112">
        <v>160.346</v>
      </c>
      <c r="D112">
        <f t="shared" si="29"/>
        <v>19.653999999999996</v>
      </c>
      <c r="E112">
        <f t="shared" si="26"/>
        <v>19.653999999999996</v>
      </c>
    </row>
    <row r="113" spans="1:5">
      <c r="A113" s="17">
        <v>13</v>
      </c>
      <c r="B113">
        <f t="shared" si="27"/>
        <v>0.43333333333333335</v>
      </c>
      <c r="C113">
        <v>169.69499999999999</v>
      </c>
      <c r="D113">
        <f t="shared" ref="D113:D114" si="30">-180+C113</f>
        <v>-10.305000000000007</v>
      </c>
      <c r="E113">
        <f t="shared" si="26"/>
        <v>10.305000000000007</v>
      </c>
    </row>
    <row r="114" spans="1:5">
      <c r="A114" s="17">
        <v>14</v>
      </c>
      <c r="B114">
        <f t="shared" si="27"/>
        <v>0.46666666666666667</v>
      </c>
      <c r="C114">
        <v>165.41900000000001</v>
      </c>
      <c r="D114">
        <f t="shared" si="30"/>
        <v>-14.580999999999989</v>
      </c>
      <c r="E114">
        <f t="shared" si="26"/>
        <v>14.580999999999989</v>
      </c>
    </row>
    <row r="115" spans="1:5">
      <c r="A115" s="17">
        <v>15</v>
      </c>
      <c r="B115">
        <f t="shared" si="27"/>
        <v>0.5</v>
      </c>
      <c r="C115">
        <v>155.69499999999999</v>
      </c>
      <c r="D115">
        <f t="shared" ref="D115:D118" si="31">180-C115</f>
        <v>24.305000000000007</v>
      </c>
      <c r="E115">
        <f t="shared" si="26"/>
        <v>24.305000000000007</v>
      </c>
    </row>
    <row r="116" spans="1:5">
      <c r="A116" s="17">
        <v>16</v>
      </c>
      <c r="B116">
        <f t="shared" si="27"/>
        <v>0.53333333333333333</v>
      </c>
      <c r="C116">
        <v>160.22200000000001</v>
      </c>
      <c r="D116">
        <f t="shared" si="31"/>
        <v>19.777999999999992</v>
      </c>
      <c r="E116">
        <f t="shared" si="26"/>
        <v>19.777999999999992</v>
      </c>
    </row>
    <row r="117" spans="1:5">
      <c r="A117" s="17">
        <v>17</v>
      </c>
      <c r="B117">
        <f t="shared" si="27"/>
        <v>0.56666666666666665</v>
      </c>
      <c r="C117">
        <v>161.565</v>
      </c>
      <c r="D117">
        <f t="shared" si="31"/>
        <v>18.435000000000002</v>
      </c>
      <c r="E117">
        <f t="shared" si="26"/>
        <v>18.435000000000002</v>
      </c>
    </row>
    <row r="118" spans="1:5">
      <c r="A118" s="17">
        <v>18</v>
      </c>
      <c r="B118">
        <f t="shared" si="27"/>
        <v>0.6</v>
      </c>
      <c r="C118">
        <v>169.79900000000001</v>
      </c>
      <c r="D118">
        <f t="shared" si="31"/>
        <v>10.200999999999993</v>
      </c>
      <c r="E118">
        <f t="shared" si="26"/>
        <v>10.200999999999993</v>
      </c>
    </row>
    <row r="119" spans="1:5">
      <c r="A119" s="17">
        <v>19</v>
      </c>
      <c r="B119">
        <f t="shared" si="27"/>
        <v>0.6333333333333333</v>
      </c>
      <c r="C119">
        <v>158.839</v>
      </c>
      <c r="D119">
        <f t="shared" ref="D119:D120" si="32">-180+C119</f>
        <v>-21.161000000000001</v>
      </c>
      <c r="E119">
        <f t="shared" si="26"/>
        <v>21.161000000000001</v>
      </c>
    </row>
    <row r="120" spans="1:5">
      <c r="A120" s="17">
        <v>20</v>
      </c>
      <c r="B120">
        <f t="shared" si="27"/>
        <v>0.66666666666666663</v>
      </c>
      <c r="C120">
        <v>164.91399999999999</v>
      </c>
      <c r="D120">
        <f t="shared" si="32"/>
        <v>-15.086000000000013</v>
      </c>
      <c r="E120">
        <f t="shared" si="26"/>
        <v>15.086000000000013</v>
      </c>
    </row>
    <row r="121" spans="1:5">
      <c r="A121" s="17">
        <v>21</v>
      </c>
      <c r="B121">
        <f t="shared" si="27"/>
        <v>0.7</v>
      </c>
      <c r="C121">
        <v>168.22399999999999</v>
      </c>
      <c r="D121">
        <f t="shared" ref="D121:D124" si="33">180-C121</f>
        <v>11.77600000000001</v>
      </c>
      <c r="E121">
        <f t="shared" si="26"/>
        <v>11.77600000000001</v>
      </c>
    </row>
    <row r="122" spans="1:5">
      <c r="A122" s="17">
        <v>22</v>
      </c>
      <c r="B122">
        <f t="shared" si="27"/>
        <v>0.73333333333333328</v>
      </c>
      <c r="C122">
        <v>166.00899999999999</v>
      </c>
      <c r="D122">
        <f t="shared" si="33"/>
        <v>13.991000000000014</v>
      </c>
      <c r="E122">
        <f t="shared" si="26"/>
        <v>13.991000000000014</v>
      </c>
    </row>
    <row r="123" spans="1:5">
      <c r="A123" s="17">
        <v>23</v>
      </c>
      <c r="B123">
        <f t="shared" si="27"/>
        <v>0.76666666666666661</v>
      </c>
      <c r="C123">
        <v>164.77</v>
      </c>
      <c r="D123">
        <f t="shared" si="33"/>
        <v>15.22999999999999</v>
      </c>
      <c r="E123">
        <f t="shared" si="26"/>
        <v>15.22999999999999</v>
      </c>
    </row>
    <row r="124" spans="1:5">
      <c r="A124" s="17">
        <v>25</v>
      </c>
      <c r="B124">
        <f t="shared" si="27"/>
        <v>0.83333333333333337</v>
      </c>
      <c r="C124">
        <v>178.15199999999999</v>
      </c>
      <c r="D124">
        <f t="shared" si="33"/>
        <v>1.8480000000000132</v>
      </c>
      <c r="E124">
        <f t="shared" si="26"/>
        <v>1.8480000000000132</v>
      </c>
    </row>
    <row r="125" spans="1:5">
      <c r="A125" s="17">
        <v>26</v>
      </c>
      <c r="B125">
        <f t="shared" si="27"/>
        <v>0.8666666666666667</v>
      </c>
      <c r="C125">
        <v>163.28200000000001</v>
      </c>
      <c r="D125">
        <f t="shared" ref="D125:D128" si="34">-180+C125</f>
        <v>-16.717999999999989</v>
      </c>
      <c r="E125">
        <f t="shared" si="26"/>
        <v>16.717999999999989</v>
      </c>
    </row>
    <row r="126" spans="1:5">
      <c r="A126" s="17">
        <v>27</v>
      </c>
      <c r="B126">
        <f t="shared" si="27"/>
        <v>0.9</v>
      </c>
      <c r="C126">
        <v>147.422</v>
      </c>
      <c r="D126">
        <f t="shared" si="34"/>
        <v>-32.578000000000003</v>
      </c>
      <c r="E126" s="10">
        <f t="shared" si="26"/>
        <v>32.578000000000003</v>
      </c>
    </row>
    <row r="127" spans="1:5">
      <c r="A127" s="17">
        <v>28</v>
      </c>
      <c r="B127">
        <f t="shared" si="27"/>
        <v>0.93333333333333335</v>
      </c>
      <c r="C127">
        <v>154.33500000000001</v>
      </c>
      <c r="D127">
        <f t="shared" si="34"/>
        <v>-25.664999999999992</v>
      </c>
      <c r="E127">
        <f t="shared" si="26"/>
        <v>25.664999999999992</v>
      </c>
    </row>
    <row r="128" spans="1:5">
      <c r="A128" s="17">
        <v>29</v>
      </c>
      <c r="B128">
        <f t="shared" si="27"/>
        <v>0.96666666666666667</v>
      </c>
      <c r="C128">
        <v>173.696</v>
      </c>
      <c r="D128">
        <f t="shared" si="34"/>
        <v>-6.304000000000002</v>
      </c>
      <c r="E128">
        <f t="shared" si="26"/>
        <v>6.304000000000002</v>
      </c>
    </row>
    <row r="129" spans="1:5">
      <c r="A129" s="17">
        <v>30</v>
      </c>
      <c r="B129">
        <f t="shared" si="27"/>
        <v>1</v>
      </c>
      <c r="C129">
        <v>175.14500000000001</v>
      </c>
      <c r="D129">
        <f t="shared" ref="D129:D132" si="35">180-C129</f>
        <v>4.8549999999999898</v>
      </c>
      <c r="E129">
        <f t="shared" si="26"/>
        <v>4.8549999999999898</v>
      </c>
    </row>
    <row r="130" spans="1:5">
      <c r="A130" s="17">
        <v>32</v>
      </c>
      <c r="B130">
        <f t="shared" si="27"/>
        <v>1.0666666666666667</v>
      </c>
      <c r="C130">
        <v>164.476</v>
      </c>
      <c r="D130">
        <f t="shared" si="35"/>
        <v>15.524000000000001</v>
      </c>
      <c r="E130">
        <f t="shared" si="26"/>
        <v>15.524000000000001</v>
      </c>
    </row>
    <row r="131" spans="1:5">
      <c r="A131" s="17">
        <v>33</v>
      </c>
      <c r="B131">
        <f t="shared" si="27"/>
        <v>1.1000000000000001</v>
      </c>
      <c r="C131">
        <v>171.87</v>
      </c>
      <c r="D131">
        <f t="shared" si="35"/>
        <v>8.1299999999999955</v>
      </c>
      <c r="E131">
        <f t="shared" si="26"/>
        <v>8.1299999999999955</v>
      </c>
    </row>
    <row r="132" spans="1:5">
      <c r="A132" s="17">
        <v>34</v>
      </c>
      <c r="B132">
        <f t="shared" si="27"/>
        <v>1.1333333333333333</v>
      </c>
      <c r="C132">
        <v>165.32400000000001</v>
      </c>
      <c r="D132">
        <f t="shared" si="35"/>
        <v>14.675999999999988</v>
      </c>
      <c r="E132">
        <f t="shared" si="26"/>
        <v>14.675999999999988</v>
      </c>
    </row>
    <row r="133" spans="1:5">
      <c r="A133" s="17">
        <v>35</v>
      </c>
      <c r="B133">
        <f t="shared" si="27"/>
        <v>1.1666666666666667</v>
      </c>
      <c r="C133">
        <v>171.79300000000001</v>
      </c>
      <c r="D133">
        <f t="shared" ref="D133:D134" si="36">-180+C133</f>
        <v>-8.2069999999999936</v>
      </c>
      <c r="E133">
        <f t="shared" si="26"/>
        <v>8.2069999999999936</v>
      </c>
    </row>
    <row r="134" spans="1:5">
      <c r="A134" s="17">
        <v>36</v>
      </c>
      <c r="B134">
        <f t="shared" si="27"/>
        <v>1.2</v>
      </c>
      <c r="C134">
        <v>171.334</v>
      </c>
      <c r="D134">
        <f t="shared" si="36"/>
        <v>-8.6659999999999968</v>
      </c>
      <c r="E134">
        <f t="shared" si="26"/>
        <v>8.6659999999999968</v>
      </c>
    </row>
  </sheetData>
  <hyperlinks>
    <hyperlink ref="G4" r:id="rId1" location="text=Facts" display="http://www.arkive.org/barn-owl/tyto-alba/video-00.html - text=Facts"/>
    <hyperlink ref="G104" r:id="rId2"/>
    <hyperlink ref="G9" r:id="rId3"/>
    <hyperlink ref="G54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4"/>
  <dimension ref="A1:H80"/>
  <sheetViews>
    <sheetView workbookViewId="0">
      <selection activeCell="D73" sqref="D73:D77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  <col min="8" max="8" width="21.5703125" bestFit="1" customWidth="1"/>
  </cols>
  <sheetData>
    <row r="1" spans="1:8">
      <c r="A1" s="1" t="s">
        <v>42</v>
      </c>
      <c r="C1" s="18" t="s">
        <v>43</v>
      </c>
    </row>
    <row r="2" spans="1:8">
      <c r="A2" t="s">
        <v>741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175</v>
      </c>
      <c r="H3" s="1" t="s">
        <v>176</v>
      </c>
    </row>
    <row r="4" spans="1:8">
      <c r="A4">
        <v>1</v>
      </c>
      <c r="B4">
        <f>A4*(1/30)</f>
        <v>3.3333333333333333E-2</v>
      </c>
      <c r="C4">
        <v>157.358</v>
      </c>
      <c r="D4">
        <f>-180+C4</f>
        <v>-22.641999999999996</v>
      </c>
      <c r="E4">
        <f>ABS(D4)</f>
        <v>22.641999999999996</v>
      </c>
      <c r="F4">
        <v>1.48</v>
      </c>
      <c r="G4" s="9" t="s">
        <v>269</v>
      </c>
      <c r="H4" s="14">
        <v>2.2000000000000002</v>
      </c>
    </row>
    <row r="5" spans="1:8">
      <c r="A5">
        <v>3</v>
      </c>
      <c r="B5">
        <f t="shared" ref="B5:B19" si="0">A5*(1/30)</f>
        <v>0.1</v>
      </c>
      <c r="C5">
        <v>144.40199999999999</v>
      </c>
      <c r="D5" s="8">
        <f>180-C5</f>
        <v>35.598000000000013</v>
      </c>
      <c r="E5" s="10">
        <f t="shared" ref="E5:E19" si="1">ABS(D5)</f>
        <v>35.598000000000013</v>
      </c>
    </row>
    <row r="6" spans="1:8">
      <c r="A6">
        <v>5</v>
      </c>
      <c r="B6">
        <f t="shared" si="0"/>
        <v>0.16666666666666666</v>
      </c>
      <c r="C6">
        <v>152.137</v>
      </c>
      <c r="D6">
        <f t="shared" ref="D6:D7" si="2">180-C6</f>
        <v>27.863</v>
      </c>
      <c r="E6">
        <f t="shared" si="1"/>
        <v>27.863</v>
      </c>
      <c r="G6" t="s">
        <v>131</v>
      </c>
      <c r="H6" t="s">
        <v>270</v>
      </c>
    </row>
    <row r="7" spans="1:8">
      <c r="A7">
        <v>7</v>
      </c>
      <c r="B7">
        <f t="shared" si="0"/>
        <v>0.23333333333333334</v>
      </c>
      <c r="C7">
        <v>166.25700000000001</v>
      </c>
      <c r="D7">
        <f t="shared" si="2"/>
        <v>13.742999999999995</v>
      </c>
      <c r="E7">
        <f t="shared" si="1"/>
        <v>13.742999999999995</v>
      </c>
      <c r="G7" t="s">
        <v>271</v>
      </c>
    </row>
    <row r="8" spans="1:8">
      <c r="A8">
        <v>9</v>
      </c>
      <c r="B8">
        <f t="shared" si="0"/>
        <v>0.3</v>
      </c>
      <c r="C8">
        <v>148.536</v>
      </c>
      <c r="D8">
        <f>-180+C8</f>
        <v>-31.463999999999999</v>
      </c>
      <c r="E8">
        <f t="shared" si="1"/>
        <v>31.463999999999999</v>
      </c>
      <c r="G8" s="9" t="s">
        <v>272</v>
      </c>
    </row>
    <row r="9" spans="1:8">
      <c r="A9">
        <v>11</v>
      </c>
      <c r="B9">
        <f t="shared" si="0"/>
        <v>0.36666666666666664</v>
      </c>
      <c r="C9">
        <v>149.91</v>
      </c>
      <c r="D9">
        <f>180-C9</f>
        <v>30.090000000000003</v>
      </c>
      <c r="E9">
        <f t="shared" si="1"/>
        <v>30.090000000000003</v>
      </c>
    </row>
    <row r="10" spans="1:8">
      <c r="A10">
        <v>13</v>
      </c>
      <c r="B10">
        <f t="shared" si="0"/>
        <v>0.43333333333333335</v>
      </c>
      <c r="C10">
        <v>148.21</v>
      </c>
      <c r="D10" s="8">
        <f t="shared" ref="D10:D11" si="3">180-C10</f>
        <v>31.789999999999992</v>
      </c>
      <c r="E10">
        <f t="shared" si="1"/>
        <v>31.789999999999992</v>
      </c>
    </row>
    <row r="11" spans="1:8">
      <c r="A11">
        <v>15</v>
      </c>
      <c r="B11">
        <f t="shared" si="0"/>
        <v>0.5</v>
      </c>
      <c r="C11">
        <v>157.69399999999999</v>
      </c>
      <c r="D11">
        <f t="shared" si="3"/>
        <v>22.306000000000012</v>
      </c>
      <c r="E11">
        <f t="shared" si="1"/>
        <v>22.306000000000012</v>
      </c>
    </row>
    <row r="12" spans="1:8">
      <c r="A12">
        <v>17</v>
      </c>
      <c r="B12">
        <f t="shared" si="0"/>
        <v>0.56666666666666665</v>
      </c>
      <c r="C12">
        <v>163.68600000000001</v>
      </c>
      <c r="D12">
        <f>-180+C12</f>
        <v>-16.313999999999993</v>
      </c>
      <c r="E12">
        <f t="shared" si="1"/>
        <v>16.313999999999993</v>
      </c>
    </row>
    <row r="13" spans="1:8">
      <c r="A13">
        <v>19</v>
      </c>
      <c r="B13">
        <f t="shared" si="0"/>
        <v>0.6333333333333333</v>
      </c>
      <c r="C13">
        <v>149.036</v>
      </c>
      <c r="D13">
        <f t="shared" ref="D13" si="4">-180+C13</f>
        <v>-30.963999999999999</v>
      </c>
      <c r="E13">
        <f t="shared" si="1"/>
        <v>30.963999999999999</v>
      </c>
    </row>
    <row r="14" spans="1:8">
      <c r="A14">
        <v>21</v>
      </c>
      <c r="B14">
        <f t="shared" si="0"/>
        <v>0.7</v>
      </c>
      <c r="C14">
        <v>156.80099999999999</v>
      </c>
      <c r="D14" s="8">
        <f>180-C14</f>
        <v>23.199000000000012</v>
      </c>
      <c r="E14">
        <f t="shared" si="1"/>
        <v>23.199000000000012</v>
      </c>
    </row>
    <row r="15" spans="1:8">
      <c r="A15">
        <v>23</v>
      </c>
      <c r="B15">
        <f t="shared" si="0"/>
        <v>0.76666666666666661</v>
      </c>
      <c r="C15">
        <v>169.10599999999999</v>
      </c>
      <c r="D15">
        <f>180-C15</f>
        <v>10.894000000000005</v>
      </c>
      <c r="E15">
        <f t="shared" si="1"/>
        <v>10.894000000000005</v>
      </c>
    </row>
    <row r="16" spans="1:8">
      <c r="A16">
        <v>25</v>
      </c>
      <c r="B16">
        <f t="shared" si="0"/>
        <v>0.83333333333333337</v>
      </c>
      <c r="C16">
        <v>171.935</v>
      </c>
      <c r="D16">
        <f>-180+C16</f>
        <v>-8.0649999999999977</v>
      </c>
      <c r="E16">
        <f t="shared" si="1"/>
        <v>8.0649999999999977</v>
      </c>
    </row>
    <row r="17" spans="1:8">
      <c r="A17">
        <v>27</v>
      </c>
      <c r="B17">
        <f t="shared" si="0"/>
        <v>0.9</v>
      </c>
      <c r="C17">
        <v>161.565</v>
      </c>
      <c r="D17">
        <f>-180+C17</f>
        <v>-18.435000000000002</v>
      </c>
      <c r="E17">
        <f t="shared" si="1"/>
        <v>18.435000000000002</v>
      </c>
    </row>
    <row r="18" spans="1:8">
      <c r="A18">
        <v>29</v>
      </c>
      <c r="B18">
        <f>A18*(1/30)</f>
        <v>0.96666666666666667</v>
      </c>
      <c r="C18">
        <v>150.495</v>
      </c>
      <c r="D18" s="8">
        <f>180-C18</f>
        <v>29.504999999999995</v>
      </c>
      <c r="E18">
        <f t="shared" si="1"/>
        <v>29.504999999999995</v>
      </c>
    </row>
    <row r="19" spans="1:8">
      <c r="A19">
        <v>31</v>
      </c>
      <c r="B19">
        <f t="shared" si="0"/>
        <v>1.0333333333333332</v>
      </c>
      <c r="C19">
        <v>169.20500000000001</v>
      </c>
      <c r="D19">
        <f>180-C19</f>
        <v>10.794999999999987</v>
      </c>
      <c r="E19">
        <f t="shared" si="1"/>
        <v>10.794999999999987</v>
      </c>
    </row>
    <row r="22" spans="1:8">
      <c r="A22" t="s">
        <v>273</v>
      </c>
    </row>
    <row r="23" spans="1:8">
      <c r="A23" s="1" t="s">
        <v>123</v>
      </c>
      <c r="B23" s="1" t="s">
        <v>124</v>
      </c>
      <c r="C23" s="1" t="s">
        <v>125</v>
      </c>
      <c r="D23" s="1" t="s">
        <v>174</v>
      </c>
      <c r="E23" s="1" t="s">
        <v>127</v>
      </c>
    </row>
    <row r="24" spans="1:8">
      <c r="A24">
        <v>1</v>
      </c>
      <c r="B24">
        <f>A24*(1/30)</f>
        <v>3.3333333333333333E-2</v>
      </c>
      <c r="C24">
        <v>170.48</v>
      </c>
      <c r="D24">
        <f>-180+$C24</f>
        <v>-9.5200000000000102</v>
      </c>
      <c r="E24" s="11">
        <f>ABS(D24)</f>
        <v>9.5200000000000102</v>
      </c>
      <c r="G24" t="s">
        <v>131</v>
      </c>
      <c r="H24" t="s">
        <v>270</v>
      </c>
    </row>
    <row r="25" spans="1:8">
      <c r="A25">
        <v>3</v>
      </c>
      <c r="B25">
        <f t="shared" ref="B25:B53" si="5">A25*(1/30)</f>
        <v>0.1</v>
      </c>
      <c r="C25">
        <v>159.083</v>
      </c>
      <c r="D25">
        <f>-180+$C25</f>
        <v>-20.917000000000002</v>
      </c>
      <c r="E25" s="11">
        <f t="shared" ref="E25:E53" si="6">ABS(D25)</f>
        <v>20.917000000000002</v>
      </c>
      <c r="G25" t="s">
        <v>271</v>
      </c>
    </row>
    <row r="26" spans="1:8">
      <c r="A26">
        <v>5</v>
      </c>
      <c r="B26">
        <f t="shared" si="5"/>
        <v>0.16666666666666666</v>
      </c>
      <c r="C26">
        <v>176.14699999999999</v>
      </c>
      <c r="D26">
        <f>180-$C26</f>
        <v>3.8530000000000086</v>
      </c>
      <c r="E26" s="11">
        <f t="shared" si="6"/>
        <v>3.8530000000000086</v>
      </c>
      <c r="G26" s="9" t="s">
        <v>272</v>
      </c>
    </row>
    <row r="27" spans="1:8">
      <c r="A27">
        <v>7</v>
      </c>
      <c r="B27">
        <f t="shared" si="5"/>
        <v>0.23333333333333334</v>
      </c>
      <c r="C27">
        <v>165.80699999999999</v>
      </c>
      <c r="D27">
        <f>180-$C27</f>
        <v>14.193000000000012</v>
      </c>
      <c r="E27" s="11">
        <f t="shared" si="6"/>
        <v>14.193000000000012</v>
      </c>
    </row>
    <row r="28" spans="1:8">
      <c r="A28">
        <v>9</v>
      </c>
      <c r="B28">
        <f t="shared" si="5"/>
        <v>0.3</v>
      </c>
      <c r="C28">
        <v>167.75399999999999</v>
      </c>
      <c r="D28">
        <f>-180+$C28</f>
        <v>-12.246000000000009</v>
      </c>
      <c r="E28" s="11">
        <f t="shared" si="6"/>
        <v>12.246000000000009</v>
      </c>
    </row>
    <row r="29" spans="1:8">
      <c r="A29">
        <v>11</v>
      </c>
      <c r="B29">
        <f t="shared" si="5"/>
        <v>0.36666666666666664</v>
      </c>
      <c r="C29">
        <v>165.54400000000001</v>
      </c>
      <c r="D29">
        <f>-180+$C29</f>
        <v>-14.455999999999989</v>
      </c>
      <c r="E29" s="11">
        <f t="shared" si="6"/>
        <v>14.455999999999989</v>
      </c>
    </row>
    <row r="30" spans="1:8">
      <c r="A30">
        <v>13</v>
      </c>
      <c r="B30">
        <f t="shared" si="5"/>
        <v>0.43333333333333335</v>
      </c>
      <c r="C30">
        <v>165.233</v>
      </c>
      <c r="D30">
        <f>-180+$C30</f>
        <v>-14.766999999999996</v>
      </c>
      <c r="E30" s="11">
        <f t="shared" si="6"/>
        <v>14.766999999999996</v>
      </c>
    </row>
    <row r="31" spans="1:8">
      <c r="A31">
        <v>15</v>
      </c>
      <c r="B31">
        <f t="shared" si="5"/>
        <v>0.5</v>
      </c>
      <c r="C31">
        <v>159.785</v>
      </c>
      <c r="D31">
        <f>180-$C31</f>
        <v>20.215000000000003</v>
      </c>
      <c r="E31" s="11">
        <f t="shared" si="6"/>
        <v>20.215000000000003</v>
      </c>
    </row>
    <row r="32" spans="1:8">
      <c r="A32">
        <v>17</v>
      </c>
      <c r="B32">
        <f t="shared" si="5"/>
        <v>0.56666666666666665</v>
      </c>
      <c r="C32">
        <v>169.68299999999999</v>
      </c>
      <c r="D32">
        <f>180-$C32</f>
        <v>10.317000000000007</v>
      </c>
      <c r="E32" s="11">
        <f t="shared" si="6"/>
        <v>10.317000000000007</v>
      </c>
    </row>
    <row r="33" spans="1:5">
      <c r="A33">
        <v>19</v>
      </c>
      <c r="B33">
        <f t="shared" si="5"/>
        <v>0.6333333333333333</v>
      </c>
      <c r="C33">
        <v>158.61000000000001</v>
      </c>
      <c r="D33">
        <f>-180+$C33</f>
        <v>-21.389999999999986</v>
      </c>
      <c r="E33" s="11">
        <f t="shared" si="6"/>
        <v>21.389999999999986</v>
      </c>
    </row>
    <row r="34" spans="1:5">
      <c r="A34">
        <v>21</v>
      </c>
      <c r="B34">
        <f t="shared" si="5"/>
        <v>0.7</v>
      </c>
      <c r="C34">
        <v>160.017</v>
      </c>
      <c r="D34">
        <f>-180+$C34</f>
        <v>-19.983000000000004</v>
      </c>
      <c r="E34" s="11">
        <f t="shared" si="6"/>
        <v>19.983000000000004</v>
      </c>
    </row>
    <row r="35" spans="1:5">
      <c r="A35">
        <v>23</v>
      </c>
      <c r="B35">
        <f t="shared" si="5"/>
        <v>0.76666666666666661</v>
      </c>
      <c r="C35">
        <v>163.83600000000001</v>
      </c>
      <c r="D35">
        <f>180-$C35</f>
        <v>16.163999999999987</v>
      </c>
      <c r="E35" s="11">
        <f t="shared" si="6"/>
        <v>16.163999999999987</v>
      </c>
    </row>
    <row r="36" spans="1:5">
      <c r="A36">
        <v>25</v>
      </c>
      <c r="B36">
        <f t="shared" si="5"/>
        <v>0.83333333333333337</v>
      </c>
      <c r="C36">
        <v>165.20099999999999</v>
      </c>
      <c r="D36">
        <f>180-$C36</f>
        <v>14.799000000000007</v>
      </c>
      <c r="E36" s="11">
        <f t="shared" si="6"/>
        <v>14.799000000000007</v>
      </c>
    </row>
    <row r="37" spans="1:5">
      <c r="A37">
        <v>27</v>
      </c>
      <c r="B37">
        <f t="shared" si="5"/>
        <v>0.9</v>
      </c>
      <c r="C37">
        <v>169.23699999999999</v>
      </c>
      <c r="D37">
        <f>-180+$C37</f>
        <v>-10.763000000000005</v>
      </c>
      <c r="E37" s="11">
        <f t="shared" si="6"/>
        <v>10.763000000000005</v>
      </c>
    </row>
    <row r="38" spans="1:5">
      <c r="A38">
        <v>29</v>
      </c>
      <c r="B38">
        <f t="shared" si="5"/>
        <v>0.96666666666666667</v>
      </c>
      <c r="C38">
        <v>151.63399999999999</v>
      </c>
      <c r="D38">
        <f>-180+$C38</f>
        <v>-28.366000000000014</v>
      </c>
      <c r="E38" s="11">
        <f t="shared" si="6"/>
        <v>28.366000000000014</v>
      </c>
    </row>
    <row r="39" spans="1:5">
      <c r="A39">
        <v>31</v>
      </c>
      <c r="B39">
        <f t="shared" si="5"/>
        <v>1.0333333333333332</v>
      </c>
      <c r="C39">
        <v>156.161</v>
      </c>
      <c r="D39">
        <f>180-$C39</f>
        <v>23.838999999999999</v>
      </c>
      <c r="E39" s="11">
        <f t="shared" si="6"/>
        <v>23.838999999999999</v>
      </c>
    </row>
    <row r="40" spans="1:5">
      <c r="A40">
        <v>33</v>
      </c>
      <c r="B40">
        <f t="shared" si="5"/>
        <v>1.1000000000000001</v>
      </c>
      <c r="C40">
        <v>155.22499999999999</v>
      </c>
      <c r="D40">
        <f>180-$C40</f>
        <v>24.775000000000006</v>
      </c>
      <c r="E40" s="11">
        <f t="shared" si="6"/>
        <v>24.775000000000006</v>
      </c>
    </row>
    <row r="41" spans="1:5">
      <c r="A41">
        <v>35</v>
      </c>
      <c r="B41">
        <f t="shared" si="5"/>
        <v>1.1666666666666667</v>
      </c>
      <c r="C41">
        <v>171.57300000000001</v>
      </c>
      <c r="D41">
        <f>180-$C41</f>
        <v>8.4269999999999925</v>
      </c>
      <c r="E41" s="11">
        <f t="shared" si="6"/>
        <v>8.4269999999999925</v>
      </c>
    </row>
    <row r="42" spans="1:5">
      <c r="A42">
        <v>37</v>
      </c>
      <c r="B42">
        <f t="shared" si="5"/>
        <v>1.2333333333333334</v>
      </c>
      <c r="C42">
        <v>163.14500000000001</v>
      </c>
      <c r="D42">
        <f>-180+$C42</f>
        <v>-16.85499999999999</v>
      </c>
      <c r="E42" s="11">
        <f t="shared" si="6"/>
        <v>16.85499999999999</v>
      </c>
    </row>
    <row r="43" spans="1:5">
      <c r="A43">
        <v>39</v>
      </c>
      <c r="B43">
        <f t="shared" si="5"/>
        <v>1.3</v>
      </c>
      <c r="C43">
        <v>149.744</v>
      </c>
      <c r="D43">
        <f>-180+$C43</f>
        <v>-30.256</v>
      </c>
      <c r="E43" s="11">
        <f t="shared" si="6"/>
        <v>30.256</v>
      </c>
    </row>
    <row r="44" spans="1:5">
      <c r="A44">
        <v>41</v>
      </c>
      <c r="B44">
        <f t="shared" si="5"/>
        <v>1.3666666666666667</v>
      </c>
      <c r="C44">
        <v>146.09200000000001</v>
      </c>
      <c r="D44">
        <f>180-$C44</f>
        <v>33.907999999999987</v>
      </c>
      <c r="E44" s="10">
        <f t="shared" si="6"/>
        <v>33.907999999999987</v>
      </c>
    </row>
    <row r="45" spans="1:5">
      <c r="A45">
        <v>43</v>
      </c>
      <c r="B45">
        <f t="shared" si="5"/>
        <v>1.4333333333333333</v>
      </c>
      <c r="C45">
        <v>176.149</v>
      </c>
      <c r="D45">
        <f>180-$C45</f>
        <v>3.8509999999999991</v>
      </c>
      <c r="E45" s="11">
        <f t="shared" si="6"/>
        <v>3.8509999999999991</v>
      </c>
    </row>
    <row r="46" spans="1:5">
      <c r="A46">
        <v>45</v>
      </c>
      <c r="B46">
        <f t="shared" si="5"/>
        <v>1.5</v>
      </c>
      <c r="C46">
        <v>172.304</v>
      </c>
      <c r="D46">
        <f>-180+$C46</f>
        <v>-7.695999999999998</v>
      </c>
      <c r="E46" s="11">
        <f t="shared" si="6"/>
        <v>7.695999999999998</v>
      </c>
    </row>
    <row r="47" spans="1:5">
      <c r="A47">
        <v>47</v>
      </c>
      <c r="B47">
        <f t="shared" si="5"/>
        <v>1.5666666666666667</v>
      </c>
      <c r="C47">
        <v>163.81100000000001</v>
      </c>
      <c r="D47">
        <f>-180+$C47</f>
        <v>-16.188999999999993</v>
      </c>
      <c r="E47" s="11">
        <f t="shared" si="6"/>
        <v>16.188999999999993</v>
      </c>
    </row>
    <row r="48" spans="1:5">
      <c r="A48">
        <v>49</v>
      </c>
      <c r="B48">
        <f t="shared" si="5"/>
        <v>1.6333333333333333</v>
      </c>
      <c r="C48">
        <v>159.80600000000001</v>
      </c>
      <c r="D48">
        <f>180-$C48</f>
        <v>20.193999999999988</v>
      </c>
      <c r="E48" s="11">
        <f t="shared" si="6"/>
        <v>20.193999999999988</v>
      </c>
    </row>
    <row r="49" spans="1:8">
      <c r="A49">
        <v>51</v>
      </c>
      <c r="B49">
        <f t="shared" si="5"/>
        <v>1.7</v>
      </c>
      <c r="C49">
        <v>169.38</v>
      </c>
      <c r="D49">
        <f>180-$C49</f>
        <v>10.620000000000005</v>
      </c>
      <c r="E49" s="11">
        <f t="shared" si="6"/>
        <v>10.620000000000005</v>
      </c>
    </row>
    <row r="50" spans="1:8">
      <c r="A50">
        <v>53</v>
      </c>
      <c r="B50">
        <f t="shared" si="5"/>
        <v>1.7666666666666666</v>
      </c>
      <c r="C50">
        <v>165.06100000000001</v>
      </c>
      <c r="D50">
        <f>180-$C50</f>
        <v>14.938999999999993</v>
      </c>
      <c r="E50" s="11">
        <f t="shared" si="6"/>
        <v>14.938999999999993</v>
      </c>
    </row>
    <row r="51" spans="1:8">
      <c r="A51">
        <v>55</v>
      </c>
      <c r="B51">
        <f t="shared" si="5"/>
        <v>1.8333333333333333</v>
      </c>
      <c r="C51">
        <v>158.18299999999999</v>
      </c>
      <c r="D51">
        <f>-180+$C51</f>
        <v>-21.817000000000007</v>
      </c>
      <c r="E51" s="11">
        <f t="shared" si="6"/>
        <v>21.817000000000007</v>
      </c>
    </row>
    <row r="52" spans="1:8">
      <c r="A52">
        <v>57</v>
      </c>
      <c r="B52">
        <f t="shared" si="5"/>
        <v>1.9</v>
      </c>
      <c r="C52">
        <v>163.74</v>
      </c>
      <c r="D52">
        <f>180-$C52</f>
        <v>16.259999999999991</v>
      </c>
      <c r="E52" s="11">
        <f t="shared" si="6"/>
        <v>16.259999999999991</v>
      </c>
    </row>
    <row r="53" spans="1:8">
      <c r="A53">
        <v>59</v>
      </c>
      <c r="B53">
        <f t="shared" si="5"/>
        <v>1.9666666666666666</v>
      </c>
      <c r="C53">
        <v>168.232</v>
      </c>
      <c r="D53">
        <f>180-$C53</f>
        <v>11.768000000000001</v>
      </c>
      <c r="E53" s="11">
        <f t="shared" si="6"/>
        <v>11.768000000000001</v>
      </c>
    </row>
    <row r="56" spans="1:8">
      <c r="A56" t="s">
        <v>274</v>
      </c>
      <c r="G56" t="s">
        <v>131</v>
      </c>
      <c r="H56" t="s">
        <v>275</v>
      </c>
    </row>
    <row r="57" spans="1:8">
      <c r="A57">
        <v>1</v>
      </c>
      <c r="B57">
        <f>A57*(1/30)</f>
        <v>3.3333333333333333E-2</v>
      </c>
      <c r="C57">
        <v>148.32499999999999</v>
      </c>
      <c r="D57">
        <f>180-C57</f>
        <v>31.675000000000011</v>
      </c>
      <c r="E57">
        <f>ABS(D57)</f>
        <v>31.675000000000011</v>
      </c>
      <c r="G57" t="s">
        <v>256</v>
      </c>
    </row>
    <row r="58" spans="1:8">
      <c r="A58">
        <v>3</v>
      </c>
      <c r="B58">
        <f t="shared" ref="B58:B80" si="7">A58*(1/30)</f>
        <v>0.1</v>
      </c>
      <c r="C58">
        <v>176.12100000000001</v>
      </c>
      <c r="D58">
        <f>-180+C58</f>
        <v>-3.8789999999999907</v>
      </c>
      <c r="E58">
        <f t="shared" ref="E58:E80" si="8">ABS(D58)</f>
        <v>3.8789999999999907</v>
      </c>
      <c r="G58" s="9" t="s">
        <v>276</v>
      </c>
    </row>
    <row r="59" spans="1:8">
      <c r="A59">
        <v>5</v>
      </c>
      <c r="B59">
        <f t="shared" si="7"/>
        <v>0.16666666666666666</v>
      </c>
      <c r="C59">
        <v>171.87</v>
      </c>
      <c r="D59">
        <f>-180+C59</f>
        <v>-8.1299999999999955</v>
      </c>
      <c r="E59">
        <f t="shared" si="8"/>
        <v>8.1299999999999955</v>
      </c>
    </row>
    <row r="60" spans="1:8">
      <c r="A60">
        <v>7</v>
      </c>
      <c r="B60">
        <f t="shared" si="7"/>
        <v>0.23333333333333334</v>
      </c>
      <c r="C60">
        <v>165.964</v>
      </c>
      <c r="D60">
        <f>180-C60</f>
        <v>14.036000000000001</v>
      </c>
      <c r="E60">
        <f t="shared" si="8"/>
        <v>14.036000000000001</v>
      </c>
    </row>
    <row r="61" spans="1:8">
      <c r="A61">
        <v>9</v>
      </c>
      <c r="B61">
        <f t="shared" si="7"/>
        <v>0.3</v>
      </c>
      <c r="C61">
        <v>145.49100000000001</v>
      </c>
      <c r="D61">
        <f>180-C61</f>
        <v>34.508999999999986</v>
      </c>
      <c r="E61" s="10">
        <f t="shared" si="8"/>
        <v>34.508999999999986</v>
      </c>
    </row>
    <row r="62" spans="1:8">
      <c r="A62">
        <v>11</v>
      </c>
      <c r="B62">
        <f t="shared" si="7"/>
        <v>0.36666666666666664</v>
      </c>
      <c r="C62">
        <v>161.565</v>
      </c>
      <c r="D62">
        <f>180-C62</f>
        <v>18.435000000000002</v>
      </c>
      <c r="E62">
        <f t="shared" si="8"/>
        <v>18.435000000000002</v>
      </c>
    </row>
    <row r="63" spans="1:8">
      <c r="A63">
        <v>13</v>
      </c>
      <c r="B63">
        <f t="shared" si="7"/>
        <v>0.43333333333333335</v>
      </c>
      <c r="C63">
        <v>158.19900000000001</v>
      </c>
      <c r="D63">
        <f>-180+C63</f>
        <v>-21.800999999999988</v>
      </c>
      <c r="E63">
        <f t="shared" si="8"/>
        <v>21.800999999999988</v>
      </c>
    </row>
    <row r="64" spans="1:8">
      <c r="A64">
        <v>15</v>
      </c>
      <c r="B64">
        <f t="shared" si="7"/>
        <v>0.5</v>
      </c>
      <c r="C64">
        <v>149.036</v>
      </c>
      <c r="D64">
        <f>-180+C64</f>
        <v>-30.963999999999999</v>
      </c>
      <c r="E64">
        <f t="shared" si="8"/>
        <v>30.963999999999999</v>
      </c>
    </row>
    <row r="65" spans="1:5">
      <c r="A65">
        <v>17</v>
      </c>
      <c r="B65">
        <f t="shared" si="7"/>
        <v>0.56666666666666665</v>
      </c>
      <c r="C65">
        <v>155.47999999999999</v>
      </c>
      <c r="D65">
        <f>180-C65</f>
        <v>24.52000000000001</v>
      </c>
      <c r="E65">
        <f t="shared" si="8"/>
        <v>24.52000000000001</v>
      </c>
    </row>
    <row r="66" spans="1:5">
      <c r="A66">
        <v>19</v>
      </c>
      <c r="B66">
        <f t="shared" si="7"/>
        <v>0.6333333333333333</v>
      </c>
      <c r="C66">
        <v>150.524</v>
      </c>
      <c r="D66">
        <f>180-C66</f>
        <v>29.475999999999999</v>
      </c>
      <c r="E66">
        <f t="shared" si="8"/>
        <v>29.475999999999999</v>
      </c>
    </row>
    <row r="67" spans="1:5">
      <c r="A67">
        <v>21</v>
      </c>
      <c r="B67">
        <f t="shared" si="7"/>
        <v>0.7</v>
      </c>
      <c r="C67">
        <v>167.87299999999999</v>
      </c>
      <c r="D67">
        <f>180-C67</f>
        <v>12.12700000000001</v>
      </c>
      <c r="E67">
        <f t="shared" si="8"/>
        <v>12.12700000000001</v>
      </c>
    </row>
    <row r="68" spans="1:5">
      <c r="A68">
        <v>23</v>
      </c>
      <c r="B68">
        <f t="shared" si="7"/>
        <v>0.76666666666666661</v>
      </c>
      <c r="C68">
        <v>171.416</v>
      </c>
      <c r="D68">
        <f>-180+C68</f>
        <v>-8.5840000000000032</v>
      </c>
      <c r="E68">
        <f t="shared" si="8"/>
        <v>8.5840000000000032</v>
      </c>
    </row>
    <row r="69" spans="1:5">
      <c r="A69">
        <v>25</v>
      </c>
      <c r="B69">
        <f t="shared" si="7"/>
        <v>0.83333333333333337</v>
      </c>
      <c r="C69">
        <v>170.99100000000001</v>
      </c>
      <c r="D69">
        <f>-180+C69</f>
        <v>-9.0089999999999861</v>
      </c>
      <c r="E69">
        <f t="shared" si="8"/>
        <v>9.0089999999999861</v>
      </c>
    </row>
    <row r="70" spans="1:5">
      <c r="A70">
        <v>27</v>
      </c>
      <c r="B70">
        <f t="shared" si="7"/>
        <v>0.9</v>
      </c>
      <c r="C70">
        <v>162.59100000000001</v>
      </c>
      <c r="D70">
        <f>180-C70</f>
        <v>17.408999999999992</v>
      </c>
      <c r="E70">
        <f t="shared" si="8"/>
        <v>17.408999999999992</v>
      </c>
    </row>
    <row r="71" spans="1:5">
      <c r="A71">
        <v>29</v>
      </c>
      <c r="B71">
        <f t="shared" si="7"/>
        <v>0.96666666666666667</v>
      </c>
      <c r="C71">
        <v>161.84100000000001</v>
      </c>
      <c r="D71">
        <f t="shared" ref="D71:D72" si="9">180-C71</f>
        <v>18.158999999999992</v>
      </c>
      <c r="E71">
        <f t="shared" si="8"/>
        <v>18.158999999999992</v>
      </c>
    </row>
    <row r="72" spans="1:5">
      <c r="A72">
        <v>31</v>
      </c>
      <c r="B72">
        <f t="shared" si="7"/>
        <v>1.0333333333333332</v>
      </c>
      <c r="C72">
        <v>162.89699999999999</v>
      </c>
      <c r="D72">
        <f t="shared" si="9"/>
        <v>17.103000000000009</v>
      </c>
      <c r="E72">
        <f t="shared" si="8"/>
        <v>17.103000000000009</v>
      </c>
    </row>
    <row r="73" spans="1:5">
      <c r="A73">
        <v>33</v>
      </c>
      <c r="B73">
        <f t="shared" si="7"/>
        <v>1.1000000000000001</v>
      </c>
      <c r="C73">
        <v>158.19900000000001</v>
      </c>
      <c r="D73">
        <f>-180+C73</f>
        <v>-21.800999999999988</v>
      </c>
      <c r="E73">
        <f t="shared" si="8"/>
        <v>21.800999999999988</v>
      </c>
    </row>
    <row r="74" spans="1:5">
      <c r="A74">
        <v>35</v>
      </c>
      <c r="B74">
        <f t="shared" si="7"/>
        <v>1.1666666666666667</v>
      </c>
      <c r="C74">
        <v>153.435</v>
      </c>
      <c r="D74">
        <f>180-C74</f>
        <v>26.564999999999998</v>
      </c>
      <c r="E74">
        <f t="shared" si="8"/>
        <v>26.564999999999998</v>
      </c>
    </row>
    <row r="75" spans="1:5">
      <c r="A75">
        <v>37</v>
      </c>
      <c r="B75">
        <f t="shared" si="7"/>
        <v>1.2333333333333334</v>
      </c>
      <c r="C75">
        <v>165.42599999999999</v>
      </c>
      <c r="D75">
        <f t="shared" ref="D75:D77" si="10">180-C75</f>
        <v>14.574000000000012</v>
      </c>
      <c r="E75">
        <f t="shared" si="8"/>
        <v>14.574000000000012</v>
      </c>
    </row>
    <row r="76" spans="1:5">
      <c r="A76">
        <v>39</v>
      </c>
      <c r="B76">
        <f t="shared" si="7"/>
        <v>1.3</v>
      </c>
      <c r="C76">
        <v>160.68799999999999</v>
      </c>
      <c r="D76">
        <f t="shared" si="10"/>
        <v>19.312000000000012</v>
      </c>
      <c r="E76">
        <f t="shared" si="8"/>
        <v>19.312000000000012</v>
      </c>
    </row>
    <row r="77" spans="1:5">
      <c r="A77">
        <v>41</v>
      </c>
      <c r="B77">
        <f t="shared" si="7"/>
        <v>1.3666666666666667</v>
      </c>
      <c r="C77">
        <v>176.63399999999999</v>
      </c>
      <c r="D77">
        <f t="shared" si="10"/>
        <v>3.3660000000000139</v>
      </c>
      <c r="E77">
        <f t="shared" si="8"/>
        <v>3.3660000000000139</v>
      </c>
    </row>
    <row r="78" spans="1:5">
      <c r="A78">
        <v>43</v>
      </c>
      <c r="B78">
        <f t="shared" si="7"/>
        <v>1.4333333333333333</v>
      </c>
      <c r="C78">
        <v>159.30500000000001</v>
      </c>
      <c r="D78">
        <f>-180+C78</f>
        <v>-20.694999999999993</v>
      </c>
      <c r="E78">
        <f t="shared" si="8"/>
        <v>20.694999999999993</v>
      </c>
    </row>
    <row r="79" spans="1:5">
      <c r="A79">
        <v>45</v>
      </c>
      <c r="B79">
        <f t="shared" si="7"/>
        <v>1.5</v>
      </c>
      <c r="C79">
        <v>172.95099999999999</v>
      </c>
      <c r="D79">
        <f>-180+C79</f>
        <v>-7.0490000000000066</v>
      </c>
      <c r="E79">
        <f t="shared" si="8"/>
        <v>7.0490000000000066</v>
      </c>
    </row>
    <row r="80" spans="1:5">
      <c r="A80">
        <v>47</v>
      </c>
      <c r="B80">
        <f t="shared" si="7"/>
        <v>1.5666666666666667</v>
      </c>
      <c r="C80">
        <v>169.48400000000001</v>
      </c>
      <c r="D80">
        <f>180-C80</f>
        <v>10.515999999999991</v>
      </c>
      <c r="E80">
        <f t="shared" si="8"/>
        <v>10.515999999999991</v>
      </c>
    </row>
  </sheetData>
  <hyperlinks>
    <hyperlink ref="G4" r:id="rId1"/>
    <hyperlink ref="G8" r:id="rId2"/>
    <hyperlink ref="G58" r:id="rId3"/>
    <hyperlink ref="G26" r:id="rId4"/>
  </hyperlinks>
  <pageMargins left="0.7" right="0.7" top="0.75" bottom="0.75" header="0.3" footer="0.3"/>
  <drawing r:id="rId5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38"/>
  <dimension ref="A1:H68"/>
  <sheetViews>
    <sheetView workbookViewId="0">
      <selection activeCell="D66" sqref="D66:D68"/>
    </sheetView>
  </sheetViews>
  <sheetFormatPr defaultRowHeight="15"/>
  <cols>
    <col min="2" max="2" width="18.140625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8">
      <c r="A1" s="1" t="s">
        <v>737</v>
      </c>
      <c r="C1" s="18" t="s">
        <v>21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175</v>
      </c>
      <c r="H3" t="s">
        <v>176</v>
      </c>
    </row>
    <row r="4" spans="1:8">
      <c r="A4">
        <v>1</v>
      </c>
      <c r="B4">
        <f>A4*(1/30)</f>
        <v>3.3333333333333333E-2</v>
      </c>
      <c r="C4">
        <v>151.38999999999999</v>
      </c>
      <c r="D4" s="8">
        <f>180-C4</f>
        <v>28.610000000000014</v>
      </c>
      <c r="E4" s="10">
        <f>ABS(D4)</f>
        <v>28.610000000000014</v>
      </c>
      <c r="F4">
        <v>0.22</v>
      </c>
      <c r="G4" s="9" t="s">
        <v>177</v>
      </c>
      <c r="H4">
        <v>0.50800000000000001</v>
      </c>
    </row>
    <row r="5" spans="1:8">
      <c r="A5">
        <v>3</v>
      </c>
      <c r="B5">
        <f t="shared" ref="B5:B21" si="0">A5*(1/30)</f>
        <v>0.1</v>
      </c>
      <c r="C5">
        <v>169.084</v>
      </c>
      <c r="D5">
        <f t="shared" ref="D5:D6" si="1">180-C5</f>
        <v>10.915999999999997</v>
      </c>
      <c r="E5">
        <f t="shared" ref="E5:E21" si="2">ABS(D5)</f>
        <v>10.915999999999997</v>
      </c>
    </row>
    <row r="6" spans="1:8">
      <c r="A6">
        <v>5</v>
      </c>
      <c r="B6">
        <f t="shared" si="0"/>
        <v>0.16666666666666666</v>
      </c>
      <c r="C6">
        <v>159.71700000000001</v>
      </c>
      <c r="D6">
        <f t="shared" si="1"/>
        <v>20.282999999999987</v>
      </c>
      <c r="E6">
        <f t="shared" si="2"/>
        <v>20.282999999999987</v>
      </c>
      <c r="G6" t="s">
        <v>131</v>
      </c>
      <c r="H6" t="s">
        <v>178</v>
      </c>
    </row>
    <row r="7" spans="1:8">
      <c r="A7">
        <v>7</v>
      </c>
      <c r="B7">
        <f t="shared" si="0"/>
        <v>0.23333333333333334</v>
      </c>
      <c r="C7">
        <v>155.999</v>
      </c>
      <c r="D7" s="8">
        <f>-180+C7</f>
        <v>-24.001000000000005</v>
      </c>
      <c r="E7">
        <f t="shared" si="2"/>
        <v>24.001000000000005</v>
      </c>
      <c r="G7" t="s">
        <v>179</v>
      </c>
    </row>
    <row r="8" spans="1:8">
      <c r="A8">
        <v>9</v>
      </c>
      <c r="B8">
        <f t="shared" si="0"/>
        <v>0.3</v>
      </c>
      <c r="C8">
        <v>159.14599999999999</v>
      </c>
      <c r="D8">
        <f>180-C8</f>
        <v>20.854000000000013</v>
      </c>
      <c r="E8">
        <f t="shared" si="2"/>
        <v>20.854000000000013</v>
      </c>
      <c r="G8" s="9" t="s">
        <v>180</v>
      </c>
    </row>
    <row r="9" spans="1:8">
      <c r="A9">
        <v>11</v>
      </c>
      <c r="B9">
        <f t="shared" si="0"/>
        <v>0.36666666666666664</v>
      </c>
      <c r="C9">
        <v>163.923</v>
      </c>
      <c r="D9">
        <f>180-C9</f>
        <v>16.076999999999998</v>
      </c>
      <c r="E9">
        <f t="shared" si="2"/>
        <v>16.076999999999998</v>
      </c>
    </row>
    <row r="10" spans="1:8">
      <c r="A10">
        <v>13</v>
      </c>
      <c r="B10">
        <f t="shared" si="0"/>
        <v>0.43333333333333335</v>
      </c>
      <c r="C10">
        <v>171.43899999999999</v>
      </c>
      <c r="D10">
        <f>-180+C10</f>
        <v>-8.561000000000007</v>
      </c>
      <c r="E10">
        <f t="shared" si="2"/>
        <v>8.561000000000007</v>
      </c>
    </row>
    <row r="11" spans="1:8">
      <c r="A11">
        <v>15</v>
      </c>
      <c r="B11">
        <f t="shared" si="0"/>
        <v>0.5</v>
      </c>
      <c r="C11">
        <v>167.73500000000001</v>
      </c>
      <c r="D11">
        <f>-180+C11</f>
        <v>-12.264999999999986</v>
      </c>
      <c r="E11">
        <f t="shared" si="2"/>
        <v>12.264999999999986</v>
      </c>
    </row>
    <row r="12" spans="1:8">
      <c r="A12">
        <v>17</v>
      </c>
      <c r="B12">
        <f t="shared" si="0"/>
        <v>0.56666666666666665</v>
      </c>
      <c r="C12">
        <v>158.839</v>
      </c>
      <c r="D12" s="8">
        <f>180-C12</f>
        <v>21.161000000000001</v>
      </c>
      <c r="E12">
        <f t="shared" si="2"/>
        <v>21.161000000000001</v>
      </c>
    </row>
    <row r="13" spans="1:8">
      <c r="A13">
        <v>19</v>
      </c>
      <c r="B13">
        <f t="shared" si="0"/>
        <v>0.6333333333333333</v>
      </c>
      <c r="C13">
        <v>160.69800000000001</v>
      </c>
      <c r="D13">
        <f t="shared" ref="D13:D14" si="3">180-C13</f>
        <v>19.301999999999992</v>
      </c>
      <c r="E13">
        <f t="shared" si="2"/>
        <v>19.301999999999992</v>
      </c>
    </row>
    <row r="14" spans="1:8">
      <c r="A14">
        <v>21</v>
      </c>
      <c r="B14">
        <f t="shared" si="0"/>
        <v>0.7</v>
      </c>
      <c r="C14">
        <v>166.08799999999999</v>
      </c>
      <c r="D14">
        <f t="shared" si="3"/>
        <v>13.912000000000006</v>
      </c>
      <c r="E14">
        <f t="shared" si="2"/>
        <v>13.912000000000006</v>
      </c>
    </row>
    <row r="15" spans="1:8">
      <c r="A15">
        <v>23</v>
      </c>
      <c r="B15">
        <f t="shared" si="0"/>
        <v>0.76666666666666661</v>
      </c>
      <c r="C15">
        <v>162.59700000000001</v>
      </c>
      <c r="D15" s="8">
        <f>-180+C15</f>
        <v>-17.402999999999992</v>
      </c>
      <c r="E15">
        <f t="shared" si="2"/>
        <v>17.402999999999992</v>
      </c>
    </row>
    <row r="16" spans="1:8">
      <c r="A16">
        <v>25</v>
      </c>
      <c r="B16">
        <f t="shared" si="0"/>
        <v>0.83333333333333337</v>
      </c>
      <c r="C16">
        <v>177.13800000000001</v>
      </c>
      <c r="D16">
        <f>-180+C16</f>
        <v>-2.8619999999999948</v>
      </c>
      <c r="E16">
        <f t="shared" si="2"/>
        <v>2.8619999999999948</v>
      </c>
    </row>
    <row r="17" spans="1:8">
      <c r="A17">
        <v>27</v>
      </c>
      <c r="B17">
        <f t="shared" si="0"/>
        <v>0.9</v>
      </c>
      <c r="C17">
        <v>157.166</v>
      </c>
      <c r="D17" s="8">
        <f>180-C17</f>
        <v>22.834000000000003</v>
      </c>
      <c r="E17">
        <f t="shared" si="2"/>
        <v>22.834000000000003</v>
      </c>
    </row>
    <row r="18" spans="1:8">
      <c r="A18">
        <v>29</v>
      </c>
      <c r="B18">
        <f t="shared" si="0"/>
        <v>0.96666666666666667</v>
      </c>
      <c r="C18">
        <v>167.32</v>
      </c>
      <c r="D18">
        <f>180-C18</f>
        <v>12.680000000000007</v>
      </c>
      <c r="E18">
        <f t="shared" si="2"/>
        <v>12.680000000000007</v>
      </c>
    </row>
    <row r="19" spans="1:8">
      <c r="A19">
        <v>31</v>
      </c>
      <c r="B19">
        <f t="shared" si="0"/>
        <v>1.0333333333333332</v>
      </c>
      <c r="C19">
        <v>173.66</v>
      </c>
      <c r="D19">
        <f>-180+C19</f>
        <v>-6.3400000000000034</v>
      </c>
      <c r="E19">
        <f t="shared" si="2"/>
        <v>6.3400000000000034</v>
      </c>
    </row>
    <row r="20" spans="1:8">
      <c r="A20">
        <v>33</v>
      </c>
      <c r="B20">
        <f t="shared" si="0"/>
        <v>1.1000000000000001</v>
      </c>
      <c r="C20">
        <v>166.541</v>
      </c>
      <c r="D20" s="8">
        <f>-180+C20</f>
        <v>-13.459000000000003</v>
      </c>
      <c r="E20">
        <f t="shared" si="2"/>
        <v>13.459000000000003</v>
      </c>
    </row>
    <row r="21" spans="1:8">
      <c r="A21">
        <v>35</v>
      </c>
      <c r="B21">
        <f t="shared" si="0"/>
        <v>1.1666666666666667</v>
      </c>
      <c r="C21">
        <v>171.75700000000001</v>
      </c>
      <c r="D21">
        <f>180-C21</f>
        <v>8.242999999999995</v>
      </c>
      <c r="E21">
        <f t="shared" si="2"/>
        <v>8.242999999999995</v>
      </c>
    </row>
    <row r="22" spans="1:8">
      <c r="G22" t="s">
        <v>131</v>
      </c>
      <c r="H22" t="s">
        <v>178</v>
      </c>
    </row>
    <row r="23" spans="1:8">
      <c r="A23" t="s">
        <v>181</v>
      </c>
      <c r="G23" t="s">
        <v>182</v>
      </c>
    </row>
    <row r="24" spans="1:8">
      <c r="A24" s="1" t="s">
        <v>123</v>
      </c>
      <c r="B24" s="1" t="s">
        <v>124</v>
      </c>
      <c r="C24" s="1" t="s">
        <v>125</v>
      </c>
      <c r="D24" s="1" t="s">
        <v>174</v>
      </c>
      <c r="E24" s="1" t="s">
        <v>127</v>
      </c>
      <c r="G24" s="9" t="s">
        <v>180</v>
      </c>
    </row>
    <row r="25" spans="1:8">
      <c r="A25">
        <v>3</v>
      </c>
      <c r="B25">
        <f t="shared" ref="B25:B43" si="4">A25*(1/30)</f>
        <v>0.1</v>
      </c>
      <c r="C25">
        <v>164.762</v>
      </c>
      <c r="D25">
        <f>180-C25</f>
        <v>15.238</v>
      </c>
      <c r="E25" s="8">
        <f>ABS(D25)</f>
        <v>15.238</v>
      </c>
    </row>
    <row r="26" spans="1:8">
      <c r="A26">
        <v>5</v>
      </c>
      <c r="B26">
        <f t="shared" si="4"/>
        <v>0.16666666666666666</v>
      </c>
      <c r="C26">
        <v>169.267</v>
      </c>
      <c r="D26">
        <f>-180+C26</f>
        <v>-10.733000000000004</v>
      </c>
      <c r="E26">
        <f t="shared" ref="E26:E43" si="5">ABS(D26)</f>
        <v>10.733000000000004</v>
      </c>
    </row>
    <row r="27" spans="1:8">
      <c r="A27">
        <v>7</v>
      </c>
      <c r="B27">
        <f t="shared" si="4"/>
        <v>0.23333333333333334</v>
      </c>
      <c r="C27">
        <v>173.143</v>
      </c>
      <c r="D27">
        <f>180-C27</f>
        <v>6.8569999999999993</v>
      </c>
      <c r="E27">
        <f t="shared" si="5"/>
        <v>6.8569999999999993</v>
      </c>
    </row>
    <row r="28" spans="1:8">
      <c r="A28">
        <v>9</v>
      </c>
      <c r="B28">
        <f t="shared" si="4"/>
        <v>0.3</v>
      </c>
      <c r="C28">
        <v>175.59</v>
      </c>
      <c r="D28">
        <f t="shared" ref="D28:D29" si="6">180-C28</f>
        <v>4.4099999999999966</v>
      </c>
      <c r="E28">
        <f t="shared" si="5"/>
        <v>4.4099999999999966</v>
      </c>
    </row>
    <row r="29" spans="1:8">
      <c r="A29">
        <v>11</v>
      </c>
      <c r="B29">
        <f t="shared" si="4"/>
        <v>0.36666666666666664</v>
      </c>
      <c r="C29">
        <v>177.99199999999999</v>
      </c>
      <c r="D29">
        <f t="shared" si="6"/>
        <v>2.0080000000000098</v>
      </c>
      <c r="E29">
        <f t="shared" si="5"/>
        <v>2.0080000000000098</v>
      </c>
    </row>
    <row r="30" spans="1:8">
      <c r="A30">
        <v>13</v>
      </c>
      <c r="B30">
        <f t="shared" si="4"/>
        <v>0.43333333333333335</v>
      </c>
      <c r="C30">
        <v>166.43</v>
      </c>
      <c r="D30">
        <f>-180+C30</f>
        <v>-13.569999999999993</v>
      </c>
      <c r="E30">
        <f t="shared" si="5"/>
        <v>13.569999999999993</v>
      </c>
    </row>
    <row r="31" spans="1:8">
      <c r="A31">
        <v>15</v>
      </c>
      <c r="B31">
        <f t="shared" si="4"/>
        <v>0.5</v>
      </c>
      <c r="C31">
        <v>169.57400000000001</v>
      </c>
      <c r="D31">
        <f>-180+C31</f>
        <v>-10.425999999999988</v>
      </c>
      <c r="E31">
        <f t="shared" si="5"/>
        <v>10.425999999999988</v>
      </c>
    </row>
    <row r="32" spans="1:8">
      <c r="A32">
        <v>17</v>
      </c>
      <c r="B32">
        <f t="shared" si="4"/>
        <v>0.56666666666666665</v>
      </c>
      <c r="C32">
        <v>168.31100000000001</v>
      </c>
      <c r="D32">
        <f>180-C32</f>
        <v>11.688999999999993</v>
      </c>
      <c r="E32">
        <f t="shared" si="5"/>
        <v>11.688999999999993</v>
      </c>
    </row>
    <row r="33" spans="1:8">
      <c r="A33">
        <v>19</v>
      </c>
      <c r="B33">
        <f t="shared" si="4"/>
        <v>0.6333333333333333</v>
      </c>
      <c r="C33">
        <v>167.98599999999999</v>
      </c>
      <c r="D33">
        <f>180-C33</f>
        <v>12.01400000000001</v>
      </c>
      <c r="E33">
        <f t="shared" si="5"/>
        <v>12.01400000000001</v>
      </c>
    </row>
    <row r="34" spans="1:8">
      <c r="A34">
        <v>21</v>
      </c>
      <c r="B34">
        <f t="shared" si="4"/>
        <v>0.7</v>
      </c>
      <c r="C34">
        <v>170.76300000000001</v>
      </c>
      <c r="D34">
        <f>-180+C34</f>
        <v>-9.2369999999999948</v>
      </c>
      <c r="E34">
        <f t="shared" si="5"/>
        <v>9.2369999999999948</v>
      </c>
    </row>
    <row r="35" spans="1:8">
      <c r="A35">
        <v>23</v>
      </c>
      <c r="B35">
        <f t="shared" si="4"/>
        <v>0.76666666666666661</v>
      </c>
      <c r="C35">
        <v>171.95699999999999</v>
      </c>
      <c r="D35">
        <f>180-C35</f>
        <v>8.0430000000000064</v>
      </c>
      <c r="E35">
        <f t="shared" si="5"/>
        <v>8.0430000000000064</v>
      </c>
    </row>
    <row r="36" spans="1:8">
      <c r="A36">
        <v>25</v>
      </c>
      <c r="B36">
        <f t="shared" si="4"/>
        <v>0.83333333333333337</v>
      </c>
      <c r="C36">
        <v>178.78100000000001</v>
      </c>
      <c r="D36">
        <f t="shared" ref="D36:D37" si="7">180-C36</f>
        <v>1.2189999999999941</v>
      </c>
      <c r="E36">
        <f t="shared" si="5"/>
        <v>1.2189999999999941</v>
      </c>
    </row>
    <row r="37" spans="1:8">
      <c r="A37">
        <v>27</v>
      </c>
      <c r="B37">
        <f t="shared" si="4"/>
        <v>0.9</v>
      </c>
      <c r="C37">
        <v>165.53</v>
      </c>
      <c r="D37">
        <f t="shared" si="7"/>
        <v>14.469999999999999</v>
      </c>
      <c r="E37">
        <f t="shared" si="5"/>
        <v>14.469999999999999</v>
      </c>
    </row>
    <row r="38" spans="1:8">
      <c r="A38">
        <v>29</v>
      </c>
      <c r="B38">
        <f t="shared" si="4"/>
        <v>0.96666666666666667</v>
      </c>
      <c r="C38">
        <v>169.36500000000001</v>
      </c>
      <c r="D38">
        <f>-180+C38</f>
        <v>-10.634999999999991</v>
      </c>
      <c r="E38">
        <f t="shared" si="5"/>
        <v>10.634999999999991</v>
      </c>
    </row>
    <row r="39" spans="1:8">
      <c r="A39">
        <v>31</v>
      </c>
      <c r="B39">
        <f t="shared" si="4"/>
        <v>1.0333333333333332</v>
      </c>
      <c r="C39">
        <v>168.30600000000001</v>
      </c>
      <c r="D39">
        <f>-180+C39</f>
        <v>-11.693999999999988</v>
      </c>
      <c r="E39">
        <f t="shared" si="5"/>
        <v>11.693999999999988</v>
      </c>
    </row>
    <row r="40" spans="1:8">
      <c r="A40">
        <v>33</v>
      </c>
      <c r="B40">
        <f t="shared" si="4"/>
        <v>1.1000000000000001</v>
      </c>
      <c r="C40">
        <v>168.297</v>
      </c>
      <c r="D40">
        <f>180-C40</f>
        <v>11.703000000000003</v>
      </c>
      <c r="E40">
        <f t="shared" si="5"/>
        <v>11.703000000000003</v>
      </c>
    </row>
    <row r="41" spans="1:8">
      <c r="A41">
        <v>35</v>
      </c>
      <c r="B41">
        <f t="shared" si="4"/>
        <v>1.1666666666666667</v>
      </c>
      <c r="C41">
        <v>173.733</v>
      </c>
      <c r="D41">
        <f t="shared" ref="D41:D42" si="8">180-C41</f>
        <v>6.2669999999999959</v>
      </c>
      <c r="E41">
        <f t="shared" si="5"/>
        <v>6.2669999999999959</v>
      </c>
    </row>
    <row r="42" spans="1:8">
      <c r="A42">
        <v>37</v>
      </c>
      <c r="B42">
        <f t="shared" si="4"/>
        <v>1.2333333333333334</v>
      </c>
      <c r="C42">
        <v>173.55199999999999</v>
      </c>
      <c r="D42">
        <f t="shared" si="8"/>
        <v>6.4480000000000075</v>
      </c>
      <c r="E42">
        <f t="shared" si="5"/>
        <v>6.4480000000000075</v>
      </c>
    </row>
    <row r="43" spans="1:8">
      <c r="A43">
        <v>39</v>
      </c>
      <c r="B43">
        <f t="shared" si="4"/>
        <v>1.3</v>
      </c>
      <c r="C43">
        <v>167.751</v>
      </c>
      <c r="D43">
        <f>-180+C43</f>
        <v>-12.248999999999995</v>
      </c>
      <c r="E43">
        <f t="shared" si="5"/>
        <v>12.248999999999995</v>
      </c>
    </row>
    <row r="44" spans="1:8">
      <c r="H44" s="1"/>
    </row>
    <row r="45" spans="1:8">
      <c r="H45" s="9"/>
    </row>
    <row r="47" spans="1:8">
      <c r="G47" t="s">
        <v>131</v>
      </c>
      <c r="H47" t="s">
        <v>183</v>
      </c>
    </row>
    <row r="48" spans="1:8">
      <c r="A48" t="s">
        <v>184</v>
      </c>
      <c r="G48" t="s">
        <v>185</v>
      </c>
    </row>
    <row r="49" spans="1:8">
      <c r="A49">
        <v>1</v>
      </c>
      <c r="B49" s="8">
        <f>(1/30)*A49</f>
        <v>3.3333333333333333E-2</v>
      </c>
      <c r="C49">
        <v>161.00800000000001</v>
      </c>
      <c r="D49">
        <f>180-C49</f>
        <v>18.99199999999999</v>
      </c>
      <c r="E49">
        <f>ABS(D49)</f>
        <v>18.99199999999999</v>
      </c>
      <c r="G49" s="9" t="s">
        <v>186</v>
      </c>
    </row>
    <row r="50" spans="1:8">
      <c r="A50">
        <v>3</v>
      </c>
      <c r="B50">
        <f t="shared" ref="B50:B68" si="9">(1/30)*A50</f>
        <v>0.1</v>
      </c>
      <c r="C50">
        <v>152.71899999999999</v>
      </c>
      <c r="D50">
        <f t="shared" ref="D50:D57" si="10">180-C50</f>
        <v>27.281000000000006</v>
      </c>
      <c r="E50">
        <f t="shared" ref="E50:E68" si="11">ABS(D50)</f>
        <v>27.281000000000006</v>
      </c>
    </row>
    <row r="51" spans="1:8">
      <c r="A51">
        <v>5</v>
      </c>
      <c r="B51">
        <f t="shared" si="9"/>
        <v>0.16666666666666666</v>
      </c>
      <c r="C51">
        <v>156.548</v>
      </c>
      <c r="D51">
        <f t="shared" si="10"/>
        <v>23.451999999999998</v>
      </c>
      <c r="E51">
        <f t="shared" si="11"/>
        <v>23.451999999999998</v>
      </c>
    </row>
    <row r="52" spans="1:8">
      <c r="A52">
        <v>7</v>
      </c>
      <c r="B52">
        <f t="shared" si="9"/>
        <v>0.23333333333333334</v>
      </c>
      <c r="C52">
        <v>157.13999999999999</v>
      </c>
      <c r="D52">
        <f t="shared" si="10"/>
        <v>22.860000000000014</v>
      </c>
      <c r="E52">
        <f t="shared" si="11"/>
        <v>22.860000000000014</v>
      </c>
    </row>
    <row r="53" spans="1:8">
      <c r="A53">
        <v>9</v>
      </c>
      <c r="B53">
        <f t="shared" si="9"/>
        <v>0.3</v>
      </c>
      <c r="C53">
        <v>162.35</v>
      </c>
      <c r="D53">
        <f t="shared" si="10"/>
        <v>17.650000000000006</v>
      </c>
      <c r="E53">
        <f t="shared" si="11"/>
        <v>17.650000000000006</v>
      </c>
    </row>
    <row r="54" spans="1:8">
      <c r="A54">
        <v>11</v>
      </c>
      <c r="B54">
        <f t="shared" si="9"/>
        <v>0.36666666666666664</v>
      </c>
      <c r="C54">
        <v>171.87</v>
      </c>
      <c r="D54">
        <f t="shared" si="10"/>
        <v>8.1299999999999955</v>
      </c>
      <c r="E54">
        <f t="shared" si="11"/>
        <v>8.1299999999999955</v>
      </c>
    </row>
    <row r="55" spans="1:8">
      <c r="A55">
        <v>13</v>
      </c>
      <c r="B55">
        <f t="shared" si="9"/>
        <v>0.43333333333333335</v>
      </c>
      <c r="C55">
        <v>156.71799999999999</v>
      </c>
      <c r="D55">
        <f t="shared" si="10"/>
        <v>23.282000000000011</v>
      </c>
      <c r="E55">
        <f t="shared" si="11"/>
        <v>23.282000000000011</v>
      </c>
    </row>
    <row r="56" spans="1:8">
      <c r="A56">
        <v>15</v>
      </c>
      <c r="B56">
        <f t="shared" si="9"/>
        <v>0.5</v>
      </c>
      <c r="C56">
        <v>161.12100000000001</v>
      </c>
      <c r="D56">
        <f t="shared" si="10"/>
        <v>18.878999999999991</v>
      </c>
      <c r="E56">
        <f t="shared" si="11"/>
        <v>18.878999999999991</v>
      </c>
    </row>
    <row r="57" spans="1:8">
      <c r="A57">
        <v>17</v>
      </c>
      <c r="B57" s="8">
        <f t="shared" si="9"/>
        <v>0.56666666666666665</v>
      </c>
      <c r="C57">
        <v>158.99199999999999</v>
      </c>
      <c r="D57">
        <f t="shared" si="10"/>
        <v>21.00800000000001</v>
      </c>
      <c r="E57">
        <f t="shared" si="11"/>
        <v>21.00800000000001</v>
      </c>
    </row>
    <row r="58" spans="1:8">
      <c r="A58">
        <v>19</v>
      </c>
      <c r="B58">
        <f t="shared" si="9"/>
        <v>0.6333333333333333</v>
      </c>
      <c r="C58">
        <v>171.45500000000001</v>
      </c>
      <c r="D58">
        <f>-180+C58</f>
        <v>-8.5449999999999875</v>
      </c>
      <c r="E58">
        <f t="shared" si="11"/>
        <v>8.5449999999999875</v>
      </c>
    </row>
    <row r="59" spans="1:8">
      <c r="A59">
        <v>21</v>
      </c>
      <c r="B59">
        <f t="shared" si="9"/>
        <v>0.7</v>
      </c>
      <c r="C59">
        <v>178.78800000000001</v>
      </c>
      <c r="D59">
        <f>180-C59</f>
        <v>1.2119999999999891</v>
      </c>
      <c r="E59">
        <f t="shared" si="11"/>
        <v>1.2119999999999891</v>
      </c>
    </row>
    <row r="60" spans="1:8">
      <c r="A60">
        <v>23</v>
      </c>
      <c r="B60">
        <f t="shared" si="9"/>
        <v>0.76666666666666661</v>
      </c>
      <c r="C60">
        <v>158.16999999999999</v>
      </c>
      <c r="D60">
        <f>180-C60</f>
        <v>21.830000000000013</v>
      </c>
      <c r="E60">
        <f t="shared" si="11"/>
        <v>21.830000000000013</v>
      </c>
    </row>
    <row r="61" spans="1:8">
      <c r="A61">
        <v>25</v>
      </c>
      <c r="B61">
        <f t="shared" si="9"/>
        <v>0.83333333333333337</v>
      </c>
      <c r="C61">
        <v>162.255</v>
      </c>
      <c r="D61">
        <f>-180+C61</f>
        <v>-17.745000000000005</v>
      </c>
      <c r="E61">
        <f t="shared" si="11"/>
        <v>17.745000000000005</v>
      </c>
    </row>
    <row r="62" spans="1:8">
      <c r="A62">
        <v>27</v>
      </c>
      <c r="B62" s="8">
        <f t="shared" si="9"/>
        <v>0.9</v>
      </c>
      <c r="C62">
        <v>176.86</v>
      </c>
      <c r="D62">
        <f>-180+C62</f>
        <v>-3.1399999999999864</v>
      </c>
      <c r="E62">
        <f t="shared" si="11"/>
        <v>3.1399999999999864</v>
      </c>
      <c r="H62" s="1"/>
    </row>
    <row r="63" spans="1:8">
      <c r="A63">
        <v>29</v>
      </c>
      <c r="B63">
        <f t="shared" si="9"/>
        <v>0.96666666666666667</v>
      </c>
      <c r="C63">
        <v>162.905</v>
      </c>
      <c r="D63">
        <f>180-C63</f>
        <v>17.094999999999999</v>
      </c>
      <c r="E63">
        <f t="shared" si="11"/>
        <v>17.094999999999999</v>
      </c>
      <c r="H63" s="9"/>
    </row>
    <row r="64" spans="1:8">
      <c r="A64">
        <v>31</v>
      </c>
      <c r="B64">
        <f t="shared" si="9"/>
        <v>1.0333333333333332</v>
      </c>
      <c r="C64">
        <v>162.43199999999999</v>
      </c>
      <c r="D64">
        <f>-180+C64</f>
        <v>-17.568000000000012</v>
      </c>
      <c r="E64">
        <f t="shared" si="11"/>
        <v>17.568000000000012</v>
      </c>
    </row>
    <row r="65" spans="1:5">
      <c r="A65">
        <v>33</v>
      </c>
      <c r="B65">
        <f t="shared" si="9"/>
        <v>1.1000000000000001</v>
      </c>
      <c r="C65">
        <v>136.82400000000001</v>
      </c>
      <c r="D65">
        <f>-180+C65</f>
        <v>-43.175999999999988</v>
      </c>
      <c r="E65" s="10">
        <f t="shared" si="11"/>
        <v>43.175999999999988</v>
      </c>
    </row>
    <row r="66" spans="1:5">
      <c r="A66">
        <v>35</v>
      </c>
      <c r="B66">
        <f t="shared" si="9"/>
        <v>1.1666666666666667</v>
      </c>
      <c r="C66">
        <v>168.36600000000001</v>
      </c>
      <c r="D66">
        <f>180-C66</f>
        <v>11.633999999999986</v>
      </c>
      <c r="E66">
        <f t="shared" si="11"/>
        <v>11.633999999999986</v>
      </c>
    </row>
    <row r="67" spans="1:5">
      <c r="A67">
        <v>37</v>
      </c>
      <c r="B67">
        <f t="shared" si="9"/>
        <v>1.2333333333333334</v>
      </c>
      <c r="C67">
        <v>168.512</v>
      </c>
      <c r="D67">
        <f>180-C67</f>
        <v>11.488</v>
      </c>
      <c r="E67">
        <f t="shared" si="11"/>
        <v>11.488</v>
      </c>
    </row>
    <row r="68" spans="1:5">
      <c r="A68">
        <v>39</v>
      </c>
      <c r="B68">
        <f t="shared" si="9"/>
        <v>1.3</v>
      </c>
      <c r="C68">
        <v>161.565</v>
      </c>
      <c r="D68">
        <f>-180+C68</f>
        <v>-18.435000000000002</v>
      </c>
      <c r="E68">
        <f t="shared" si="11"/>
        <v>18.435000000000002</v>
      </c>
    </row>
  </sheetData>
  <hyperlinks>
    <hyperlink ref="G8" r:id="rId1"/>
    <hyperlink ref="G24" r:id="rId2"/>
    <hyperlink ref="G49" r:id="rId3"/>
    <hyperlink ref="G4" r:id="rId4"/>
  </hyperlinks>
  <pageMargins left="0.7" right="0.7" top="0.75" bottom="0.75" header="0.3" footer="0.3"/>
  <drawing r:id="rId5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0"/>
  <dimension ref="A1:H167"/>
  <sheetViews>
    <sheetView workbookViewId="0">
      <selection activeCell="D136" sqref="D136:D157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8">
      <c r="A1" s="1" t="s">
        <v>26</v>
      </c>
      <c r="C1" s="30" t="s">
        <v>27</v>
      </c>
    </row>
    <row r="2" spans="1:8">
      <c r="A2" t="s">
        <v>736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151.60599999999999</v>
      </c>
      <c r="D4">
        <f>-180+C4</f>
        <v>-28.394000000000005</v>
      </c>
      <c r="E4">
        <f>ABS(D4)</f>
        <v>28.394000000000005</v>
      </c>
      <c r="F4">
        <v>3.75</v>
      </c>
      <c r="G4" s="9" t="s">
        <v>214</v>
      </c>
      <c r="H4" s="9"/>
    </row>
    <row r="5" spans="1:8">
      <c r="A5">
        <v>3</v>
      </c>
      <c r="B5">
        <f t="shared" ref="B5:B58" si="0">A5*(1/30)</f>
        <v>0.1</v>
      </c>
      <c r="C5">
        <v>145.126</v>
      </c>
      <c r="D5">
        <f>-180+C5</f>
        <v>-34.873999999999995</v>
      </c>
      <c r="E5">
        <f t="shared" ref="E5:E58" si="1">ABS(D5)</f>
        <v>34.873999999999995</v>
      </c>
    </row>
    <row r="6" spans="1:8">
      <c r="A6">
        <v>5</v>
      </c>
      <c r="B6">
        <f t="shared" si="0"/>
        <v>0.16666666666666666</v>
      </c>
      <c r="C6">
        <v>145.98099999999999</v>
      </c>
      <c r="D6">
        <f>-180+C6</f>
        <v>-34.019000000000005</v>
      </c>
      <c r="E6">
        <f t="shared" si="1"/>
        <v>34.019000000000005</v>
      </c>
    </row>
    <row r="7" spans="1:8">
      <c r="A7">
        <v>7</v>
      </c>
      <c r="B7">
        <f t="shared" si="0"/>
        <v>0.23333333333333334</v>
      </c>
      <c r="C7">
        <v>143.29400000000001</v>
      </c>
      <c r="D7" s="8">
        <f>-180+C7</f>
        <v>-36.705999999999989</v>
      </c>
      <c r="E7" s="13">
        <f t="shared" si="1"/>
        <v>36.705999999999989</v>
      </c>
      <c r="G7" t="s">
        <v>131</v>
      </c>
      <c r="H7" t="s">
        <v>215</v>
      </c>
    </row>
    <row r="8" spans="1:8">
      <c r="A8">
        <v>9</v>
      </c>
      <c r="B8">
        <f t="shared" si="0"/>
        <v>0.3</v>
      </c>
      <c r="C8">
        <v>150.21299999999999</v>
      </c>
      <c r="D8">
        <f>-180+C8</f>
        <v>-29.787000000000006</v>
      </c>
      <c r="E8">
        <f t="shared" si="1"/>
        <v>29.787000000000006</v>
      </c>
      <c r="G8" t="s">
        <v>216</v>
      </c>
    </row>
    <row r="9" spans="1:8">
      <c r="A9">
        <v>11</v>
      </c>
      <c r="B9">
        <f t="shared" si="0"/>
        <v>0.36666666666666664</v>
      </c>
      <c r="C9">
        <v>143.81299999999999</v>
      </c>
      <c r="D9">
        <f t="shared" ref="D9:D12" si="2">-180+C9</f>
        <v>-36.187000000000012</v>
      </c>
      <c r="E9">
        <f t="shared" si="1"/>
        <v>36.187000000000012</v>
      </c>
      <c r="G9" s="9" t="s">
        <v>217</v>
      </c>
    </row>
    <row r="10" spans="1:8">
      <c r="A10">
        <v>13</v>
      </c>
      <c r="B10">
        <f t="shared" si="0"/>
        <v>0.43333333333333335</v>
      </c>
      <c r="C10">
        <v>161.786</v>
      </c>
      <c r="D10">
        <f t="shared" si="2"/>
        <v>-18.213999999999999</v>
      </c>
      <c r="E10">
        <f t="shared" si="1"/>
        <v>18.213999999999999</v>
      </c>
    </row>
    <row r="11" spans="1:8">
      <c r="A11">
        <v>15</v>
      </c>
      <c r="B11">
        <f t="shared" si="0"/>
        <v>0.5</v>
      </c>
      <c r="C11">
        <v>166.19200000000001</v>
      </c>
      <c r="D11">
        <f t="shared" si="2"/>
        <v>-13.807999999999993</v>
      </c>
      <c r="E11">
        <f t="shared" si="1"/>
        <v>13.807999999999993</v>
      </c>
    </row>
    <row r="12" spans="1:8">
      <c r="A12">
        <v>17</v>
      </c>
      <c r="B12">
        <f t="shared" si="0"/>
        <v>0.56666666666666665</v>
      </c>
      <c r="C12">
        <v>179.52600000000001</v>
      </c>
      <c r="D12">
        <f t="shared" si="2"/>
        <v>-0.47399999999998954</v>
      </c>
      <c r="E12">
        <f t="shared" si="1"/>
        <v>0.47399999999998954</v>
      </c>
    </row>
    <row r="13" spans="1:8">
      <c r="A13">
        <v>19</v>
      </c>
      <c r="B13">
        <f t="shared" si="0"/>
        <v>0.6333333333333333</v>
      </c>
      <c r="C13">
        <v>172.56200000000001</v>
      </c>
      <c r="D13">
        <f>180-C13</f>
        <v>7.4379999999999882</v>
      </c>
      <c r="E13">
        <f t="shared" si="1"/>
        <v>7.4379999999999882</v>
      </c>
    </row>
    <row r="14" spans="1:8">
      <c r="A14">
        <v>21</v>
      </c>
      <c r="B14">
        <f t="shared" si="0"/>
        <v>0.7</v>
      </c>
      <c r="C14">
        <v>165.297</v>
      </c>
      <c r="D14">
        <f t="shared" ref="D14:D23" si="3">180-C14</f>
        <v>14.703000000000003</v>
      </c>
      <c r="E14">
        <f t="shared" si="1"/>
        <v>14.703000000000003</v>
      </c>
    </row>
    <row r="15" spans="1:8">
      <c r="A15">
        <v>23</v>
      </c>
      <c r="B15">
        <f t="shared" si="0"/>
        <v>0.76666666666666661</v>
      </c>
      <c r="C15">
        <v>161.191</v>
      </c>
      <c r="D15">
        <f t="shared" si="3"/>
        <v>18.808999999999997</v>
      </c>
      <c r="E15">
        <f t="shared" si="1"/>
        <v>18.808999999999997</v>
      </c>
    </row>
    <row r="16" spans="1:8">
      <c r="A16">
        <v>25</v>
      </c>
      <c r="B16">
        <f t="shared" si="0"/>
        <v>0.83333333333333337</v>
      </c>
      <c r="C16">
        <v>160.238</v>
      </c>
      <c r="D16">
        <f t="shared" si="3"/>
        <v>19.762</v>
      </c>
      <c r="E16">
        <f t="shared" si="1"/>
        <v>19.762</v>
      </c>
    </row>
    <row r="17" spans="1:5">
      <c r="A17">
        <v>27</v>
      </c>
      <c r="B17">
        <f t="shared" si="0"/>
        <v>0.9</v>
      </c>
      <c r="C17">
        <v>155.82499999999999</v>
      </c>
      <c r="D17">
        <f t="shared" si="3"/>
        <v>24.175000000000011</v>
      </c>
      <c r="E17">
        <f t="shared" si="1"/>
        <v>24.175000000000011</v>
      </c>
    </row>
    <row r="18" spans="1:5">
      <c r="A18">
        <v>29</v>
      </c>
      <c r="B18">
        <f t="shared" si="0"/>
        <v>0.96666666666666667</v>
      </c>
      <c r="C18">
        <v>157.32599999999999</v>
      </c>
      <c r="D18">
        <f t="shared" si="3"/>
        <v>22.674000000000007</v>
      </c>
      <c r="E18">
        <f t="shared" si="1"/>
        <v>22.674000000000007</v>
      </c>
    </row>
    <row r="19" spans="1:5">
      <c r="A19">
        <v>31</v>
      </c>
      <c r="B19">
        <f t="shared" si="0"/>
        <v>1.0333333333333332</v>
      </c>
      <c r="C19">
        <v>155.56899999999999</v>
      </c>
      <c r="D19">
        <f t="shared" si="3"/>
        <v>24.431000000000012</v>
      </c>
      <c r="E19">
        <f t="shared" si="1"/>
        <v>24.431000000000012</v>
      </c>
    </row>
    <row r="20" spans="1:5">
      <c r="A20">
        <v>33</v>
      </c>
      <c r="B20">
        <f t="shared" si="0"/>
        <v>1.1000000000000001</v>
      </c>
      <c r="C20">
        <v>154.23500000000001</v>
      </c>
      <c r="D20" s="8">
        <f t="shared" si="3"/>
        <v>25.764999999999986</v>
      </c>
      <c r="E20">
        <f t="shared" si="1"/>
        <v>25.764999999999986</v>
      </c>
    </row>
    <row r="21" spans="1:5">
      <c r="A21">
        <v>35</v>
      </c>
      <c r="B21">
        <f t="shared" si="0"/>
        <v>1.1666666666666667</v>
      </c>
      <c r="C21">
        <v>159.36600000000001</v>
      </c>
      <c r="D21">
        <f t="shared" si="3"/>
        <v>20.633999999999986</v>
      </c>
      <c r="E21">
        <f t="shared" si="1"/>
        <v>20.633999999999986</v>
      </c>
    </row>
    <row r="22" spans="1:5">
      <c r="A22">
        <v>37</v>
      </c>
      <c r="B22">
        <f t="shared" si="0"/>
        <v>1.2333333333333334</v>
      </c>
      <c r="C22">
        <v>160.72</v>
      </c>
      <c r="D22">
        <f t="shared" si="3"/>
        <v>19.28</v>
      </c>
      <c r="E22">
        <f t="shared" si="1"/>
        <v>19.28</v>
      </c>
    </row>
    <row r="23" spans="1:5">
      <c r="A23">
        <v>39</v>
      </c>
      <c r="B23">
        <f t="shared" si="0"/>
        <v>1.3</v>
      </c>
      <c r="C23">
        <v>172.536</v>
      </c>
      <c r="D23">
        <f t="shared" si="3"/>
        <v>7.4639999999999986</v>
      </c>
      <c r="E23">
        <f t="shared" si="1"/>
        <v>7.4639999999999986</v>
      </c>
    </row>
    <row r="24" spans="1:5">
      <c r="A24">
        <v>41</v>
      </c>
      <c r="B24">
        <f t="shared" si="0"/>
        <v>1.3666666666666667</v>
      </c>
      <c r="C24">
        <v>177.374</v>
      </c>
      <c r="D24">
        <f>-180+C24</f>
        <v>-2.6260000000000048</v>
      </c>
      <c r="E24">
        <f t="shared" si="1"/>
        <v>2.6260000000000048</v>
      </c>
    </row>
    <row r="25" spans="1:5">
      <c r="A25">
        <v>43</v>
      </c>
      <c r="B25">
        <f t="shared" si="0"/>
        <v>1.4333333333333333</v>
      </c>
      <c r="C25">
        <v>172.02199999999999</v>
      </c>
      <c r="D25">
        <f t="shared" ref="D25:D34" si="4">-180+C25</f>
        <v>-7.9780000000000086</v>
      </c>
      <c r="E25">
        <f t="shared" si="1"/>
        <v>7.9780000000000086</v>
      </c>
    </row>
    <row r="26" spans="1:5">
      <c r="A26">
        <v>45</v>
      </c>
      <c r="B26">
        <f t="shared" si="0"/>
        <v>1.5</v>
      </c>
      <c r="C26">
        <v>165.607</v>
      </c>
      <c r="D26">
        <f t="shared" si="4"/>
        <v>-14.393000000000001</v>
      </c>
      <c r="E26">
        <f t="shared" si="1"/>
        <v>14.393000000000001</v>
      </c>
    </row>
    <row r="27" spans="1:5">
      <c r="A27">
        <v>47</v>
      </c>
      <c r="B27">
        <f t="shared" si="0"/>
        <v>1.5666666666666667</v>
      </c>
      <c r="C27">
        <v>157.303</v>
      </c>
      <c r="D27">
        <f t="shared" si="4"/>
        <v>-22.697000000000003</v>
      </c>
      <c r="E27">
        <f t="shared" si="1"/>
        <v>22.697000000000003</v>
      </c>
    </row>
    <row r="28" spans="1:5">
      <c r="A28">
        <v>49</v>
      </c>
      <c r="B28">
        <f t="shared" si="0"/>
        <v>1.6333333333333333</v>
      </c>
      <c r="C28">
        <v>156.119</v>
      </c>
      <c r="D28">
        <f t="shared" si="4"/>
        <v>-23.881</v>
      </c>
      <c r="E28">
        <f t="shared" si="1"/>
        <v>23.881</v>
      </c>
    </row>
    <row r="29" spans="1:5">
      <c r="A29">
        <v>51</v>
      </c>
      <c r="B29">
        <f t="shared" si="0"/>
        <v>1.7</v>
      </c>
      <c r="C29">
        <v>152.542</v>
      </c>
      <c r="D29">
        <f t="shared" si="4"/>
        <v>-27.457999999999998</v>
      </c>
      <c r="E29">
        <f t="shared" si="1"/>
        <v>27.457999999999998</v>
      </c>
    </row>
    <row r="30" spans="1:5">
      <c r="A30">
        <v>53</v>
      </c>
      <c r="B30">
        <f t="shared" si="0"/>
        <v>1.7666666666666666</v>
      </c>
      <c r="C30">
        <v>152.65600000000001</v>
      </c>
      <c r="D30">
        <f t="shared" si="4"/>
        <v>-27.343999999999994</v>
      </c>
      <c r="E30">
        <f t="shared" si="1"/>
        <v>27.343999999999994</v>
      </c>
    </row>
    <row r="31" spans="1:5">
      <c r="A31">
        <v>55</v>
      </c>
      <c r="B31">
        <f t="shared" si="0"/>
        <v>1.8333333333333333</v>
      </c>
      <c r="C31">
        <v>151.39500000000001</v>
      </c>
      <c r="D31">
        <f t="shared" si="4"/>
        <v>-28.60499999999999</v>
      </c>
      <c r="E31">
        <f t="shared" si="1"/>
        <v>28.60499999999999</v>
      </c>
    </row>
    <row r="32" spans="1:5">
      <c r="A32">
        <v>57</v>
      </c>
      <c r="B32">
        <f t="shared" si="0"/>
        <v>1.9</v>
      </c>
      <c r="C32">
        <v>163.39500000000001</v>
      </c>
      <c r="D32">
        <f t="shared" si="4"/>
        <v>-16.60499999999999</v>
      </c>
      <c r="E32">
        <f t="shared" si="1"/>
        <v>16.60499999999999</v>
      </c>
    </row>
    <row r="33" spans="1:5">
      <c r="A33">
        <v>59</v>
      </c>
      <c r="B33">
        <f t="shared" si="0"/>
        <v>1.9666666666666666</v>
      </c>
      <c r="C33">
        <v>172.244</v>
      </c>
      <c r="D33">
        <f t="shared" si="4"/>
        <v>-7.7560000000000002</v>
      </c>
      <c r="E33">
        <f t="shared" si="1"/>
        <v>7.7560000000000002</v>
      </c>
    </row>
    <row r="34" spans="1:5">
      <c r="A34">
        <v>61</v>
      </c>
      <c r="B34">
        <f t="shared" si="0"/>
        <v>2.0333333333333332</v>
      </c>
      <c r="C34">
        <v>174.08500000000001</v>
      </c>
      <c r="D34">
        <f t="shared" si="4"/>
        <v>-5.914999999999992</v>
      </c>
      <c r="E34">
        <f t="shared" si="1"/>
        <v>5.914999999999992</v>
      </c>
    </row>
    <row r="35" spans="1:5">
      <c r="A35">
        <v>63</v>
      </c>
      <c r="B35">
        <f t="shared" si="0"/>
        <v>2.1</v>
      </c>
      <c r="C35">
        <v>174.29599999999999</v>
      </c>
      <c r="D35">
        <f>180-C35</f>
        <v>5.7040000000000077</v>
      </c>
      <c r="E35">
        <f t="shared" si="1"/>
        <v>5.7040000000000077</v>
      </c>
    </row>
    <row r="36" spans="1:5">
      <c r="A36">
        <v>65</v>
      </c>
      <c r="B36">
        <f t="shared" si="0"/>
        <v>2.1666666666666665</v>
      </c>
      <c r="C36">
        <v>172.029</v>
      </c>
      <c r="D36">
        <f t="shared" ref="D36:D48" si="5">180-C36</f>
        <v>7.9710000000000036</v>
      </c>
      <c r="E36">
        <f t="shared" si="1"/>
        <v>7.9710000000000036</v>
      </c>
    </row>
    <row r="37" spans="1:5">
      <c r="A37">
        <v>67</v>
      </c>
      <c r="B37">
        <f t="shared" si="0"/>
        <v>2.2333333333333334</v>
      </c>
      <c r="C37">
        <v>166.75899999999999</v>
      </c>
      <c r="D37">
        <f t="shared" si="5"/>
        <v>13.241000000000014</v>
      </c>
      <c r="E37">
        <f t="shared" si="1"/>
        <v>13.241000000000014</v>
      </c>
    </row>
    <row r="38" spans="1:5">
      <c r="A38">
        <v>69</v>
      </c>
      <c r="B38">
        <f t="shared" si="0"/>
        <v>2.2999999999999998</v>
      </c>
      <c r="C38">
        <v>162.255</v>
      </c>
      <c r="D38">
        <f t="shared" si="5"/>
        <v>17.745000000000005</v>
      </c>
      <c r="E38">
        <f t="shared" si="1"/>
        <v>17.745000000000005</v>
      </c>
    </row>
    <row r="39" spans="1:5">
      <c r="A39">
        <v>71</v>
      </c>
      <c r="B39">
        <f t="shared" si="0"/>
        <v>2.3666666666666667</v>
      </c>
      <c r="C39">
        <v>157.376</v>
      </c>
      <c r="D39">
        <f t="shared" si="5"/>
        <v>22.623999999999995</v>
      </c>
      <c r="E39">
        <f t="shared" si="1"/>
        <v>22.623999999999995</v>
      </c>
    </row>
    <row r="40" spans="1:5">
      <c r="A40">
        <v>73</v>
      </c>
      <c r="B40">
        <f t="shared" si="0"/>
        <v>2.4333333333333331</v>
      </c>
      <c r="C40">
        <v>158.869</v>
      </c>
      <c r="D40">
        <f t="shared" si="5"/>
        <v>21.131</v>
      </c>
      <c r="E40">
        <f t="shared" si="1"/>
        <v>21.131</v>
      </c>
    </row>
    <row r="41" spans="1:5">
      <c r="A41">
        <v>75</v>
      </c>
      <c r="B41">
        <f t="shared" si="0"/>
        <v>2.5</v>
      </c>
      <c r="C41">
        <v>153.369</v>
      </c>
      <c r="D41">
        <f t="shared" si="5"/>
        <v>26.631</v>
      </c>
      <c r="E41">
        <f t="shared" si="1"/>
        <v>26.631</v>
      </c>
    </row>
    <row r="42" spans="1:5">
      <c r="A42">
        <v>77</v>
      </c>
      <c r="B42">
        <f t="shared" si="0"/>
        <v>2.5666666666666664</v>
      </c>
      <c r="C42">
        <v>152.34700000000001</v>
      </c>
      <c r="D42">
        <f t="shared" si="5"/>
        <v>27.652999999999992</v>
      </c>
      <c r="E42">
        <f t="shared" si="1"/>
        <v>27.652999999999992</v>
      </c>
    </row>
    <row r="43" spans="1:5">
      <c r="A43">
        <v>79</v>
      </c>
      <c r="B43">
        <f t="shared" si="0"/>
        <v>2.6333333333333333</v>
      </c>
      <c r="C43">
        <v>147.261</v>
      </c>
      <c r="D43" s="8">
        <f t="shared" si="5"/>
        <v>32.739000000000004</v>
      </c>
      <c r="E43">
        <f t="shared" si="1"/>
        <v>32.739000000000004</v>
      </c>
    </row>
    <row r="44" spans="1:5">
      <c r="A44">
        <v>81</v>
      </c>
      <c r="B44">
        <f t="shared" si="0"/>
        <v>2.7</v>
      </c>
      <c r="C44">
        <v>148.94200000000001</v>
      </c>
      <c r="D44">
        <f t="shared" si="5"/>
        <v>31.057999999999993</v>
      </c>
      <c r="E44">
        <f t="shared" si="1"/>
        <v>31.057999999999993</v>
      </c>
    </row>
    <row r="45" spans="1:5">
      <c r="A45">
        <v>83</v>
      </c>
      <c r="B45">
        <f t="shared" si="0"/>
        <v>2.7666666666666666</v>
      </c>
      <c r="C45">
        <v>151.327</v>
      </c>
      <c r="D45">
        <f t="shared" si="5"/>
        <v>28.673000000000002</v>
      </c>
      <c r="E45">
        <f t="shared" si="1"/>
        <v>28.673000000000002</v>
      </c>
    </row>
    <row r="46" spans="1:5">
      <c r="A46">
        <v>85</v>
      </c>
      <c r="B46">
        <f t="shared" si="0"/>
        <v>2.8333333333333335</v>
      </c>
      <c r="C46">
        <v>154.16499999999999</v>
      </c>
      <c r="D46">
        <f t="shared" si="5"/>
        <v>25.835000000000008</v>
      </c>
      <c r="E46">
        <f t="shared" si="1"/>
        <v>25.835000000000008</v>
      </c>
    </row>
    <row r="47" spans="1:5">
      <c r="A47">
        <v>87</v>
      </c>
      <c r="B47">
        <f t="shared" si="0"/>
        <v>2.9</v>
      </c>
      <c r="C47">
        <v>167.06</v>
      </c>
      <c r="D47">
        <f t="shared" si="5"/>
        <v>12.939999999999998</v>
      </c>
      <c r="E47">
        <f t="shared" si="1"/>
        <v>12.939999999999998</v>
      </c>
    </row>
    <row r="48" spans="1:5">
      <c r="A48">
        <v>89</v>
      </c>
      <c r="B48">
        <f t="shared" si="0"/>
        <v>2.9666666666666668</v>
      </c>
      <c r="C48">
        <v>169.54</v>
      </c>
      <c r="D48">
        <f t="shared" si="5"/>
        <v>10.460000000000008</v>
      </c>
      <c r="E48">
        <f t="shared" si="1"/>
        <v>10.460000000000008</v>
      </c>
    </row>
    <row r="49" spans="1:8">
      <c r="A49">
        <v>91</v>
      </c>
      <c r="B49">
        <f t="shared" si="0"/>
        <v>3.0333333333333332</v>
      </c>
      <c r="C49">
        <v>174.501</v>
      </c>
      <c r="D49">
        <f>-180+C49</f>
        <v>-5.4989999999999952</v>
      </c>
      <c r="E49">
        <f t="shared" si="1"/>
        <v>5.4989999999999952</v>
      </c>
    </row>
    <row r="50" spans="1:8">
      <c r="A50">
        <v>93</v>
      </c>
      <c r="B50">
        <f t="shared" si="0"/>
        <v>3.1</v>
      </c>
      <c r="C50">
        <v>175.16900000000001</v>
      </c>
      <c r="D50">
        <f t="shared" ref="D50:D58" si="6">-180+C50</f>
        <v>-4.8309999999999889</v>
      </c>
      <c r="E50">
        <f t="shared" si="1"/>
        <v>4.8309999999999889</v>
      </c>
    </row>
    <row r="51" spans="1:8">
      <c r="A51">
        <v>95</v>
      </c>
      <c r="B51">
        <f t="shared" si="0"/>
        <v>3.1666666666666665</v>
      </c>
      <c r="C51">
        <v>172.16200000000001</v>
      </c>
      <c r="D51">
        <f t="shared" si="6"/>
        <v>-7.8379999999999939</v>
      </c>
      <c r="E51">
        <f t="shared" si="1"/>
        <v>7.8379999999999939</v>
      </c>
    </row>
    <row r="52" spans="1:8">
      <c r="A52">
        <v>97</v>
      </c>
      <c r="B52">
        <f t="shared" si="0"/>
        <v>3.2333333333333334</v>
      </c>
      <c r="C52">
        <v>166.04900000000001</v>
      </c>
      <c r="D52">
        <f t="shared" si="6"/>
        <v>-13.950999999999993</v>
      </c>
      <c r="E52">
        <f t="shared" si="1"/>
        <v>13.950999999999993</v>
      </c>
    </row>
    <row r="53" spans="1:8">
      <c r="A53">
        <v>99</v>
      </c>
      <c r="B53">
        <f t="shared" si="0"/>
        <v>3.3</v>
      </c>
      <c r="C53">
        <v>160.19499999999999</v>
      </c>
      <c r="D53">
        <f t="shared" si="6"/>
        <v>-19.805000000000007</v>
      </c>
      <c r="E53">
        <f t="shared" si="1"/>
        <v>19.805000000000007</v>
      </c>
    </row>
    <row r="54" spans="1:8">
      <c r="A54">
        <v>101</v>
      </c>
      <c r="B54">
        <f t="shared" si="0"/>
        <v>3.3666666666666667</v>
      </c>
      <c r="C54">
        <v>159.375</v>
      </c>
      <c r="D54">
        <f t="shared" si="6"/>
        <v>-20.625</v>
      </c>
      <c r="E54">
        <f t="shared" si="1"/>
        <v>20.625</v>
      </c>
    </row>
    <row r="55" spans="1:8">
      <c r="A55">
        <v>103</v>
      </c>
      <c r="B55">
        <f t="shared" si="0"/>
        <v>3.4333333333333331</v>
      </c>
      <c r="C55">
        <v>159.62100000000001</v>
      </c>
      <c r="D55">
        <f t="shared" si="6"/>
        <v>-20.378999999999991</v>
      </c>
      <c r="E55">
        <f t="shared" si="1"/>
        <v>20.378999999999991</v>
      </c>
    </row>
    <row r="56" spans="1:8">
      <c r="A56">
        <v>105</v>
      </c>
      <c r="B56">
        <f t="shared" si="0"/>
        <v>3.5</v>
      </c>
      <c r="C56">
        <v>161.79499999999999</v>
      </c>
      <c r="D56">
        <f t="shared" si="6"/>
        <v>-18.205000000000013</v>
      </c>
      <c r="E56">
        <f t="shared" si="1"/>
        <v>18.205000000000013</v>
      </c>
    </row>
    <row r="57" spans="1:8">
      <c r="A57">
        <v>107</v>
      </c>
      <c r="B57">
        <f t="shared" si="0"/>
        <v>3.5666666666666664</v>
      </c>
      <c r="C57">
        <v>170.423</v>
      </c>
      <c r="D57">
        <f t="shared" si="6"/>
        <v>-9.5769999999999982</v>
      </c>
      <c r="E57">
        <f t="shared" si="1"/>
        <v>9.5769999999999982</v>
      </c>
    </row>
    <row r="58" spans="1:8">
      <c r="A58">
        <v>109</v>
      </c>
      <c r="B58">
        <f t="shared" si="0"/>
        <v>3.6333333333333333</v>
      </c>
      <c r="C58">
        <v>174.07499999999999</v>
      </c>
      <c r="D58">
        <f t="shared" si="6"/>
        <v>-5.9250000000000114</v>
      </c>
      <c r="E58">
        <f t="shared" si="1"/>
        <v>5.9250000000000114</v>
      </c>
    </row>
    <row r="60" spans="1:8">
      <c r="A60" t="s">
        <v>170</v>
      </c>
    </row>
    <row r="61" spans="1:8">
      <c r="A61" s="1" t="s">
        <v>123</v>
      </c>
      <c r="B61" s="1" t="s">
        <v>124</v>
      </c>
      <c r="C61" s="1" t="s">
        <v>125</v>
      </c>
      <c r="D61" s="1" t="s">
        <v>174</v>
      </c>
      <c r="E61" s="1" t="s">
        <v>127</v>
      </c>
      <c r="G61" t="s">
        <v>131</v>
      </c>
      <c r="H61" t="s">
        <v>218</v>
      </c>
    </row>
    <row r="62" spans="1:8">
      <c r="A62">
        <v>1</v>
      </c>
      <c r="B62">
        <f>A62*(1/30)</f>
        <v>3.3333333333333333E-2</v>
      </c>
      <c r="C62">
        <v>166.18299999999999</v>
      </c>
      <c r="D62">
        <f>180-C62</f>
        <v>13.817000000000007</v>
      </c>
      <c r="E62">
        <f>ABS(D62)</f>
        <v>13.817000000000007</v>
      </c>
      <c r="G62" t="s">
        <v>219</v>
      </c>
    </row>
    <row r="63" spans="1:8">
      <c r="A63">
        <v>5</v>
      </c>
      <c r="B63">
        <f t="shared" ref="B63:B117" si="7">A63*(1/30)</f>
        <v>0.16666666666666666</v>
      </c>
      <c r="C63">
        <v>170.715</v>
      </c>
      <c r="D63">
        <f>-180+C63</f>
        <v>-9.2849999999999966</v>
      </c>
      <c r="E63">
        <f t="shared" ref="E63:E117" si="8">ABS(D63)</f>
        <v>9.2849999999999966</v>
      </c>
      <c r="G63" s="9" t="s">
        <v>220</v>
      </c>
    </row>
    <row r="64" spans="1:8">
      <c r="A64">
        <v>7</v>
      </c>
      <c r="B64">
        <f t="shared" si="7"/>
        <v>0.23333333333333334</v>
      </c>
      <c r="C64">
        <v>168.47900000000001</v>
      </c>
      <c r="D64">
        <f t="shared" ref="D64:D74" si="9">-180+C64</f>
        <v>-11.520999999999987</v>
      </c>
      <c r="E64">
        <f t="shared" si="8"/>
        <v>11.520999999999987</v>
      </c>
    </row>
    <row r="65" spans="1:5">
      <c r="A65">
        <v>9</v>
      </c>
      <c r="B65">
        <f t="shared" si="7"/>
        <v>0.3</v>
      </c>
      <c r="C65">
        <v>164.54599999999999</v>
      </c>
      <c r="D65">
        <f t="shared" si="9"/>
        <v>-15.454000000000008</v>
      </c>
      <c r="E65">
        <f t="shared" si="8"/>
        <v>15.454000000000008</v>
      </c>
    </row>
    <row r="66" spans="1:5">
      <c r="A66">
        <v>11</v>
      </c>
      <c r="B66">
        <f t="shared" si="7"/>
        <v>0.36666666666666664</v>
      </c>
      <c r="C66">
        <v>161.86699999999999</v>
      </c>
      <c r="D66">
        <f t="shared" si="9"/>
        <v>-18.13300000000001</v>
      </c>
      <c r="E66">
        <f t="shared" si="8"/>
        <v>18.13300000000001</v>
      </c>
    </row>
    <row r="67" spans="1:5">
      <c r="A67">
        <v>13</v>
      </c>
      <c r="B67">
        <f t="shared" si="7"/>
        <v>0.43333333333333335</v>
      </c>
      <c r="C67">
        <v>155.923</v>
      </c>
      <c r="D67">
        <f t="shared" si="9"/>
        <v>-24.076999999999998</v>
      </c>
      <c r="E67">
        <f t="shared" si="8"/>
        <v>24.076999999999998</v>
      </c>
    </row>
    <row r="68" spans="1:5">
      <c r="A68">
        <v>15</v>
      </c>
      <c r="B68">
        <f t="shared" si="7"/>
        <v>0.5</v>
      </c>
      <c r="C68">
        <v>159.11699999999999</v>
      </c>
      <c r="D68">
        <f t="shared" si="9"/>
        <v>-20.88300000000001</v>
      </c>
      <c r="E68">
        <f t="shared" si="8"/>
        <v>20.88300000000001</v>
      </c>
    </row>
    <row r="69" spans="1:5">
      <c r="A69">
        <v>17</v>
      </c>
      <c r="B69">
        <f t="shared" si="7"/>
        <v>0.56666666666666665</v>
      </c>
      <c r="C69">
        <v>157.833</v>
      </c>
      <c r="D69">
        <f t="shared" si="9"/>
        <v>-22.167000000000002</v>
      </c>
      <c r="E69">
        <f t="shared" si="8"/>
        <v>22.167000000000002</v>
      </c>
    </row>
    <row r="70" spans="1:5">
      <c r="A70">
        <v>19</v>
      </c>
      <c r="B70">
        <f t="shared" si="7"/>
        <v>0.6333333333333333</v>
      </c>
      <c r="C70">
        <v>158.59100000000001</v>
      </c>
      <c r="D70">
        <f t="shared" si="9"/>
        <v>-21.408999999999992</v>
      </c>
      <c r="E70">
        <f t="shared" si="8"/>
        <v>21.408999999999992</v>
      </c>
    </row>
    <row r="71" spans="1:5">
      <c r="A71">
        <v>21</v>
      </c>
      <c r="B71">
        <f t="shared" si="7"/>
        <v>0.7</v>
      </c>
      <c r="C71">
        <v>163.36099999999999</v>
      </c>
      <c r="D71">
        <f t="shared" si="9"/>
        <v>-16.63900000000001</v>
      </c>
      <c r="E71">
        <f t="shared" si="8"/>
        <v>16.63900000000001</v>
      </c>
    </row>
    <row r="72" spans="1:5">
      <c r="A72">
        <v>23</v>
      </c>
      <c r="B72">
        <f t="shared" si="7"/>
        <v>0.76666666666666661</v>
      </c>
      <c r="C72">
        <v>169.14</v>
      </c>
      <c r="D72">
        <f t="shared" si="9"/>
        <v>-10.860000000000014</v>
      </c>
      <c r="E72">
        <f t="shared" si="8"/>
        <v>10.860000000000014</v>
      </c>
    </row>
    <row r="73" spans="1:5">
      <c r="A73">
        <v>25</v>
      </c>
      <c r="B73">
        <f t="shared" si="7"/>
        <v>0.83333333333333337</v>
      </c>
      <c r="C73">
        <v>171.761</v>
      </c>
      <c r="D73">
        <f t="shared" si="9"/>
        <v>-8.2390000000000043</v>
      </c>
      <c r="E73">
        <f t="shared" si="8"/>
        <v>8.2390000000000043</v>
      </c>
    </row>
    <row r="74" spans="1:5">
      <c r="A74">
        <v>27</v>
      </c>
      <c r="B74">
        <f t="shared" si="7"/>
        <v>0.9</v>
      </c>
      <c r="C74">
        <v>175.95500000000001</v>
      </c>
      <c r="D74">
        <f t="shared" si="9"/>
        <v>-4.0449999999999875</v>
      </c>
      <c r="E74">
        <f t="shared" si="8"/>
        <v>4.0449999999999875</v>
      </c>
    </row>
    <row r="75" spans="1:5">
      <c r="A75">
        <v>29</v>
      </c>
      <c r="B75">
        <f t="shared" si="7"/>
        <v>0.96666666666666667</v>
      </c>
      <c r="C75">
        <v>177.54499999999999</v>
      </c>
      <c r="D75">
        <f>180-C75</f>
        <v>2.4550000000000125</v>
      </c>
      <c r="E75">
        <f t="shared" si="8"/>
        <v>2.4550000000000125</v>
      </c>
    </row>
    <row r="76" spans="1:5">
      <c r="A76">
        <v>31</v>
      </c>
      <c r="B76">
        <f t="shared" si="7"/>
        <v>1.0333333333333332</v>
      </c>
      <c r="C76">
        <v>175.03</v>
      </c>
      <c r="D76">
        <f t="shared" ref="D76:D78" si="10">180-C76</f>
        <v>4.9699999999999989</v>
      </c>
      <c r="E76">
        <f t="shared" si="8"/>
        <v>4.9699999999999989</v>
      </c>
    </row>
    <row r="77" spans="1:5">
      <c r="A77">
        <v>35</v>
      </c>
      <c r="B77">
        <f t="shared" si="7"/>
        <v>1.1666666666666667</v>
      </c>
      <c r="C77">
        <v>166.31800000000001</v>
      </c>
      <c r="D77">
        <f t="shared" si="10"/>
        <v>13.681999999999988</v>
      </c>
      <c r="E77">
        <f t="shared" si="8"/>
        <v>13.681999999999988</v>
      </c>
    </row>
    <row r="78" spans="1:5">
      <c r="A78">
        <v>37</v>
      </c>
      <c r="B78">
        <f t="shared" si="7"/>
        <v>1.2333333333333334</v>
      </c>
      <c r="C78">
        <v>163.376</v>
      </c>
      <c r="D78">
        <f t="shared" si="10"/>
        <v>16.623999999999995</v>
      </c>
      <c r="E78">
        <f t="shared" si="8"/>
        <v>16.623999999999995</v>
      </c>
    </row>
    <row r="79" spans="1:5">
      <c r="A79">
        <v>41</v>
      </c>
      <c r="B79">
        <f t="shared" si="7"/>
        <v>1.3666666666666667</v>
      </c>
      <c r="C79">
        <v>169.608</v>
      </c>
      <c r="D79">
        <f>-180+C79</f>
        <v>-10.391999999999996</v>
      </c>
      <c r="E79">
        <f t="shared" si="8"/>
        <v>10.391999999999996</v>
      </c>
    </row>
    <row r="80" spans="1:5">
      <c r="A80">
        <v>43</v>
      </c>
      <c r="B80">
        <f t="shared" si="7"/>
        <v>1.4333333333333333</v>
      </c>
      <c r="C80">
        <v>167.86600000000001</v>
      </c>
      <c r="D80">
        <f t="shared" ref="D80:D89" si="11">-180+C80</f>
        <v>-12.133999999999986</v>
      </c>
      <c r="E80">
        <f t="shared" si="8"/>
        <v>12.133999999999986</v>
      </c>
    </row>
    <row r="81" spans="1:5">
      <c r="A81">
        <v>45</v>
      </c>
      <c r="B81">
        <f t="shared" si="7"/>
        <v>1.5</v>
      </c>
      <c r="C81">
        <v>169.04900000000001</v>
      </c>
      <c r="D81">
        <f t="shared" si="11"/>
        <v>-10.950999999999993</v>
      </c>
      <c r="E81">
        <f t="shared" si="8"/>
        <v>10.950999999999993</v>
      </c>
    </row>
    <row r="82" spans="1:5">
      <c r="A82">
        <v>47</v>
      </c>
      <c r="B82">
        <f t="shared" si="7"/>
        <v>1.5666666666666667</v>
      </c>
      <c r="C82">
        <v>161.261</v>
      </c>
      <c r="D82">
        <f t="shared" si="11"/>
        <v>-18.739000000000004</v>
      </c>
      <c r="E82">
        <f t="shared" si="8"/>
        <v>18.739000000000004</v>
      </c>
    </row>
    <row r="83" spans="1:5">
      <c r="A83">
        <v>49</v>
      </c>
      <c r="B83">
        <f t="shared" si="7"/>
        <v>1.6333333333333333</v>
      </c>
      <c r="C83">
        <v>158.58000000000001</v>
      </c>
      <c r="D83">
        <f t="shared" si="11"/>
        <v>-21.419999999999987</v>
      </c>
      <c r="E83">
        <f t="shared" si="8"/>
        <v>21.419999999999987</v>
      </c>
    </row>
    <row r="84" spans="1:5">
      <c r="A84">
        <v>51</v>
      </c>
      <c r="B84">
        <f t="shared" si="7"/>
        <v>1.7</v>
      </c>
      <c r="C84">
        <v>158.083</v>
      </c>
      <c r="D84">
        <f t="shared" si="11"/>
        <v>-21.917000000000002</v>
      </c>
      <c r="E84">
        <f t="shared" si="8"/>
        <v>21.917000000000002</v>
      </c>
    </row>
    <row r="85" spans="1:5">
      <c r="A85">
        <v>55</v>
      </c>
      <c r="B85">
        <f t="shared" si="7"/>
        <v>1.8333333333333333</v>
      </c>
      <c r="C85">
        <v>155.83099999999999</v>
      </c>
      <c r="D85">
        <f t="shared" si="11"/>
        <v>-24.169000000000011</v>
      </c>
      <c r="E85">
        <f t="shared" si="8"/>
        <v>24.169000000000011</v>
      </c>
    </row>
    <row r="86" spans="1:5">
      <c r="A86">
        <v>57</v>
      </c>
      <c r="B86">
        <f t="shared" si="7"/>
        <v>1.9</v>
      </c>
      <c r="C86">
        <v>164.92099999999999</v>
      </c>
      <c r="D86">
        <f t="shared" si="11"/>
        <v>-15.079000000000008</v>
      </c>
      <c r="E86">
        <f t="shared" si="8"/>
        <v>15.079000000000008</v>
      </c>
    </row>
    <row r="87" spans="1:5">
      <c r="A87">
        <v>59</v>
      </c>
      <c r="B87">
        <f t="shared" si="7"/>
        <v>1.9666666666666666</v>
      </c>
      <c r="C87">
        <v>167.64</v>
      </c>
      <c r="D87">
        <f t="shared" si="11"/>
        <v>-12.360000000000014</v>
      </c>
      <c r="E87">
        <f t="shared" si="8"/>
        <v>12.360000000000014</v>
      </c>
    </row>
    <row r="88" spans="1:5">
      <c r="A88">
        <v>61</v>
      </c>
      <c r="B88">
        <f t="shared" si="7"/>
        <v>2.0333333333333332</v>
      </c>
      <c r="C88">
        <v>170.55199999999999</v>
      </c>
      <c r="D88">
        <f t="shared" si="11"/>
        <v>-9.4480000000000075</v>
      </c>
      <c r="E88">
        <f t="shared" si="8"/>
        <v>9.4480000000000075</v>
      </c>
    </row>
    <row r="89" spans="1:5">
      <c r="A89">
        <v>63</v>
      </c>
      <c r="B89">
        <f t="shared" si="7"/>
        <v>2.1</v>
      </c>
      <c r="C89">
        <v>171.67500000000001</v>
      </c>
      <c r="D89">
        <f t="shared" si="11"/>
        <v>-8.3249999999999886</v>
      </c>
      <c r="E89">
        <f t="shared" si="8"/>
        <v>8.3249999999999886</v>
      </c>
    </row>
    <row r="90" spans="1:5">
      <c r="A90">
        <v>65</v>
      </c>
      <c r="B90">
        <f t="shared" si="7"/>
        <v>2.1666666666666665</v>
      </c>
      <c r="C90">
        <v>177.238</v>
      </c>
      <c r="D90">
        <f>180-C90</f>
        <v>2.7620000000000005</v>
      </c>
      <c r="E90">
        <f t="shared" si="8"/>
        <v>2.7620000000000005</v>
      </c>
    </row>
    <row r="91" spans="1:5">
      <c r="A91">
        <v>67</v>
      </c>
      <c r="B91">
        <f t="shared" si="7"/>
        <v>2.2333333333333334</v>
      </c>
      <c r="C91">
        <v>177.72499999999999</v>
      </c>
      <c r="D91">
        <f t="shared" ref="D91:D98" si="12">180-C91</f>
        <v>2.2750000000000057</v>
      </c>
      <c r="E91">
        <f t="shared" si="8"/>
        <v>2.2750000000000057</v>
      </c>
    </row>
    <row r="92" spans="1:5">
      <c r="A92">
        <v>69</v>
      </c>
      <c r="B92">
        <f t="shared" si="7"/>
        <v>2.2999999999999998</v>
      </c>
      <c r="C92">
        <v>170.89599999999999</v>
      </c>
      <c r="D92">
        <f t="shared" si="12"/>
        <v>9.1040000000000134</v>
      </c>
      <c r="E92">
        <f t="shared" si="8"/>
        <v>9.1040000000000134</v>
      </c>
    </row>
    <row r="93" spans="1:5">
      <c r="A93">
        <v>71</v>
      </c>
      <c r="B93">
        <f t="shared" si="7"/>
        <v>2.3666666666666667</v>
      </c>
      <c r="C93">
        <v>169.45400000000001</v>
      </c>
      <c r="D93">
        <f t="shared" si="12"/>
        <v>10.545999999999992</v>
      </c>
      <c r="E93">
        <f t="shared" si="8"/>
        <v>10.545999999999992</v>
      </c>
    </row>
    <row r="94" spans="1:5">
      <c r="A94">
        <v>73</v>
      </c>
      <c r="B94">
        <f t="shared" si="7"/>
        <v>2.4333333333333331</v>
      </c>
      <c r="C94">
        <v>164.17599999999999</v>
      </c>
      <c r="D94">
        <f t="shared" si="12"/>
        <v>15.824000000000012</v>
      </c>
      <c r="E94">
        <f t="shared" si="8"/>
        <v>15.824000000000012</v>
      </c>
    </row>
    <row r="95" spans="1:5">
      <c r="A95">
        <v>75</v>
      </c>
      <c r="B95">
        <f t="shared" si="7"/>
        <v>2.5</v>
      </c>
      <c r="C95">
        <v>158.44800000000001</v>
      </c>
      <c r="D95">
        <f t="shared" si="12"/>
        <v>21.551999999999992</v>
      </c>
      <c r="E95">
        <f t="shared" si="8"/>
        <v>21.551999999999992</v>
      </c>
    </row>
    <row r="96" spans="1:5">
      <c r="A96">
        <v>77</v>
      </c>
      <c r="B96">
        <f t="shared" si="7"/>
        <v>2.5666666666666664</v>
      </c>
      <c r="C96">
        <v>157.79599999999999</v>
      </c>
      <c r="D96">
        <f t="shared" si="12"/>
        <v>22.204000000000008</v>
      </c>
      <c r="E96">
        <f t="shared" si="8"/>
        <v>22.204000000000008</v>
      </c>
    </row>
    <row r="97" spans="1:5">
      <c r="A97">
        <v>79</v>
      </c>
      <c r="B97">
        <f t="shared" si="7"/>
        <v>2.6333333333333333</v>
      </c>
      <c r="C97">
        <v>154.047</v>
      </c>
      <c r="D97">
        <f t="shared" si="12"/>
        <v>25.953000000000003</v>
      </c>
      <c r="E97">
        <f t="shared" si="8"/>
        <v>25.953000000000003</v>
      </c>
    </row>
    <row r="98" spans="1:5">
      <c r="A98">
        <v>81</v>
      </c>
      <c r="B98">
        <f t="shared" si="7"/>
        <v>2.7</v>
      </c>
      <c r="C98">
        <v>148.001</v>
      </c>
      <c r="D98">
        <f t="shared" si="12"/>
        <v>31.998999999999995</v>
      </c>
      <c r="E98" s="8">
        <f t="shared" si="8"/>
        <v>31.998999999999995</v>
      </c>
    </row>
    <row r="99" spans="1:5">
      <c r="A99">
        <v>85</v>
      </c>
      <c r="B99">
        <f t="shared" si="7"/>
        <v>2.8333333333333335</v>
      </c>
      <c r="C99">
        <v>171.53299999999999</v>
      </c>
      <c r="D99">
        <f>-180+C99</f>
        <v>-8.467000000000013</v>
      </c>
      <c r="E99">
        <f t="shared" si="8"/>
        <v>8.467000000000013</v>
      </c>
    </row>
    <row r="100" spans="1:5">
      <c r="A100">
        <v>87</v>
      </c>
      <c r="B100">
        <f t="shared" si="7"/>
        <v>2.9</v>
      </c>
      <c r="C100">
        <v>167.73500000000001</v>
      </c>
      <c r="D100">
        <f t="shared" ref="D100:D106" si="13">-180+C100</f>
        <v>-12.264999999999986</v>
      </c>
      <c r="E100">
        <f t="shared" si="8"/>
        <v>12.264999999999986</v>
      </c>
    </row>
    <row r="101" spans="1:5">
      <c r="A101">
        <v>89</v>
      </c>
      <c r="B101">
        <f t="shared" si="7"/>
        <v>2.9666666666666668</v>
      </c>
      <c r="C101">
        <v>162.423</v>
      </c>
      <c r="D101">
        <f t="shared" si="13"/>
        <v>-17.576999999999998</v>
      </c>
      <c r="E101">
        <f t="shared" si="8"/>
        <v>17.576999999999998</v>
      </c>
    </row>
    <row r="102" spans="1:5">
      <c r="A102">
        <v>91</v>
      </c>
      <c r="B102">
        <f t="shared" si="7"/>
        <v>3.0333333333333332</v>
      </c>
      <c r="C102">
        <v>158.41800000000001</v>
      </c>
      <c r="D102">
        <f t="shared" si="13"/>
        <v>-21.581999999999994</v>
      </c>
      <c r="E102">
        <f t="shared" si="8"/>
        <v>21.581999999999994</v>
      </c>
    </row>
    <row r="103" spans="1:5">
      <c r="A103">
        <v>93</v>
      </c>
      <c r="B103">
        <f t="shared" si="7"/>
        <v>3.1</v>
      </c>
      <c r="C103">
        <v>158.346</v>
      </c>
      <c r="D103">
        <f t="shared" si="13"/>
        <v>-21.653999999999996</v>
      </c>
      <c r="E103">
        <f t="shared" si="8"/>
        <v>21.653999999999996</v>
      </c>
    </row>
    <row r="104" spans="1:5">
      <c r="A104">
        <v>95</v>
      </c>
      <c r="B104">
        <f t="shared" si="7"/>
        <v>3.1666666666666665</v>
      </c>
      <c r="C104">
        <v>157.84899999999999</v>
      </c>
      <c r="D104">
        <f t="shared" si="13"/>
        <v>-22.15100000000001</v>
      </c>
      <c r="E104">
        <f t="shared" si="8"/>
        <v>22.15100000000001</v>
      </c>
    </row>
    <row r="105" spans="1:5">
      <c r="A105">
        <v>97</v>
      </c>
      <c r="B105">
        <f t="shared" si="7"/>
        <v>3.2333333333333334</v>
      </c>
      <c r="C105">
        <v>160.994</v>
      </c>
      <c r="D105">
        <f t="shared" si="13"/>
        <v>-19.006</v>
      </c>
      <c r="E105">
        <f t="shared" si="8"/>
        <v>19.006</v>
      </c>
    </row>
    <row r="106" spans="1:5">
      <c r="A106">
        <v>99</v>
      </c>
      <c r="B106">
        <f t="shared" si="7"/>
        <v>3.3</v>
      </c>
      <c r="C106">
        <v>174.59800000000001</v>
      </c>
      <c r="D106">
        <f t="shared" si="13"/>
        <v>-5.4019999999999868</v>
      </c>
      <c r="E106">
        <f t="shared" si="8"/>
        <v>5.4019999999999868</v>
      </c>
    </row>
    <row r="107" spans="1:5">
      <c r="A107">
        <v>101</v>
      </c>
      <c r="B107">
        <f t="shared" si="7"/>
        <v>3.3666666666666667</v>
      </c>
      <c r="C107">
        <v>177.517</v>
      </c>
      <c r="D107">
        <f>180-C107</f>
        <v>2.4830000000000041</v>
      </c>
      <c r="E107">
        <f t="shared" si="8"/>
        <v>2.4830000000000041</v>
      </c>
    </row>
    <row r="108" spans="1:5">
      <c r="A108">
        <v>103</v>
      </c>
      <c r="B108">
        <f t="shared" si="7"/>
        <v>3.4333333333333331</v>
      </c>
      <c r="C108">
        <v>177.18199999999999</v>
      </c>
      <c r="D108">
        <f t="shared" ref="D108:D115" si="14">180-C108</f>
        <v>2.8180000000000121</v>
      </c>
      <c r="E108">
        <f t="shared" si="8"/>
        <v>2.8180000000000121</v>
      </c>
    </row>
    <row r="109" spans="1:5">
      <c r="A109">
        <v>105</v>
      </c>
      <c r="B109">
        <f t="shared" si="7"/>
        <v>3.5</v>
      </c>
      <c r="C109">
        <v>172.72399999999999</v>
      </c>
      <c r="D109">
        <f t="shared" si="14"/>
        <v>7.2760000000000105</v>
      </c>
      <c r="E109">
        <f t="shared" si="8"/>
        <v>7.2760000000000105</v>
      </c>
    </row>
    <row r="110" spans="1:5">
      <c r="A110">
        <v>107</v>
      </c>
      <c r="B110">
        <f t="shared" si="7"/>
        <v>3.5666666666666664</v>
      </c>
      <c r="C110">
        <v>164.4</v>
      </c>
      <c r="D110">
        <f t="shared" si="14"/>
        <v>15.599999999999994</v>
      </c>
      <c r="E110">
        <f t="shared" si="8"/>
        <v>15.599999999999994</v>
      </c>
    </row>
    <row r="111" spans="1:5">
      <c r="A111">
        <v>109</v>
      </c>
      <c r="B111">
        <f t="shared" si="7"/>
        <v>3.6333333333333333</v>
      </c>
      <c r="C111">
        <v>167.67500000000001</v>
      </c>
      <c r="D111">
        <f t="shared" si="14"/>
        <v>12.324999999999989</v>
      </c>
      <c r="E111">
        <f t="shared" si="8"/>
        <v>12.324999999999989</v>
      </c>
    </row>
    <row r="112" spans="1:5">
      <c r="A112">
        <v>111</v>
      </c>
      <c r="B112">
        <f t="shared" si="7"/>
        <v>3.6999999999999997</v>
      </c>
      <c r="C112">
        <v>160.22300000000001</v>
      </c>
      <c r="D112">
        <f t="shared" si="14"/>
        <v>19.776999999999987</v>
      </c>
      <c r="E112">
        <f t="shared" si="8"/>
        <v>19.776999999999987</v>
      </c>
    </row>
    <row r="113" spans="1:8">
      <c r="A113">
        <v>113</v>
      </c>
      <c r="B113">
        <f t="shared" si="7"/>
        <v>3.7666666666666666</v>
      </c>
      <c r="C113">
        <v>157.6</v>
      </c>
      <c r="D113">
        <f t="shared" si="14"/>
        <v>22.400000000000006</v>
      </c>
      <c r="E113">
        <f t="shared" si="8"/>
        <v>22.400000000000006</v>
      </c>
    </row>
    <row r="114" spans="1:8">
      <c r="A114">
        <v>115</v>
      </c>
      <c r="B114">
        <f t="shared" si="7"/>
        <v>3.8333333333333335</v>
      </c>
      <c r="C114">
        <v>158.31100000000001</v>
      </c>
      <c r="D114">
        <f t="shared" si="14"/>
        <v>21.688999999999993</v>
      </c>
      <c r="E114">
        <f t="shared" si="8"/>
        <v>21.688999999999993</v>
      </c>
    </row>
    <row r="115" spans="1:8">
      <c r="A115">
        <v>117</v>
      </c>
      <c r="B115">
        <f t="shared" si="7"/>
        <v>3.9</v>
      </c>
      <c r="C115">
        <v>164.30799999999999</v>
      </c>
      <c r="D115">
        <f t="shared" si="14"/>
        <v>15.692000000000007</v>
      </c>
      <c r="E115">
        <f t="shared" si="8"/>
        <v>15.692000000000007</v>
      </c>
    </row>
    <row r="116" spans="1:8">
      <c r="A116">
        <v>119</v>
      </c>
      <c r="B116">
        <f t="shared" si="7"/>
        <v>3.9666666666666668</v>
      </c>
      <c r="C116">
        <v>170.32599999999999</v>
      </c>
      <c r="D116">
        <f>-180+C116</f>
        <v>-9.6740000000000066</v>
      </c>
      <c r="E116">
        <f t="shared" si="8"/>
        <v>9.6740000000000066</v>
      </c>
    </row>
    <row r="117" spans="1:8">
      <c r="A117">
        <v>121</v>
      </c>
      <c r="B117">
        <f t="shared" si="7"/>
        <v>4.0333333333333332</v>
      </c>
      <c r="C117">
        <v>174.65100000000001</v>
      </c>
      <c r="D117">
        <f>-180+C117</f>
        <v>-5.3489999999999895</v>
      </c>
      <c r="E117">
        <f t="shared" si="8"/>
        <v>5.3489999999999895</v>
      </c>
    </row>
    <row r="119" spans="1:8">
      <c r="A119" t="s">
        <v>172</v>
      </c>
    </row>
    <row r="120" spans="1:8">
      <c r="A120" s="1" t="s">
        <v>123</v>
      </c>
      <c r="B120" s="1" t="s">
        <v>124</v>
      </c>
      <c r="C120" s="1" t="s">
        <v>125</v>
      </c>
      <c r="D120" s="1" t="s">
        <v>174</v>
      </c>
      <c r="E120" s="1" t="s">
        <v>127</v>
      </c>
      <c r="G120" t="s">
        <v>131</v>
      </c>
      <c r="H120" t="s">
        <v>221</v>
      </c>
    </row>
    <row r="121" spans="1:8">
      <c r="A121">
        <v>1</v>
      </c>
      <c r="B121">
        <f>A121*(1/30)</f>
        <v>3.3333333333333333E-2</v>
      </c>
      <c r="C121">
        <v>144.17699999999999</v>
      </c>
      <c r="D121">
        <f>180-C121</f>
        <v>35.823000000000008</v>
      </c>
      <c r="E121" s="17">
        <f>ABS(D121)</f>
        <v>35.823000000000008</v>
      </c>
      <c r="G121" t="s">
        <v>212</v>
      </c>
    </row>
    <row r="122" spans="1:8">
      <c r="A122">
        <v>3</v>
      </c>
      <c r="B122">
        <f t="shared" ref="B122:B167" si="15">A122*(1/30)</f>
        <v>0.1</v>
      </c>
      <c r="C122">
        <v>140.583</v>
      </c>
      <c r="D122">
        <f t="shared" ref="D122:D126" si="16">180-C122</f>
        <v>39.417000000000002</v>
      </c>
      <c r="E122" s="17">
        <f t="shared" ref="E122:E167" si="17">ABS(D122)</f>
        <v>39.417000000000002</v>
      </c>
      <c r="G122" s="9" t="s">
        <v>222</v>
      </c>
    </row>
    <row r="123" spans="1:8">
      <c r="A123">
        <v>5</v>
      </c>
      <c r="B123">
        <f t="shared" si="15"/>
        <v>0.16666666666666666</v>
      </c>
      <c r="C123">
        <v>147.35400000000001</v>
      </c>
      <c r="D123">
        <f t="shared" si="16"/>
        <v>32.645999999999987</v>
      </c>
      <c r="E123" s="17">
        <f t="shared" si="17"/>
        <v>32.645999999999987</v>
      </c>
    </row>
    <row r="124" spans="1:8">
      <c r="A124">
        <v>7</v>
      </c>
      <c r="B124">
        <f t="shared" si="15"/>
        <v>0.23333333333333334</v>
      </c>
      <c r="C124">
        <v>145.30500000000001</v>
      </c>
      <c r="D124">
        <f t="shared" si="16"/>
        <v>34.694999999999993</v>
      </c>
      <c r="E124" s="17">
        <f t="shared" si="17"/>
        <v>34.694999999999993</v>
      </c>
    </row>
    <row r="125" spans="1:8">
      <c r="A125">
        <v>9</v>
      </c>
      <c r="B125">
        <f t="shared" si="15"/>
        <v>0.3</v>
      </c>
      <c r="C125">
        <v>165.91300000000001</v>
      </c>
      <c r="D125">
        <f t="shared" si="16"/>
        <v>14.086999999999989</v>
      </c>
      <c r="E125" s="17">
        <f t="shared" si="17"/>
        <v>14.086999999999989</v>
      </c>
    </row>
    <row r="126" spans="1:8">
      <c r="A126">
        <v>11</v>
      </c>
      <c r="B126">
        <f t="shared" si="15"/>
        <v>0.36666666666666664</v>
      </c>
      <c r="C126">
        <v>171.89099999999999</v>
      </c>
      <c r="D126">
        <f t="shared" si="16"/>
        <v>8.1090000000000089</v>
      </c>
      <c r="E126" s="17">
        <f t="shared" si="17"/>
        <v>8.1090000000000089</v>
      </c>
    </row>
    <row r="127" spans="1:8">
      <c r="A127">
        <v>13</v>
      </c>
      <c r="B127">
        <f t="shared" si="15"/>
        <v>0.43333333333333335</v>
      </c>
      <c r="C127">
        <v>176.339</v>
      </c>
      <c r="D127">
        <f>-180+C127</f>
        <v>-3.6610000000000014</v>
      </c>
      <c r="E127" s="17">
        <f t="shared" si="17"/>
        <v>3.6610000000000014</v>
      </c>
    </row>
    <row r="128" spans="1:8">
      <c r="A128">
        <v>15</v>
      </c>
      <c r="B128">
        <f t="shared" si="15"/>
        <v>0.5</v>
      </c>
      <c r="C128">
        <v>179.166</v>
      </c>
      <c r="D128">
        <f t="shared" ref="D128:D135" si="18">-180+C128</f>
        <v>-0.83400000000000318</v>
      </c>
      <c r="E128" s="17">
        <f t="shared" si="17"/>
        <v>0.83400000000000318</v>
      </c>
    </row>
    <row r="129" spans="1:5">
      <c r="A129">
        <v>17</v>
      </c>
      <c r="B129">
        <f t="shared" si="15"/>
        <v>0.56666666666666665</v>
      </c>
      <c r="C129">
        <v>179.471</v>
      </c>
      <c r="D129">
        <f t="shared" si="18"/>
        <v>-0.52899999999999636</v>
      </c>
      <c r="E129" s="17">
        <f t="shared" si="17"/>
        <v>0.52899999999999636</v>
      </c>
    </row>
    <row r="130" spans="1:5">
      <c r="A130">
        <v>19</v>
      </c>
      <c r="B130">
        <f t="shared" si="15"/>
        <v>0.6333333333333333</v>
      </c>
      <c r="C130">
        <v>175.001</v>
      </c>
      <c r="D130">
        <f t="shared" si="18"/>
        <v>-4.9989999999999952</v>
      </c>
      <c r="E130" s="17">
        <f t="shared" si="17"/>
        <v>4.9989999999999952</v>
      </c>
    </row>
    <row r="131" spans="1:5">
      <c r="A131">
        <v>21</v>
      </c>
      <c r="B131">
        <f t="shared" si="15"/>
        <v>0.7</v>
      </c>
      <c r="C131">
        <v>170.72200000000001</v>
      </c>
      <c r="D131">
        <f t="shared" si="18"/>
        <v>-9.2779999999999916</v>
      </c>
      <c r="E131" s="17">
        <f t="shared" si="17"/>
        <v>9.2779999999999916</v>
      </c>
    </row>
    <row r="132" spans="1:5">
      <c r="A132">
        <v>23</v>
      </c>
      <c r="B132">
        <f t="shared" si="15"/>
        <v>0.76666666666666661</v>
      </c>
      <c r="C132">
        <v>162.751</v>
      </c>
      <c r="D132">
        <f t="shared" si="18"/>
        <v>-17.248999999999995</v>
      </c>
      <c r="E132" s="17">
        <f t="shared" si="17"/>
        <v>17.248999999999995</v>
      </c>
    </row>
    <row r="133" spans="1:5">
      <c r="A133">
        <v>25</v>
      </c>
      <c r="B133">
        <f t="shared" si="15"/>
        <v>0.83333333333333337</v>
      </c>
      <c r="C133">
        <v>162.16800000000001</v>
      </c>
      <c r="D133">
        <f t="shared" si="18"/>
        <v>-17.831999999999994</v>
      </c>
      <c r="E133" s="17">
        <f t="shared" si="17"/>
        <v>17.831999999999994</v>
      </c>
    </row>
    <row r="134" spans="1:5">
      <c r="A134">
        <v>27</v>
      </c>
      <c r="B134">
        <f t="shared" si="15"/>
        <v>0.9</v>
      </c>
      <c r="C134">
        <v>161.27199999999999</v>
      </c>
      <c r="D134">
        <f t="shared" si="18"/>
        <v>-18.728000000000009</v>
      </c>
      <c r="E134" s="17">
        <f t="shared" si="17"/>
        <v>18.728000000000009</v>
      </c>
    </row>
    <row r="135" spans="1:5">
      <c r="A135">
        <v>29</v>
      </c>
      <c r="B135">
        <f t="shared" si="15"/>
        <v>0.96666666666666667</v>
      </c>
      <c r="C135">
        <v>166.845</v>
      </c>
      <c r="D135">
        <f t="shared" si="18"/>
        <v>-13.155000000000001</v>
      </c>
      <c r="E135" s="17">
        <f t="shared" si="17"/>
        <v>13.155000000000001</v>
      </c>
    </row>
    <row r="136" spans="1:5">
      <c r="A136">
        <v>31</v>
      </c>
      <c r="B136">
        <f t="shared" si="15"/>
        <v>1.0333333333333332</v>
      </c>
      <c r="C136">
        <v>176.691</v>
      </c>
      <c r="D136">
        <f>180-C136</f>
        <v>3.3089999999999975</v>
      </c>
      <c r="E136" s="17">
        <f t="shared" si="17"/>
        <v>3.3089999999999975</v>
      </c>
    </row>
    <row r="137" spans="1:5">
      <c r="A137">
        <v>33</v>
      </c>
      <c r="B137">
        <f t="shared" si="15"/>
        <v>1.1000000000000001</v>
      </c>
      <c r="C137">
        <v>176.03299999999999</v>
      </c>
      <c r="D137">
        <f t="shared" ref="D137:D147" si="19">180-C137</f>
        <v>3.967000000000013</v>
      </c>
      <c r="E137" s="17">
        <f t="shared" si="17"/>
        <v>3.967000000000013</v>
      </c>
    </row>
    <row r="138" spans="1:5">
      <c r="A138">
        <v>35</v>
      </c>
      <c r="B138">
        <f t="shared" si="15"/>
        <v>1.1666666666666667</v>
      </c>
      <c r="C138">
        <v>172.387</v>
      </c>
      <c r="D138">
        <f t="shared" si="19"/>
        <v>7.6129999999999995</v>
      </c>
      <c r="E138" s="17">
        <f t="shared" si="17"/>
        <v>7.6129999999999995</v>
      </c>
    </row>
    <row r="139" spans="1:5">
      <c r="A139">
        <v>37</v>
      </c>
      <c r="B139">
        <f t="shared" si="15"/>
        <v>1.2333333333333334</v>
      </c>
      <c r="C139">
        <v>154.727</v>
      </c>
      <c r="D139">
        <f t="shared" si="19"/>
        <v>25.272999999999996</v>
      </c>
      <c r="E139" s="17">
        <f t="shared" si="17"/>
        <v>25.272999999999996</v>
      </c>
    </row>
    <row r="140" spans="1:5">
      <c r="A140">
        <v>39</v>
      </c>
      <c r="B140">
        <f t="shared" si="15"/>
        <v>1.3</v>
      </c>
      <c r="C140">
        <v>152.57900000000001</v>
      </c>
      <c r="D140">
        <f t="shared" si="19"/>
        <v>27.420999999999992</v>
      </c>
      <c r="E140" s="17">
        <f t="shared" si="17"/>
        <v>27.420999999999992</v>
      </c>
    </row>
    <row r="141" spans="1:5">
      <c r="A141">
        <v>41</v>
      </c>
      <c r="B141">
        <f t="shared" si="15"/>
        <v>1.3666666666666667</v>
      </c>
      <c r="C141">
        <v>141.98500000000001</v>
      </c>
      <c r="D141">
        <f t="shared" si="19"/>
        <v>38.014999999999986</v>
      </c>
      <c r="E141" s="17">
        <f t="shared" si="17"/>
        <v>38.014999999999986</v>
      </c>
    </row>
    <row r="142" spans="1:5">
      <c r="A142">
        <v>43</v>
      </c>
      <c r="B142">
        <f t="shared" si="15"/>
        <v>1.4333333333333333</v>
      </c>
      <c r="C142">
        <v>143.899</v>
      </c>
      <c r="D142">
        <f t="shared" si="19"/>
        <v>36.100999999999999</v>
      </c>
      <c r="E142" s="17">
        <f t="shared" si="17"/>
        <v>36.100999999999999</v>
      </c>
    </row>
    <row r="143" spans="1:5">
      <c r="A143">
        <v>45</v>
      </c>
      <c r="B143">
        <f t="shared" si="15"/>
        <v>1.5</v>
      </c>
      <c r="C143">
        <v>151.97399999999999</v>
      </c>
      <c r="D143">
        <f t="shared" si="19"/>
        <v>28.02600000000001</v>
      </c>
      <c r="E143" s="17">
        <f t="shared" si="17"/>
        <v>28.02600000000001</v>
      </c>
    </row>
    <row r="144" spans="1:5">
      <c r="A144">
        <v>47</v>
      </c>
      <c r="B144">
        <f t="shared" si="15"/>
        <v>1.5666666666666667</v>
      </c>
      <c r="C144">
        <v>153.12</v>
      </c>
      <c r="D144">
        <f t="shared" si="19"/>
        <v>26.879999999999995</v>
      </c>
      <c r="E144" s="17">
        <f t="shared" si="17"/>
        <v>26.879999999999995</v>
      </c>
    </row>
    <row r="145" spans="1:5">
      <c r="A145">
        <v>49</v>
      </c>
      <c r="B145">
        <f t="shared" si="15"/>
        <v>1.6333333333333333</v>
      </c>
      <c r="C145">
        <v>156.82900000000001</v>
      </c>
      <c r="D145">
        <f t="shared" si="19"/>
        <v>23.170999999999992</v>
      </c>
      <c r="E145" s="17">
        <f t="shared" si="17"/>
        <v>23.170999999999992</v>
      </c>
    </row>
    <row r="146" spans="1:5">
      <c r="A146">
        <v>51</v>
      </c>
      <c r="B146">
        <f t="shared" si="15"/>
        <v>1.7</v>
      </c>
      <c r="C146">
        <v>152.00399999999999</v>
      </c>
      <c r="D146">
        <f t="shared" si="19"/>
        <v>27.996000000000009</v>
      </c>
      <c r="E146" s="17">
        <f t="shared" si="17"/>
        <v>27.996000000000009</v>
      </c>
    </row>
    <row r="147" spans="1:5">
      <c r="A147">
        <v>53</v>
      </c>
      <c r="B147">
        <f t="shared" si="15"/>
        <v>1.7666666666666666</v>
      </c>
      <c r="C147">
        <v>171.02500000000001</v>
      </c>
      <c r="D147">
        <f t="shared" si="19"/>
        <v>8.9749999999999943</v>
      </c>
      <c r="E147" s="17">
        <f t="shared" si="17"/>
        <v>8.9749999999999943</v>
      </c>
    </row>
    <row r="148" spans="1:5">
      <c r="A148">
        <v>55</v>
      </c>
      <c r="B148">
        <f t="shared" si="15"/>
        <v>1.8333333333333333</v>
      </c>
      <c r="C148">
        <v>179.15899999999999</v>
      </c>
      <c r="D148">
        <f>-180+C148</f>
        <v>-0.84100000000000819</v>
      </c>
      <c r="E148" s="17">
        <f t="shared" si="17"/>
        <v>0.84100000000000819</v>
      </c>
    </row>
    <row r="149" spans="1:5">
      <c r="A149">
        <v>57</v>
      </c>
      <c r="B149">
        <f t="shared" si="15"/>
        <v>1.9</v>
      </c>
      <c r="C149">
        <v>178.08799999999999</v>
      </c>
      <c r="D149">
        <f t="shared" ref="D149:D157" si="20">-180+C149</f>
        <v>-1.9120000000000061</v>
      </c>
      <c r="E149" s="17">
        <f t="shared" si="17"/>
        <v>1.9120000000000061</v>
      </c>
    </row>
    <row r="150" spans="1:5">
      <c r="A150">
        <v>59</v>
      </c>
      <c r="B150">
        <f t="shared" si="15"/>
        <v>1.9666666666666666</v>
      </c>
      <c r="C150">
        <v>174.89</v>
      </c>
      <c r="D150">
        <f t="shared" si="20"/>
        <v>-5.1100000000000136</v>
      </c>
      <c r="E150" s="17">
        <f t="shared" si="17"/>
        <v>5.1100000000000136</v>
      </c>
    </row>
    <row r="151" spans="1:5">
      <c r="A151">
        <v>61</v>
      </c>
      <c r="B151">
        <f t="shared" si="15"/>
        <v>2.0333333333333332</v>
      </c>
      <c r="C151">
        <v>169.69499999999999</v>
      </c>
      <c r="D151">
        <f t="shared" si="20"/>
        <v>-10.305000000000007</v>
      </c>
      <c r="E151" s="17">
        <f t="shared" si="17"/>
        <v>10.305000000000007</v>
      </c>
    </row>
    <row r="152" spans="1:5">
      <c r="A152">
        <v>63</v>
      </c>
      <c r="B152">
        <f t="shared" si="15"/>
        <v>2.1</v>
      </c>
      <c r="C152">
        <v>166.96700000000001</v>
      </c>
      <c r="D152">
        <f t="shared" si="20"/>
        <v>-13.032999999999987</v>
      </c>
      <c r="E152" s="17">
        <f t="shared" si="17"/>
        <v>13.032999999999987</v>
      </c>
    </row>
    <row r="153" spans="1:5">
      <c r="A153">
        <v>65</v>
      </c>
      <c r="B153">
        <f t="shared" si="15"/>
        <v>2.1666666666666665</v>
      </c>
      <c r="C153">
        <v>166.678</v>
      </c>
      <c r="D153">
        <f t="shared" si="20"/>
        <v>-13.322000000000003</v>
      </c>
      <c r="E153" s="17">
        <f t="shared" si="17"/>
        <v>13.322000000000003</v>
      </c>
    </row>
    <row r="154" spans="1:5">
      <c r="A154">
        <v>67</v>
      </c>
      <c r="B154">
        <f t="shared" si="15"/>
        <v>2.2333333333333334</v>
      </c>
      <c r="C154">
        <v>160.70699999999999</v>
      </c>
      <c r="D154">
        <f t="shared" si="20"/>
        <v>-19.293000000000006</v>
      </c>
      <c r="E154" s="17">
        <f t="shared" si="17"/>
        <v>19.293000000000006</v>
      </c>
    </row>
    <row r="155" spans="1:5">
      <c r="A155">
        <v>69</v>
      </c>
      <c r="B155">
        <f t="shared" si="15"/>
        <v>2.2999999999999998</v>
      </c>
      <c r="C155">
        <v>156.548</v>
      </c>
      <c r="D155">
        <f t="shared" si="20"/>
        <v>-23.451999999999998</v>
      </c>
      <c r="E155" s="17">
        <f t="shared" si="17"/>
        <v>23.451999999999998</v>
      </c>
    </row>
    <row r="156" spans="1:5">
      <c r="A156">
        <v>71</v>
      </c>
      <c r="B156">
        <f t="shared" si="15"/>
        <v>2.3666666666666667</v>
      </c>
      <c r="C156">
        <v>160.00399999999999</v>
      </c>
      <c r="D156">
        <f>-180+C156</f>
        <v>-19.996000000000009</v>
      </c>
      <c r="E156" s="17">
        <f t="shared" si="17"/>
        <v>19.996000000000009</v>
      </c>
    </row>
    <row r="157" spans="1:5">
      <c r="A157">
        <v>73</v>
      </c>
      <c r="B157">
        <f t="shared" si="15"/>
        <v>2.4333333333333331</v>
      </c>
      <c r="C157">
        <v>171.886</v>
      </c>
      <c r="D157">
        <f t="shared" si="20"/>
        <v>-8.1140000000000043</v>
      </c>
      <c r="E157" s="17">
        <f t="shared" si="17"/>
        <v>8.1140000000000043</v>
      </c>
    </row>
    <row r="158" spans="1:5">
      <c r="A158">
        <v>75</v>
      </c>
      <c r="B158">
        <f t="shared" si="15"/>
        <v>2.5</v>
      </c>
      <c r="C158">
        <v>162.07900000000001</v>
      </c>
      <c r="D158">
        <f>180-C158</f>
        <v>17.920999999999992</v>
      </c>
      <c r="E158" s="17">
        <f t="shared" si="17"/>
        <v>17.920999999999992</v>
      </c>
    </row>
    <row r="159" spans="1:5">
      <c r="A159">
        <v>77</v>
      </c>
      <c r="B159">
        <f t="shared" si="15"/>
        <v>2.5666666666666664</v>
      </c>
      <c r="C159">
        <v>163.35599999999999</v>
      </c>
      <c r="D159">
        <f t="shared" ref="D159:D167" si="21">180-C159</f>
        <v>16.644000000000005</v>
      </c>
      <c r="E159" s="17">
        <f t="shared" si="17"/>
        <v>16.644000000000005</v>
      </c>
    </row>
    <row r="160" spans="1:5">
      <c r="A160">
        <v>79</v>
      </c>
      <c r="B160">
        <f t="shared" si="15"/>
        <v>2.6333333333333333</v>
      </c>
      <c r="C160">
        <v>160.114</v>
      </c>
      <c r="D160">
        <f t="shared" si="21"/>
        <v>19.885999999999996</v>
      </c>
      <c r="E160" s="17">
        <f t="shared" si="17"/>
        <v>19.885999999999996</v>
      </c>
    </row>
    <row r="161" spans="1:5">
      <c r="A161">
        <v>81</v>
      </c>
      <c r="B161">
        <f t="shared" si="15"/>
        <v>2.7</v>
      </c>
      <c r="C161">
        <v>148.381</v>
      </c>
      <c r="D161">
        <f t="shared" si="21"/>
        <v>31.619</v>
      </c>
      <c r="E161" s="17">
        <f t="shared" si="17"/>
        <v>31.619</v>
      </c>
    </row>
    <row r="162" spans="1:5">
      <c r="A162">
        <v>83</v>
      </c>
      <c r="B162">
        <f t="shared" si="15"/>
        <v>2.7666666666666666</v>
      </c>
      <c r="C162">
        <v>140.44399999999999</v>
      </c>
      <c r="D162">
        <f t="shared" si="21"/>
        <v>39.556000000000012</v>
      </c>
      <c r="E162" s="17">
        <f t="shared" si="17"/>
        <v>39.556000000000012</v>
      </c>
    </row>
    <row r="163" spans="1:5">
      <c r="A163">
        <v>85</v>
      </c>
      <c r="B163">
        <f t="shared" si="15"/>
        <v>2.8333333333333335</v>
      </c>
      <c r="C163">
        <v>135.79499999999999</v>
      </c>
      <c r="D163">
        <f t="shared" si="21"/>
        <v>44.205000000000013</v>
      </c>
      <c r="E163" s="10">
        <f t="shared" si="17"/>
        <v>44.205000000000013</v>
      </c>
    </row>
    <row r="164" spans="1:5">
      <c r="A164">
        <v>87</v>
      </c>
      <c r="B164">
        <f t="shared" si="15"/>
        <v>2.9</v>
      </c>
      <c r="C164">
        <v>133.44999999999999</v>
      </c>
      <c r="D164">
        <f t="shared" si="21"/>
        <v>46.550000000000011</v>
      </c>
      <c r="E164" s="17">
        <f t="shared" si="17"/>
        <v>46.550000000000011</v>
      </c>
    </row>
    <row r="165" spans="1:5">
      <c r="A165">
        <v>89</v>
      </c>
      <c r="B165">
        <f t="shared" si="15"/>
        <v>2.9666666666666668</v>
      </c>
      <c r="C165">
        <v>147.065</v>
      </c>
      <c r="D165">
        <f t="shared" si="21"/>
        <v>32.935000000000002</v>
      </c>
      <c r="E165" s="17">
        <f t="shared" si="17"/>
        <v>32.935000000000002</v>
      </c>
    </row>
    <row r="166" spans="1:5">
      <c r="A166">
        <v>91</v>
      </c>
      <c r="B166">
        <f t="shared" si="15"/>
        <v>3.0333333333333332</v>
      </c>
      <c r="C166">
        <v>153.452</v>
      </c>
      <c r="D166">
        <f t="shared" si="21"/>
        <v>26.548000000000002</v>
      </c>
      <c r="E166" s="17">
        <f t="shared" si="17"/>
        <v>26.548000000000002</v>
      </c>
    </row>
    <row r="167" spans="1:5">
      <c r="A167">
        <v>93</v>
      </c>
      <c r="B167">
        <f t="shared" si="15"/>
        <v>3.1</v>
      </c>
      <c r="C167">
        <v>159.14699999999999</v>
      </c>
      <c r="D167">
        <f t="shared" si="21"/>
        <v>20.853000000000009</v>
      </c>
      <c r="E167" s="17">
        <f t="shared" si="17"/>
        <v>20.853000000000009</v>
      </c>
    </row>
  </sheetData>
  <hyperlinks>
    <hyperlink ref="G4" r:id="rId1"/>
    <hyperlink ref="G9" r:id="rId2"/>
    <hyperlink ref="G63" r:id="rId3"/>
    <hyperlink ref="G122" r:id="rId4"/>
  </hyperlinks>
  <pageMargins left="0.7" right="0.7" top="0.75" bottom="0.75" header="0.3" footer="0.3"/>
  <drawing r:id="rId5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58"/>
  <dimension ref="A1:H111"/>
  <sheetViews>
    <sheetView workbookViewId="0">
      <selection activeCell="D97" sqref="D97:D111"/>
    </sheetView>
  </sheetViews>
  <sheetFormatPr defaultRowHeight="15"/>
  <cols>
    <col min="1" max="1" width="12" customWidth="1"/>
    <col min="2" max="2" width="20.85546875" customWidth="1"/>
    <col min="3" max="3" width="16.8554687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115</v>
      </c>
      <c r="C1" s="24" t="s">
        <v>116</v>
      </c>
    </row>
    <row r="2" spans="1:8">
      <c r="A2" t="s">
        <v>678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66" si="0">A4*(1/30)</f>
        <v>3.3333333333333333E-2</v>
      </c>
      <c r="C4">
        <v>157.45699999999999</v>
      </c>
      <c r="D4">
        <f>180-C4</f>
        <v>22.543000000000006</v>
      </c>
      <c r="E4">
        <f>ABS(D4)</f>
        <v>22.543000000000006</v>
      </c>
      <c r="F4">
        <f>0.085</f>
        <v>8.5000000000000006E-2</v>
      </c>
      <c r="G4" s="9" t="s">
        <v>679</v>
      </c>
    </row>
    <row r="5" spans="1:8">
      <c r="A5">
        <v>3</v>
      </c>
      <c r="B5">
        <f t="shared" si="0"/>
        <v>0.1</v>
      </c>
      <c r="C5">
        <v>164.745</v>
      </c>
      <c r="D5">
        <f t="shared" ref="D5:D12" si="1">180-C5</f>
        <v>15.254999999999995</v>
      </c>
      <c r="E5">
        <f t="shared" ref="E5:E66" si="2">ABS(D5)</f>
        <v>15.254999999999995</v>
      </c>
      <c r="F5" t="s">
        <v>680</v>
      </c>
    </row>
    <row r="6" spans="1:8">
      <c r="A6">
        <v>5</v>
      </c>
      <c r="B6">
        <f t="shared" si="0"/>
        <v>0.16666666666666666</v>
      </c>
      <c r="C6">
        <v>158.07</v>
      </c>
      <c r="D6">
        <f t="shared" si="1"/>
        <v>21.930000000000007</v>
      </c>
      <c r="E6">
        <f t="shared" si="2"/>
        <v>21.930000000000007</v>
      </c>
      <c r="F6">
        <v>0.03</v>
      </c>
      <c r="G6" t="s">
        <v>681</v>
      </c>
    </row>
    <row r="7" spans="1:8">
      <c r="A7">
        <v>7</v>
      </c>
      <c r="B7">
        <f t="shared" si="0"/>
        <v>0.23333333333333334</v>
      </c>
      <c r="C7">
        <v>151.74199999999999</v>
      </c>
      <c r="D7">
        <f t="shared" si="1"/>
        <v>28.25800000000001</v>
      </c>
      <c r="E7">
        <f t="shared" si="2"/>
        <v>28.25800000000001</v>
      </c>
    </row>
    <row r="8" spans="1:8">
      <c r="A8">
        <v>9</v>
      </c>
      <c r="B8">
        <f t="shared" si="0"/>
        <v>0.3</v>
      </c>
      <c r="C8" s="26">
        <v>145.62</v>
      </c>
      <c r="D8">
        <f t="shared" si="1"/>
        <v>34.379999999999995</v>
      </c>
      <c r="E8">
        <f t="shared" si="2"/>
        <v>34.379999999999995</v>
      </c>
    </row>
    <row r="9" spans="1:8">
      <c r="A9">
        <v>11</v>
      </c>
      <c r="B9">
        <f t="shared" si="0"/>
        <v>0.36666666666666664</v>
      </c>
      <c r="C9">
        <v>154.74700000000001</v>
      </c>
      <c r="D9">
        <f t="shared" si="1"/>
        <v>25.252999999999986</v>
      </c>
      <c r="E9">
        <f t="shared" si="2"/>
        <v>25.252999999999986</v>
      </c>
      <c r="G9" t="s">
        <v>131</v>
      </c>
      <c r="H9" s="17" t="s">
        <v>678</v>
      </c>
    </row>
    <row r="10" spans="1:8">
      <c r="A10">
        <v>13</v>
      </c>
      <c r="B10">
        <f t="shared" si="0"/>
        <v>0.43333333333333335</v>
      </c>
      <c r="C10">
        <v>168.69</v>
      </c>
      <c r="D10">
        <f t="shared" si="1"/>
        <v>11.310000000000002</v>
      </c>
      <c r="E10">
        <f t="shared" si="2"/>
        <v>11.310000000000002</v>
      </c>
      <c r="G10" t="s">
        <v>682</v>
      </c>
    </row>
    <row r="11" spans="1:8">
      <c r="A11">
        <v>15</v>
      </c>
      <c r="B11">
        <f t="shared" si="0"/>
        <v>0.5</v>
      </c>
      <c r="C11">
        <v>178.65700000000001</v>
      </c>
      <c r="D11">
        <f t="shared" si="1"/>
        <v>1.3429999999999893</v>
      </c>
      <c r="E11">
        <f t="shared" si="2"/>
        <v>1.3429999999999893</v>
      </c>
      <c r="G11" s="9" t="s">
        <v>683</v>
      </c>
    </row>
    <row r="12" spans="1:8">
      <c r="A12">
        <v>17</v>
      </c>
      <c r="B12">
        <f t="shared" si="0"/>
        <v>0.56666666666666665</v>
      </c>
      <c r="C12">
        <v>175.23599999999999</v>
      </c>
      <c r="D12">
        <f t="shared" si="1"/>
        <v>4.76400000000001</v>
      </c>
      <c r="E12">
        <f t="shared" si="2"/>
        <v>4.76400000000001</v>
      </c>
    </row>
    <row r="13" spans="1:8">
      <c r="A13">
        <v>19</v>
      </c>
      <c r="B13">
        <f t="shared" si="0"/>
        <v>0.6333333333333333</v>
      </c>
      <c r="C13">
        <v>167.005</v>
      </c>
      <c r="D13">
        <f>-180+C13</f>
        <v>-12.995000000000005</v>
      </c>
      <c r="E13">
        <f t="shared" si="2"/>
        <v>12.995000000000005</v>
      </c>
    </row>
    <row r="14" spans="1:8">
      <c r="A14">
        <v>21</v>
      </c>
      <c r="B14">
        <f t="shared" si="0"/>
        <v>0.7</v>
      </c>
      <c r="C14">
        <v>165.34299999999999</v>
      </c>
      <c r="D14">
        <f t="shared" ref="D14:D23" si="3">-180+C14</f>
        <v>-14.657000000000011</v>
      </c>
      <c r="E14">
        <f t="shared" si="2"/>
        <v>14.657000000000011</v>
      </c>
    </row>
    <row r="15" spans="1:8">
      <c r="A15">
        <v>23</v>
      </c>
      <c r="B15">
        <f t="shared" si="0"/>
        <v>0.76666666666666661</v>
      </c>
      <c r="C15">
        <v>161.86199999999999</v>
      </c>
      <c r="D15">
        <f t="shared" si="3"/>
        <v>-18.138000000000005</v>
      </c>
      <c r="E15">
        <f t="shared" si="2"/>
        <v>18.138000000000005</v>
      </c>
    </row>
    <row r="16" spans="1:8">
      <c r="A16">
        <v>25</v>
      </c>
      <c r="B16">
        <f t="shared" si="0"/>
        <v>0.83333333333333337</v>
      </c>
      <c r="C16">
        <v>155.148</v>
      </c>
      <c r="D16">
        <f t="shared" si="3"/>
        <v>-24.852000000000004</v>
      </c>
      <c r="E16">
        <f t="shared" si="2"/>
        <v>24.852000000000004</v>
      </c>
    </row>
    <row r="17" spans="1:5">
      <c r="A17">
        <v>27</v>
      </c>
      <c r="B17">
        <f t="shared" si="0"/>
        <v>0.9</v>
      </c>
      <c r="C17">
        <v>157.62</v>
      </c>
      <c r="D17">
        <f t="shared" si="3"/>
        <v>-22.379999999999995</v>
      </c>
      <c r="E17">
        <f t="shared" si="2"/>
        <v>22.379999999999995</v>
      </c>
    </row>
    <row r="18" spans="1:5">
      <c r="A18">
        <v>29</v>
      </c>
      <c r="B18">
        <f t="shared" si="0"/>
        <v>0.96666666666666667</v>
      </c>
      <c r="C18">
        <v>166.32900000000001</v>
      </c>
      <c r="D18">
        <f t="shared" si="3"/>
        <v>-13.670999999999992</v>
      </c>
      <c r="E18">
        <f t="shared" si="2"/>
        <v>13.670999999999992</v>
      </c>
    </row>
    <row r="19" spans="1:5">
      <c r="A19">
        <v>31</v>
      </c>
      <c r="B19">
        <f t="shared" si="0"/>
        <v>1.0333333333333332</v>
      </c>
      <c r="C19">
        <v>173.66</v>
      </c>
      <c r="D19">
        <f t="shared" si="3"/>
        <v>-6.3400000000000034</v>
      </c>
      <c r="E19">
        <f t="shared" si="2"/>
        <v>6.3400000000000034</v>
      </c>
    </row>
    <row r="20" spans="1:5">
      <c r="A20">
        <v>33</v>
      </c>
      <c r="B20">
        <f t="shared" si="0"/>
        <v>1.1000000000000001</v>
      </c>
      <c r="C20">
        <v>170.39500000000001</v>
      </c>
      <c r="D20">
        <f t="shared" si="3"/>
        <v>-9.6049999999999898</v>
      </c>
      <c r="E20">
        <f t="shared" si="2"/>
        <v>9.6049999999999898</v>
      </c>
    </row>
    <row r="21" spans="1:5">
      <c r="A21">
        <v>35</v>
      </c>
      <c r="B21">
        <f t="shared" si="0"/>
        <v>1.1666666666666667</v>
      </c>
      <c r="C21">
        <v>166.26400000000001</v>
      </c>
      <c r="D21">
        <f t="shared" si="3"/>
        <v>-13.73599999999999</v>
      </c>
      <c r="E21">
        <f t="shared" si="2"/>
        <v>13.73599999999999</v>
      </c>
    </row>
    <row r="22" spans="1:5">
      <c r="A22">
        <v>37</v>
      </c>
      <c r="B22">
        <f t="shared" si="0"/>
        <v>1.2333333333333334</v>
      </c>
      <c r="C22">
        <v>172.666</v>
      </c>
      <c r="D22">
        <f t="shared" si="3"/>
        <v>-7.3340000000000032</v>
      </c>
      <c r="E22">
        <f t="shared" si="2"/>
        <v>7.3340000000000032</v>
      </c>
    </row>
    <row r="23" spans="1:5">
      <c r="A23">
        <v>39</v>
      </c>
      <c r="B23">
        <f t="shared" si="0"/>
        <v>1.3</v>
      </c>
      <c r="C23">
        <v>161.81100000000001</v>
      </c>
      <c r="D23">
        <f t="shared" si="3"/>
        <v>-18.188999999999993</v>
      </c>
      <c r="E23">
        <f t="shared" si="2"/>
        <v>18.188999999999993</v>
      </c>
    </row>
    <row r="24" spans="1:5">
      <c r="A24">
        <v>41</v>
      </c>
      <c r="B24">
        <f t="shared" si="0"/>
        <v>1.3666666666666667</v>
      </c>
      <c r="C24">
        <v>170.53800000000001</v>
      </c>
      <c r="D24">
        <f t="shared" ref="D24:D41" si="4">180-C24</f>
        <v>9.4619999999999891</v>
      </c>
      <c r="E24">
        <f t="shared" si="2"/>
        <v>9.4619999999999891</v>
      </c>
    </row>
    <row r="25" spans="1:5">
      <c r="A25">
        <v>43</v>
      </c>
      <c r="B25">
        <f t="shared" si="0"/>
        <v>1.4333333333333333</v>
      </c>
      <c r="C25">
        <v>162.15</v>
      </c>
      <c r="D25">
        <f t="shared" si="4"/>
        <v>17.849999999999994</v>
      </c>
      <c r="E25">
        <f t="shared" si="2"/>
        <v>17.849999999999994</v>
      </c>
    </row>
    <row r="26" spans="1:5">
      <c r="A26">
        <v>45</v>
      </c>
      <c r="B26">
        <f t="shared" si="0"/>
        <v>1.5</v>
      </c>
      <c r="C26">
        <v>156.80099999999999</v>
      </c>
      <c r="D26">
        <f t="shared" si="4"/>
        <v>23.199000000000012</v>
      </c>
      <c r="E26">
        <f t="shared" si="2"/>
        <v>23.199000000000012</v>
      </c>
    </row>
    <row r="27" spans="1:5">
      <c r="A27">
        <v>47</v>
      </c>
      <c r="B27">
        <f t="shared" si="0"/>
        <v>1.5666666666666667</v>
      </c>
      <c r="C27">
        <v>151.90899999999999</v>
      </c>
      <c r="D27">
        <f t="shared" si="4"/>
        <v>28.091000000000008</v>
      </c>
      <c r="E27">
        <f t="shared" si="2"/>
        <v>28.091000000000008</v>
      </c>
    </row>
    <row r="28" spans="1:5">
      <c r="A28">
        <v>49</v>
      </c>
      <c r="B28">
        <f t="shared" si="0"/>
        <v>1.6333333333333333</v>
      </c>
      <c r="C28">
        <v>151.55699999999999</v>
      </c>
      <c r="D28">
        <f t="shared" si="4"/>
        <v>28.443000000000012</v>
      </c>
      <c r="E28">
        <f t="shared" si="2"/>
        <v>28.443000000000012</v>
      </c>
    </row>
    <row r="29" spans="1:5">
      <c r="A29">
        <v>51</v>
      </c>
      <c r="B29">
        <f t="shared" si="0"/>
        <v>1.7</v>
      </c>
      <c r="C29">
        <v>150.018</v>
      </c>
      <c r="D29">
        <f t="shared" si="4"/>
        <v>29.981999999999999</v>
      </c>
      <c r="E29">
        <f t="shared" si="2"/>
        <v>29.981999999999999</v>
      </c>
    </row>
    <row r="30" spans="1:5">
      <c r="A30">
        <v>53</v>
      </c>
      <c r="B30">
        <f t="shared" si="0"/>
        <v>1.7666666666666666</v>
      </c>
      <c r="C30">
        <v>152.40299999999999</v>
      </c>
      <c r="D30">
        <f t="shared" si="4"/>
        <v>27.597000000000008</v>
      </c>
      <c r="E30">
        <f t="shared" si="2"/>
        <v>27.597000000000008</v>
      </c>
    </row>
    <row r="31" spans="1:5">
      <c r="A31">
        <v>55</v>
      </c>
      <c r="B31">
        <f t="shared" si="0"/>
        <v>1.8333333333333333</v>
      </c>
      <c r="C31">
        <v>149.036</v>
      </c>
      <c r="D31">
        <f t="shared" si="4"/>
        <v>30.963999999999999</v>
      </c>
      <c r="E31">
        <f t="shared" si="2"/>
        <v>30.963999999999999</v>
      </c>
    </row>
    <row r="32" spans="1:5">
      <c r="A32">
        <v>57</v>
      </c>
      <c r="B32">
        <f t="shared" si="0"/>
        <v>1.9</v>
      </c>
      <c r="C32">
        <v>151.22</v>
      </c>
      <c r="D32">
        <f t="shared" si="4"/>
        <v>28.78</v>
      </c>
      <c r="E32">
        <f t="shared" si="2"/>
        <v>28.78</v>
      </c>
    </row>
    <row r="33" spans="1:5">
      <c r="A33">
        <v>59</v>
      </c>
      <c r="B33">
        <f t="shared" si="0"/>
        <v>1.9666666666666666</v>
      </c>
      <c r="C33">
        <v>154.63800000000001</v>
      </c>
      <c r="D33">
        <f t="shared" si="4"/>
        <v>25.361999999999995</v>
      </c>
      <c r="E33">
        <f t="shared" si="2"/>
        <v>25.361999999999995</v>
      </c>
    </row>
    <row r="34" spans="1:5">
      <c r="A34">
        <v>61</v>
      </c>
      <c r="B34">
        <f t="shared" si="0"/>
        <v>2.0333333333333332</v>
      </c>
      <c r="C34">
        <v>151.08199999999999</v>
      </c>
      <c r="D34">
        <f t="shared" si="4"/>
        <v>28.918000000000006</v>
      </c>
      <c r="E34">
        <f t="shared" si="2"/>
        <v>28.918000000000006</v>
      </c>
    </row>
    <row r="35" spans="1:5">
      <c r="A35">
        <v>63</v>
      </c>
      <c r="B35">
        <f t="shared" si="0"/>
        <v>2.1</v>
      </c>
      <c r="C35">
        <v>151.55699999999999</v>
      </c>
      <c r="D35">
        <f t="shared" si="4"/>
        <v>28.443000000000012</v>
      </c>
      <c r="E35">
        <f t="shared" si="2"/>
        <v>28.443000000000012</v>
      </c>
    </row>
    <row r="36" spans="1:5">
      <c r="A36">
        <v>65</v>
      </c>
      <c r="B36">
        <f t="shared" si="0"/>
        <v>2.1666666666666665</v>
      </c>
      <c r="C36">
        <v>148.76599999999999</v>
      </c>
      <c r="D36">
        <f t="shared" si="4"/>
        <v>31.234000000000009</v>
      </c>
      <c r="E36">
        <f t="shared" si="2"/>
        <v>31.234000000000009</v>
      </c>
    </row>
    <row r="37" spans="1:5">
      <c r="A37">
        <v>67</v>
      </c>
      <c r="B37">
        <f t="shared" si="0"/>
        <v>2.2333333333333334</v>
      </c>
      <c r="C37">
        <v>159.852</v>
      </c>
      <c r="D37">
        <f t="shared" si="4"/>
        <v>20.147999999999996</v>
      </c>
      <c r="E37">
        <f t="shared" si="2"/>
        <v>20.147999999999996</v>
      </c>
    </row>
    <row r="38" spans="1:5">
      <c r="A38">
        <v>69</v>
      </c>
      <c r="B38">
        <f t="shared" si="0"/>
        <v>2.2999999999999998</v>
      </c>
      <c r="C38">
        <v>152.22300000000001</v>
      </c>
      <c r="D38">
        <f t="shared" si="4"/>
        <v>27.776999999999987</v>
      </c>
      <c r="E38">
        <f t="shared" si="2"/>
        <v>27.776999999999987</v>
      </c>
    </row>
    <row r="39" spans="1:5">
      <c r="A39">
        <v>71</v>
      </c>
      <c r="B39">
        <f t="shared" si="0"/>
        <v>2.3666666666666667</v>
      </c>
      <c r="C39">
        <v>160.43600000000001</v>
      </c>
      <c r="D39">
        <f t="shared" si="4"/>
        <v>19.563999999999993</v>
      </c>
      <c r="E39">
        <f t="shared" si="2"/>
        <v>19.563999999999993</v>
      </c>
    </row>
    <row r="40" spans="1:5">
      <c r="A40">
        <v>73</v>
      </c>
      <c r="B40">
        <f t="shared" si="0"/>
        <v>2.4333333333333331</v>
      </c>
      <c r="C40">
        <v>171.25399999999999</v>
      </c>
      <c r="D40">
        <f t="shared" si="4"/>
        <v>8.7460000000000093</v>
      </c>
      <c r="E40">
        <f t="shared" si="2"/>
        <v>8.7460000000000093</v>
      </c>
    </row>
    <row r="41" spans="1:5">
      <c r="A41">
        <v>75</v>
      </c>
      <c r="B41">
        <f t="shared" si="0"/>
        <v>2.5</v>
      </c>
      <c r="C41">
        <v>178.06899999999999</v>
      </c>
      <c r="D41">
        <f t="shared" si="4"/>
        <v>1.9310000000000116</v>
      </c>
      <c r="E41">
        <f t="shared" si="2"/>
        <v>1.9310000000000116</v>
      </c>
    </row>
    <row r="42" spans="1:5">
      <c r="A42">
        <v>77</v>
      </c>
      <c r="B42">
        <f t="shared" si="0"/>
        <v>2.5666666666666664</v>
      </c>
      <c r="C42">
        <v>167.471</v>
      </c>
      <c r="D42">
        <f t="shared" ref="D42:D50" si="5">-180+C42</f>
        <v>-12.528999999999996</v>
      </c>
      <c r="E42">
        <f t="shared" si="2"/>
        <v>12.528999999999996</v>
      </c>
    </row>
    <row r="43" spans="1:5">
      <c r="A43">
        <v>79</v>
      </c>
      <c r="B43">
        <f t="shared" si="0"/>
        <v>2.6333333333333333</v>
      </c>
      <c r="C43">
        <v>168.55099999999999</v>
      </c>
      <c r="D43">
        <f t="shared" si="5"/>
        <v>-11.449000000000012</v>
      </c>
      <c r="E43">
        <f t="shared" si="2"/>
        <v>11.449000000000012</v>
      </c>
    </row>
    <row r="44" spans="1:5">
      <c r="A44">
        <v>81</v>
      </c>
      <c r="B44">
        <f t="shared" si="0"/>
        <v>2.7</v>
      </c>
      <c r="C44">
        <v>175.36500000000001</v>
      </c>
      <c r="D44">
        <f t="shared" si="5"/>
        <v>-4.6349999999999909</v>
      </c>
      <c r="E44">
        <f t="shared" si="2"/>
        <v>4.6349999999999909</v>
      </c>
    </row>
    <row r="45" spans="1:5">
      <c r="A45">
        <v>83</v>
      </c>
      <c r="B45">
        <f t="shared" si="0"/>
        <v>2.7666666666666666</v>
      </c>
      <c r="C45">
        <v>161.16200000000001</v>
      </c>
      <c r="D45">
        <f t="shared" si="5"/>
        <v>-18.837999999999994</v>
      </c>
      <c r="E45">
        <f t="shared" si="2"/>
        <v>18.837999999999994</v>
      </c>
    </row>
    <row r="46" spans="1:5">
      <c r="A46">
        <v>85</v>
      </c>
      <c r="B46">
        <f t="shared" si="0"/>
        <v>2.8333333333333335</v>
      </c>
      <c r="C46">
        <v>167.10599999999999</v>
      </c>
      <c r="D46">
        <f t="shared" si="5"/>
        <v>-12.894000000000005</v>
      </c>
      <c r="E46">
        <f t="shared" si="2"/>
        <v>12.894000000000005</v>
      </c>
    </row>
    <row r="47" spans="1:5">
      <c r="A47">
        <v>87</v>
      </c>
      <c r="B47">
        <f t="shared" si="0"/>
        <v>2.9</v>
      </c>
      <c r="C47">
        <v>168.57900000000001</v>
      </c>
      <c r="D47">
        <f t="shared" si="5"/>
        <v>-11.420999999999992</v>
      </c>
      <c r="E47">
        <f t="shared" si="2"/>
        <v>11.420999999999992</v>
      </c>
    </row>
    <row r="48" spans="1:5">
      <c r="A48">
        <v>89</v>
      </c>
      <c r="B48">
        <f t="shared" si="0"/>
        <v>2.9666666666666668</v>
      </c>
      <c r="C48">
        <v>159.77500000000001</v>
      </c>
      <c r="D48">
        <f t="shared" si="5"/>
        <v>-20.224999999999994</v>
      </c>
      <c r="E48">
        <f t="shared" si="2"/>
        <v>20.224999999999994</v>
      </c>
    </row>
    <row r="49" spans="1:5">
      <c r="A49">
        <v>91</v>
      </c>
      <c r="B49">
        <f t="shared" si="0"/>
        <v>3.0333333333333332</v>
      </c>
      <c r="C49">
        <v>173.66</v>
      </c>
      <c r="D49">
        <f t="shared" si="5"/>
        <v>-6.3400000000000034</v>
      </c>
      <c r="E49">
        <f t="shared" si="2"/>
        <v>6.3400000000000034</v>
      </c>
    </row>
    <row r="50" spans="1:5">
      <c r="A50">
        <v>93</v>
      </c>
      <c r="B50">
        <f t="shared" si="0"/>
        <v>3.1</v>
      </c>
      <c r="C50">
        <v>168.42500000000001</v>
      </c>
      <c r="D50">
        <f t="shared" si="5"/>
        <v>-11.574999999999989</v>
      </c>
      <c r="E50">
        <f t="shared" si="2"/>
        <v>11.574999999999989</v>
      </c>
    </row>
    <row r="51" spans="1:5">
      <c r="A51">
        <v>95</v>
      </c>
      <c r="B51">
        <f t="shared" si="0"/>
        <v>3.1666666666666665</v>
      </c>
      <c r="C51">
        <v>167.27600000000001</v>
      </c>
      <c r="D51">
        <f t="shared" ref="D51:D59" si="6">180-C51</f>
        <v>12.72399999999999</v>
      </c>
      <c r="E51">
        <f t="shared" si="2"/>
        <v>12.72399999999999</v>
      </c>
    </row>
    <row r="52" spans="1:5">
      <c r="A52">
        <v>97</v>
      </c>
      <c r="B52">
        <f t="shared" si="0"/>
        <v>3.2333333333333334</v>
      </c>
      <c r="C52">
        <v>165.964</v>
      </c>
      <c r="D52">
        <f t="shared" si="6"/>
        <v>14.036000000000001</v>
      </c>
      <c r="E52">
        <f t="shared" si="2"/>
        <v>14.036000000000001</v>
      </c>
    </row>
    <row r="53" spans="1:5">
      <c r="A53">
        <v>99</v>
      </c>
      <c r="B53">
        <f t="shared" si="0"/>
        <v>3.3</v>
      </c>
      <c r="C53">
        <v>163.72</v>
      </c>
      <c r="D53">
        <f t="shared" si="6"/>
        <v>16.28</v>
      </c>
      <c r="E53">
        <f t="shared" si="2"/>
        <v>16.28</v>
      </c>
    </row>
    <row r="54" spans="1:5">
      <c r="A54">
        <v>101</v>
      </c>
      <c r="B54">
        <f t="shared" si="0"/>
        <v>3.3666666666666667</v>
      </c>
      <c r="C54">
        <v>159.91999999999999</v>
      </c>
      <c r="D54">
        <f t="shared" si="6"/>
        <v>20.080000000000013</v>
      </c>
      <c r="E54">
        <f t="shared" si="2"/>
        <v>20.080000000000013</v>
      </c>
    </row>
    <row r="55" spans="1:5">
      <c r="A55">
        <v>103</v>
      </c>
      <c r="B55">
        <f t="shared" si="0"/>
        <v>3.4333333333333331</v>
      </c>
      <c r="C55">
        <v>154.654</v>
      </c>
      <c r="D55">
        <f t="shared" si="6"/>
        <v>25.346000000000004</v>
      </c>
      <c r="E55">
        <f t="shared" si="2"/>
        <v>25.346000000000004</v>
      </c>
    </row>
    <row r="56" spans="1:5">
      <c r="A56">
        <v>105</v>
      </c>
      <c r="B56">
        <f t="shared" si="0"/>
        <v>3.5</v>
      </c>
      <c r="C56">
        <v>154.44</v>
      </c>
      <c r="D56">
        <f t="shared" si="6"/>
        <v>25.560000000000002</v>
      </c>
      <c r="E56">
        <f t="shared" si="2"/>
        <v>25.560000000000002</v>
      </c>
    </row>
    <row r="57" spans="1:5">
      <c r="A57">
        <v>107</v>
      </c>
      <c r="B57">
        <f t="shared" si="0"/>
        <v>3.5666666666666664</v>
      </c>
      <c r="C57">
        <v>144.21899999999999</v>
      </c>
      <c r="D57">
        <f t="shared" si="6"/>
        <v>35.781000000000006</v>
      </c>
      <c r="E57" s="10">
        <f t="shared" si="2"/>
        <v>35.781000000000006</v>
      </c>
    </row>
    <row r="58" spans="1:5">
      <c r="A58">
        <v>119</v>
      </c>
      <c r="B58">
        <f t="shared" si="0"/>
        <v>3.9666666666666668</v>
      </c>
      <c r="C58">
        <v>158.499</v>
      </c>
      <c r="D58">
        <f t="shared" si="6"/>
        <v>21.501000000000005</v>
      </c>
      <c r="E58">
        <f t="shared" si="2"/>
        <v>21.501000000000005</v>
      </c>
    </row>
    <row r="59" spans="1:5">
      <c r="A59">
        <v>121</v>
      </c>
      <c r="B59">
        <f t="shared" si="0"/>
        <v>4.0333333333333332</v>
      </c>
      <c r="C59">
        <v>171.87</v>
      </c>
      <c r="D59">
        <f t="shared" si="6"/>
        <v>8.1299999999999955</v>
      </c>
      <c r="E59">
        <f t="shared" si="2"/>
        <v>8.1299999999999955</v>
      </c>
    </row>
    <row r="60" spans="1:5">
      <c r="A60">
        <v>123</v>
      </c>
      <c r="B60">
        <f t="shared" si="0"/>
        <v>4.0999999999999996</v>
      </c>
      <c r="C60">
        <v>174.14400000000001</v>
      </c>
      <c r="D60">
        <f t="shared" ref="D60:D63" si="7">-180+C60</f>
        <v>-5.8559999999999945</v>
      </c>
      <c r="E60">
        <f t="shared" si="2"/>
        <v>5.8559999999999945</v>
      </c>
    </row>
    <row r="61" spans="1:5">
      <c r="A61">
        <v>125</v>
      </c>
      <c r="B61">
        <f t="shared" si="0"/>
        <v>4.166666666666667</v>
      </c>
      <c r="C61">
        <v>171.87</v>
      </c>
      <c r="D61">
        <f t="shared" si="7"/>
        <v>-8.1299999999999955</v>
      </c>
      <c r="E61">
        <f t="shared" si="2"/>
        <v>8.1299999999999955</v>
      </c>
    </row>
    <row r="62" spans="1:5">
      <c r="A62">
        <v>127</v>
      </c>
      <c r="B62">
        <f t="shared" si="0"/>
        <v>4.2333333333333334</v>
      </c>
      <c r="C62">
        <v>163.90899999999999</v>
      </c>
      <c r="D62">
        <f t="shared" si="7"/>
        <v>-16.091000000000008</v>
      </c>
      <c r="E62">
        <f t="shared" si="2"/>
        <v>16.091000000000008</v>
      </c>
    </row>
    <row r="63" spans="1:5">
      <c r="A63">
        <v>129</v>
      </c>
      <c r="B63">
        <f t="shared" si="0"/>
        <v>4.3</v>
      </c>
      <c r="C63">
        <v>165.5</v>
      </c>
      <c r="D63">
        <f t="shared" si="7"/>
        <v>-14.5</v>
      </c>
      <c r="E63">
        <f t="shared" si="2"/>
        <v>14.5</v>
      </c>
    </row>
    <row r="64" spans="1:5">
      <c r="A64">
        <v>131</v>
      </c>
      <c r="B64">
        <f t="shared" si="0"/>
        <v>4.3666666666666663</v>
      </c>
      <c r="C64">
        <v>161.37799999999999</v>
      </c>
      <c r="D64">
        <f t="shared" ref="D64:D66" si="8">180-C64</f>
        <v>18.622000000000014</v>
      </c>
      <c r="E64">
        <f t="shared" si="2"/>
        <v>18.622000000000014</v>
      </c>
    </row>
    <row r="65" spans="1:8">
      <c r="A65">
        <v>133</v>
      </c>
      <c r="B65">
        <f t="shared" si="0"/>
        <v>4.4333333333333336</v>
      </c>
      <c r="C65">
        <v>157.166</v>
      </c>
      <c r="D65">
        <f t="shared" si="8"/>
        <v>22.834000000000003</v>
      </c>
      <c r="E65">
        <f t="shared" si="2"/>
        <v>22.834000000000003</v>
      </c>
    </row>
    <row r="66" spans="1:8">
      <c r="A66">
        <v>135</v>
      </c>
      <c r="B66">
        <f t="shared" si="0"/>
        <v>4.5</v>
      </c>
      <c r="C66">
        <v>164.93199999999999</v>
      </c>
      <c r="D66">
        <f t="shared" si="8"/>
        <v>15.068000000000012</v>
      </c>
      <c r="E66">
        <f t="shared" si="2"/>
        <v>15.068000000000012</v>
      </c>
    </row>
    <row r="69" spans="1:8">
      <c r="A69" t="s">
        <v>197</v>
      </c>
    </row>
    <row r="70" spans="1:8">
      <c r="A70" s="1" t="s">
        <v>123</v>
      </c>
      <c r="B70" s="1" t="s">
        <v>124</v>
      </c>
      <c r="C70" s="1" t="s">
        <v>125</v>
      </c>
      <c r="D70" s="1" t="s">
        <v>174</v>
      </c>
      <c r="E70" s="1" t="s">
        <v>127</v>
      </c>
      <c r="G70" t="s">
        <v>131</v>
      </c>
      <c r="H70" s="17" t="s">
        <v>197</v>
      </c>
    </row>
    <row r="71" spans="1:8">
      <c r="A71">
        <v>1</v>
      </c>
      <c r="B71">
        <f t="shared" ref="B71:B111" si="9">A71*(1/30)</f>
        <v>3.3333333333333333E-2</v>
      </c>
      <c r="C71">
        <v>170.96899999999999</v>
      </c>
      <c r="D71">
        <f>-180+C71</f>
        <v>-9.0310000000000059</v>
      </c>
      <c r="E71">
        <f>ABS(D71)</f>
        <v>9.0310000000000059</v>
      </c>
      <c r="G71" t="s">
        <v>684</v>
      </c>
    </row>
    <row r="72" spans="1:8">
      <c r="A72">
        <v>3</v>
      </c>
      <c r="B72">
        <f t="shared" si="9"/>
        <v>0.1</v>
      </c>
      <c r="C72">
        <v>166.43</v>
      </c>
      <c r="D72">
        <f t="shared" ref="D72:D75" si="10">-180+C72</f>
        <v>-13.569999999999993</v>
      </c>
      <c r="E72">
        <f t="shared" ref="E72:E111" si="11">ABS(D72)</f>
        <v>13.569999999999993</v>
      </c>
      <c r="G72" s="9" t="s">
        <v>685</v>
      </c>
    </row>
    <row r="73" spans="1:8">
      <c r="A73">
        <v>5</v>
      </c>
      <c r="B73">
        <f t="shared" si="9"/>
        <v>0.16666666666666666</v>
      </c>
      <c r="C73">
        <v>160.56</v>
      </c>
      <c r="D73">
        <f t="shared" si="10"/>
        <v>-19.439999999999998</v>
      </c>
      <c r="E73">
        <f t="shared" si="11"/>
        <v>19.439999999999998</v>
      </c>
    </row>
    <row r="74" spans="1:8">
      <c r="A74">
        <v>7</v>
      </c>
      <c r="B74">
        <f t="shared" si="9"/>
        <v>0.23333333333333334</v>
      </c>
      <c r="C74">
        <v>166.608</v>
      </c>
      <c r="D74">
        <f t="shared" si="10"/>
        <v>-13.391999999999996</v>
      </c>
      <c r="E74">
        <f t="shared" si="11"/>
        <v>13.391999999999996</v>
      </c>
    </row>
    <row r="75" spans="1:8">
      <c r="A75">
        <v>9</v>
      </c>
      <c r="B75">
        <f t="shared" si="9"/>
        <v>0.3</v>
      </c>
      <c r="C75">
        <v>168.83500000000001</v>
      </c>
      <c r="D75">
        <f t="shared" si="10"/>
        <v>-11.164999999999992</v>
      </c>
      <c r="E75">
        <f t="shared" si="11"/>
        <v>11.164999999999992</v>
      </c>
    </row>
    <row r="76" spans="1:8">
      <c r="A76">
        <v>11</v>
      </c>
      <c r="B76">
        <f t="shared" si="9"/>
        <v>0.36666666666666664</v>
      </c>
      <c r="C76">
        <v>164.09100000000001</v>
      </c>
      <c r="D76">
        <f>180-C76</f>
        <v>15.908999999999992</v>
      </c>
      <c r="E76">
        <f t="shared" si="11"/>
        <v>15.908999999999992</v>
      </c>
    </row>
    <row r="77" spans="1:8">
      <c r="A77">
        <v>13</v>
      </c>
      <c r="B77">
        <f t="shared" si="9"/>
        <v>0.43333333333333335</v>
      </c>
      <c r="C77">
        <v>163.50700000000001</v>
      </c>
      <c r="D77">
        <f t="shared" ref="D77:D81" si="12">180-C77</f>
        <v>16.492999999999995</v>
      </c>
      <c r="E77">
        <f t="shared" si="11"/>
        <v>16.492999999999995</v>
      </c>
    </row>
    <row r="78" spans="1:8">
      <c r="A78">
        <v>15</v>
      </c>
      <c r="B78">
        <f t="shared" si="9"/>
        <v>0.5</v>
      </c>
      <c r="C78">
        <v>151.45599999999999</v>
      </c>
      <c r="D78">
        <f t="shared" si="12"/>
        <v>28.544000000000011</v>
      </c>
      <c r="E78">
        <f t="shared" si="11"/>
        <v>28.544000000000011</v>
      </c>
    </row>
    <row r="79" spans="1:8">
      <c r="A79">
        <v>17</v>
      </c>
      <c r="B79">
        <f t="shared" si="9"/>
        <v>0.56666666666666665</v>
      </c>
      <c r="C79">
        <v>155.55600000000001</v>
      </c>
      <c r="D79">
        <f t="shared" si="12"/>
        <v>24.443999999999988</v>
      </c>
      <c r="E79">
        <f t="shared" si="11"/>
        <v>24.443999999999988</v>
      </c>
    </row>
    <row r="80" spans="1:8">
      <c r="A80">
        <v>19</v>
      </c>
      <c r="B80">
        <f t="shared" si="9"/>
        <v>0.6333333333333333</v>
      </c>
      <c r="C80">
        <v>163.072</v>
      </c>
      <c r="D80">
        <f t="shared" si="12"/>
        <v>16.927999999999997</v>
      </c>
      <c r="E80">
        <f t="shared" si="11"/>
        <v>16.927999999999997</v>
      </c>
    </row>
    <row r="81" spans="1:5">
      <c r="A81">
        <v>21</v>
      </c>
      <c r="B81">
        <f t="shared" si="9"/>
        <v>0.7</v>
      </c>
      <c r="C81">
        <v>157.38</v>
      </c>
      <c r="D81">
        <f t="shared" si="12"/>
        <v>22.620000000000005</v>
      </c>
      <c r="E81">
        <f t="shared" si="11"/>
        <v>22.620000000000005</v>
      </c>
    </row>
    <row r="82" spans="1:5">
      <c r="A82">
        <v>23</v>
      </c>
      <c r="B82">
        <f t="shared" si="9"/>
        <v>0.76666666666666661</v>
      </c>
      <c r="C82">
        <v>159.291</v>
      </c>
      <c r="D82">
        <f t="shared" ref="D82:D88" si="13">-180+C82</f>
        <v>-20.709000000000003</v>
      </c>
      <c r="E82">
        <f t="shared" si="11"/>
        <v>20.709000000000003</v>
      </c>
    </row>
    <row r="83" spans="1:5">
      <c r="A83">
        <v>25</v>
      </c>
      <c r="B83">
        <f t="shared" si="9"/>
        <v>0.83333333333333337</v>
      </c>
      <c r="C83">
        <v>147.06100000000001</v>
      </c>
      <c r="D83">
        <f t="shared" si="13"/>
        <v>-32.938999999999993</v>
      </c>
      <c r="E83" s="10">
        <f t="shared" si="11"/>
        <v>32.938999999999993</v>
      </c>
    </row>
    <row r="84" spans="1:5">
      <c r="A84">
        <v>27</v>
      </c>
      <c r="B84">
        <f t="shared" si="9"/>
        <v>0.9</v>
      </c>
      <c r="C84">
        <v>149.036</v>
      </c>
      <c r="D84">
        <f t="shared" si="13"/>
        <v>-30.963999999999999</v>
      </c>
      <c r="E84">
        <f t="shared" si="11"/>
        <v>30.963999999999999</v>
      </c>
    </row>
    <row r="85" spans="1:5">
      <c r="A85">
        <v>29</v>
      </c>
      <c r="B85">
        <f t="shared" si="9"/>
        <v>0.96666666666666667</v>
      </c>
      <c r="C85">
        <v>165.114</v>
      </c>
      <c r="D85">
        <f t="shared" si="13"/>
        <v>-14.885999999999996</v>
      </c>
      <c r="E85">
        <f t="shared" si="11"/>
        <v>14.885999999999996</v>
      </c>
    </row>
    <row r="86" spans="1:5">
      <c r="A86">
        <v>31</v>
      </c>
      <c r="B86">
        <f t="shared" si="9"/>
        <v>1.0333333333333332</v>
      </c>
      <c r="C86">
        <v>159.65600000000001</v>
      </c>
      <c r="D86">
        <f t="shared" si="13"/>
        <v>-20.343999999999994</v>
      </c>
      <c r="E86">
        <f t="shared" si="11"/>
        <v>20.343999999999994</v>
      </c>
    </row>
    <row r="87" spans="1:5">
      <c r="A87">
        <v>33</v>
      </c>
      <c r="B87">
        <f t="shared" si="9"/>
        <v>1.1000000000000001</v>
      </c>
      <c r="C87">
        <v>150.48400000000001</v>
      </c>
      <c r="D87">
        <f t="shared" si="13"/>
        <v>-29.515999999999991</v>
      </c>
      <c r="E87">
        <f t="shared" si="11"/>
        <v>29.515999999999991</v>
      </c>
    </row>
    <row r="88" spans="1:5">
      <c r="A88">
        <v>35</v>
      </c>
      <c r="B88">
        <f t="shared" si="9"/>
        <v>1.1666666666666667</v>
      </c>
      <c r="C88">
        <v>165.881</v>
      </c>
      <c r="D88">
        <f t="shared" si="13"/>
        <v>-14.119</v>
      </c>
      <c r="E88">
        <f t="shared" si="11"/>
        <v>14.119</v>
      </c>
    </row>
    <row r="89" spans="1:5">
      <c r="A89">
        <v>37</v>
      </c>
      <c r="B89">
        <f t="shared" si="9"/>
        <v>1.2333333333333334</v>
      </c>
      <c r="C89">
        <v>174.80600000000001</v>
      </c>
      <c r="D89">
        <f t="shared" ref="D89:D96" si="14">180-C89</f>
        <v>5.1939999999999884</v>
      </c>
      <c r="E89">
        <f t="shared" si="11"/>
        <v>5.1939999999999884</v>
      </c>
    </row>
    <row r="90" spans="1:5">
      <c r="A90">
        <v>39</v>
      </c>
      <c r="B90">
        <f t="shared" si="9"/>
        <v>1.3</v>
      </c>
      <c r="C90">
        <v>163.49600000000001</v>
      </c>
      <c r="D90">
        <f t="shared" si="14"/>
        <v>16.503999999999991</v>
      </c>
      <c r="E90">
        <f t="shared" si="11"/>
        <v>16.503999999999991</v>
      </c>
    </row>
    <row r="91" spans="1:5">
      <c r="A91">
        <v>41</v>
      </c>
      <c r="B91">
        <f t="shared" si="9"/>
        <v>1.3666666666666667</v>
      </c>
      <c r="C91">
        <v>165.548</v>
      </c>
      <c r="D91">
        <f t="shared" si="14"/>
        <v>14.451999999999998</v>
      </c>
      <c r="E91">
        <f t="shared" si="11"/>
        <v>14.451999999999998</v>
      </c>
    </row>
    <row r="92" spans="1:5">
      <c r="A92">
        <v>43</v>
      </c>
      <c r="B92">
        <f t="shared" si="9"/>
        <v>1.4333333333333333</v>
      </c>
      <c r="C92">
        <v>158.649</v>
      </c>
      <c r="D92">
        <f t="shared" si="14"/>
        <v>21.350999999999999</v>
      </c>
      <c r="E92">
        <f t="shared" si="11"/>
        <v>21.350999999999999</v>
      </c>
    </row>
    <row r="93" spans="1:5">
      <c r="A93">
        <v>45</v>
      </c>
      <c r="B93">
        <f t="shared" si="9"/>
        <v>1.5</v>
      </c>
      <c r="C93">
        <v>151.08199999999999</v>
      </c>
      <c r="D93">
        <f t="shared" si="14"/>
        <v>28.918000000000006</v>
      </c>
      <c r="E93">
        <f t="shared" si="11"/>
        <v>28.918000000000006</v>
      </c>
    </row>
    <row r="94" spans="1:5">
      <c r="A94">
        <v>47</v>
      </c>
      <c r="B94">
        <f t="shared" si="9"/>
        <v>1.5666666666666667</v>
      </c>
      <c r="C94">
        <v>166.875</v>
      </c>
      <c r="D94">
        <f t="shared" si="14"/>
        <v>13.125</v>
      </c>
      <c r="E94">
        <f t="shared" si="11"/>
        <v>13.125</v>
      </c>
    </row>
    <row r="95" spans="1:5">
      <c r="A95">
        <v>49</v>
      </c>
      <c r="B95">
        <f t="shared" si="9"/>
        <v>1.6333333333333333</v>
      </c>
      <c r="C95">
        <v>158.19900000000001</v>
      </c>
      <c r="D95">
        <f t="shared" si="14"/>
        <v>21.800999999999988</v>
      </c>
      <c r="E95">
        <f t="shared" si="11"/>
        <v>21.800999999999988</v>
      </c>
    </row>
    <row r="96" spans="1:5">
      <c r="A96">
        <v>51</v>
      </c>
      <c r="B96">
        <f t="shared" si="9"/>
        <v>1.7</v>
      </c>
      <c r="C96">
        <v>157.82499999999999</v>
      </c>
      <c r="D96">
        <f t="shared" si="14"/>
        <v>22.175000000000011</v>
      </c>
      <c r="E96">
        <f t="shared" si="11"/>
        <v>22.175000000000011</v>
      </c>
    </row>
    <row r="97" spans="1:5">
      <c r="A97">
        <v>53</v>
      </c>
      <c r="B97">
        <f t="shared" si="9"/>
        <v>1.7666666666666666</v>
      </c>
      <c r="C97">
        <v>168.048</v>
      </c>
      <c r="D97">
        <f t="shared" ref="D97:D103" si="15">-180+C97</f>
        <v>-11.951999999999998</v>
      </c>
      <c r="E97">
        <f t="shared" si="11"/>
        <v>11.951999999999998</v>
      </c>
    </row>
    <row r="98" spans="1:5">
      <c r="A98">
        <v>55</v>
      </c>
      <c r="B98">
        <f t="shared" si="9"/>
        <v>1.8333333333333333</v>
      </c>
      <c r="C98">
        <v>156.46799999999999</v>
      </c>
      <c r="D98">
        <f t="shared" si="15"/>
        <v>-23.532000000000011</v>
      </c>
      <c r="E98">
        <f t="shared" si="11"/>
        <v>23.532000000000011</v>
      </c>
    </row>
    <row r="99" spans="1:5">
      <c r="A99">
        <v>63</v>
      </c>
      <c r="B99">
        <f t="shared" si="9"/>
        <v>2.1</v>
      </c>
      <c r="C99">
        <v>158.797</v>
      </c>
      <c r="D99">
        <f t="shared" si="15"/>
        <v>-21.203000000000003</v>
      </c>
      <c r="E99">
        <f t="shared" si="11"/>
        <v>21.203000000000003</v>
      </c>
    </row>
    <row r="100" spans="1:5">
      <c r="A100">
        <v>65</v>
      </c>
      <c r="B100">
        <f t="shared" si="9"/>
        <v>2.1666666666666665</v>
      </c>
      <c r="C100">
        <v>158.19900000000001</v>
      </c>
      <c r="D100">
        <f t="shared" si="15"/>
        <v>-21.800999999999988</v>
      </c>
      <c r="E100">
        <f t="shared" si="11"/>
        <v>21.800999999999988</v>
      </c>
    </row>
    <row r="101" spans="1:5">
      <c r="A101">
        <v>67</v>
      </c>
      <c r="B101">
        <f t="shared" si="9"/>
        <v>2.2333333333333334</v>
      </c>
      <c r="C101">
        <v>153.435</v>
      </c>
      <c r="D101">
        <f t="shared" si="15"/>
        <v>-26.564999999999998</v>
      </c>
      <c r="E101">
        <f t="shared" si="11"/>
        <v>26.564999999999998</v>
      </c>
    </row>
    <row r="102" spans="1:5">
      <c r="A102">
        <v>69</v>
      </c>
      <c r="B102">
        <f t="shared" si="9"/>
        <v>2.2999999999999998</v>
      </c>
      <c r="C102">
        <v>152.65</v>
      </c>
      <c r="D102">
        <f t="shared" si="15"/>
        <v>-27.349999999999994</v>
      </c>
      <c r="E102">
        <f t="shared" si="11"/>
        <v>27.349999999999994</v>
      </c>
    </row>
    <row r="103" spans="1:5">
      <c r="A103">
        <v>71</v>
      </c>
      <c r="B103">
        <f t="shared" si="9"/>
        <v>2.3666666666666667</v>
      </c>
      <c r="C103">
        <v>167.27600000000001</v>
      </c>
      <c r="D103">
        <f t="shared" si="15"/>
        <v>-12.72399999999999</v>
      </c>
      <c r="E103">
        <f t="shared" si="11"/>
        <v>12.72399999999999</v>
      </c>
    </row>
    <row r="104" spans="1:5">
      <c r="A104">
        <v>73</v>
      </c>
      <c r="B104">
        <f t="shared" si="9"/>
        <v>2.4333333333333331</v>
      </c>
      <c r="C104">
        <v>166.10900000000001</v>
      </c>
      <c r="D104">
        <f t="shared" ref="D104:D111" si="16">180-C104</f>
        <v>13.890999999999991</v>
      </c>
      <c r="E104">
        <f t="shared" si="11"/>
        <v>13.890999999999991</v>
      </c>
    </row>
    <row r="105" spans="1:5">
      <c r="A105">
        <v>75</v>
      </c>
      <c r="B105">
        <f t="shared" si="9"/>
        <v>2.5</v>
      </c>
      <c r="C105">
        <v>166.86600000000001</v>
      </c>
      <c r="D105">
        <f t="shared" si="16"/>
        <v>13.133999999999986</v>
      </c>
      <c r="E105">
        <f t="shared" si="11"/>
        <v>13.133999999999986</v>
      </c>
    </row>
    <row r="106" spans="1:5">
      <c r="A106">
        <v>77</v>
      </c>
      <c r="B106">
        <f t="shared" si="9"/>
        <v>2.5666666666666664</v>
      </c>
      <c r="C106">
        <v>162.18100000000001</v>
      </c>
      <c r="D106">
        <f t="shared" si="16"/>
        <v>17.818999999999988</v>
      </c>
      <c r="E106">
        <f t="shared" si="11"/>
        <v>17.818999999999988</v>
      </c>
    </row>
    <row r="107" spans="1:5">
      <c r="A107">
        <v>79</v>
      </c>
      <c r="B107">
        <f t="shared" si="9"/>
        <v>2.6333333333333333</v>
      </c>
      <c r="C107">
        <v>157.857</v>
      </c>
      <c r="D107">
        <f t="shared" si="16"/>
        <v>22.143000000000001</v>
      </c>
      <c r="E107">
        <f t="shared" si="11"/>
        <v>22.143000000000001</v>
      </c>
    </row>
    <row r="108" spans="1:5">
      <c r="A108">
        <v>81</v>
      </c>
      <c r="B108">
        <f t="shared" si="9"/>
        <v>2.7</v>
      </c>
      <c r="C108">
        <v>150.83199999999999</v>
      </c>
      <c r="D108">
        <f t="shared" si="16"/>
        <v>29.168000000000006</v>
      </c>
      <c r="E108">
        <f t="shared" si="11"/>
        <v>29.168000000000006</v>
      </c>
    </row>
    <row r="109" spans="1:5">
      <c r="A109">
        <v>83</v>
      </c>
      <c r="B109">
        <f t="shared" si="9"/>
        <v>2.7666666666666666</v>
      </c>
      <c r="C109">
        <v>156.501</v>
      </c>
      <c r="D109">
        <f t="shared" si="16"/>
        <v>23.498999999999995</v>
      </c>
      <c r="E109">
        <f t="shared" si="11"/>
        <v>23.498999999999995</v>
      </c>
    </row>
    <row r="110" spans="1:5">
      <c r="A110">
        <v>85</v>
      </c>
      <c r="B110">
        <f t="shared" si="9"/>
        <v>2.8333333333333335</v>
      </c>
      <c r="C110">
        <v>156.37100000000001</v>
      </c>
      <c r="D110">
        <f t="shared" si="16"/>
        <v>23.628999999999991</v>
      </c>
      <c r="E110">
        <f t="shared" si="11"/>
        <v>23.628999999999991</v>
      </c>
    </row>
    <row r="111" spans="1:5">
      <c r="A111">
        <v>87</v>
      </c>
      <c r="B111">
        <f t="shared" si="9"/>
        <v>2.9</v>
      </c>
      <c r="C111">
        <v>150.815</v>
      </c>
      <c r="D111">
        <f t="shared" si="16"/>
        <v>29.185000000000002</v>
      </c>
      <c r="E111">
        <f t="shared" si="11"/>
        <v>29.185000000000002</v>
      </c>
    </row>
  </sheetData>
  <hyperlinks>
    <hyperlink ref="G4" r:id="rId1"/>
    <hyperlink ref="G11" r:id="rId2"/>
    <hyperlink ref="G72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37"/>
  <dimension ref="A1:H165"/>
  <sheetViews>
    <sheetView workbookViewId="0">
      <selection activeCell="D148" sqref="D148:D165"/>
    </sheetView>
  </sheetViews>
  <sheetFormatPr defaultRowHeight="15"/>
  <cols>
    <col min="2" max="2" width="14.7109375" bestFit="1" customWidth="1"/>
    <col min="3" max="3" width="14.28515625" bestFit="1" customWidth="1"/>
    <col min="4" max="4" width="25" bestFit="1" customWidth="1"/>
    <col min="5" max="5" width="14.7109375" bestFit="1" customWidth="1"/>
    <col min="6" max="6" width="26.5703125" bestFit="1" customWidth="1"/>
    <col min="7" max="7" width="26.5703125" customWidth="1"/>
  </cols>
  <sheetData>
    <row r="1" spans="1:8">
      <c r="A1" s="1" t="s">
        <v>16</v>
      </c>
      <c r="C1" s="18" t="s">
        <v>17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166.411</v>
      </c>
      <c r="D4" s="8">
        <f>180-C4</f>
        <v>13.588999999999999</v>
      </c>
      <c r="E4">
        <f>ABS(D4)</f>
        <v>13.588999999999999</v>
      </c>
      <c r="F4">
        <v>2.2999999999999998</v>
      </c>
      <c r="G4" s="9" t="s">
        <v>158</v>
      </c>
      <c r="H4" s="9"/>
    </row>
    <row r="5" spans="1:8">
      <c r="A5">
        <v>3</v>
      </c>
      <c r="B5">
        <f t="shared" ref="B5:B38" si="0">A5*(1/30)</f>
        <v>0.1</v>
      </c>
      <c r="C5">
        <v>171.78899999999999</v>
      </c>
      <c r="D5">
        <f>-180+C5</f>
        <v>-8.2110000000000127</v>
      </c>
      <c r="E5">
        <f t="shared" ref="E5:E38" si="1">ABS(D5)</f>
        <v>8.2110000000000127</v>
      </c>
    </row>
    <row r="6" spans="1:8">
      <c r="A6">
        <v>5</v>
      </c>
      <c r="B6">
        <f t="shared" si="0"/>
        <v>0.16666666666666666</v>
      </c>
      <c r="C6">
        <v>167.44800000000001</v>
      </c>
      <c r="D6">
        <f t="shared" ref="D6:D10" si="2">-180+C6</f>
        <v>-12.551999999999992</v>
      </c>
      <c r="E6">
        <f t="shared" si="1"/>
        <v>12.551999999999992</v>
      </c>
      <c r="G6" t="s">
        <v>131</v>
      </c>
      <c r="H6" t="s">
        <v>159</v>
      </c>
    </row>
    <row r="7" spans="1:8">
      <c r="A7">
        <v>7</v>
      </c>
      <c r="B7">
        <f t="shared" si="0"/>
        <v>0.23333333333333334</v>
      </c>
      <c r="C7">
        <v>150.68799999999999</v>
      </c>
      <c r="D7">
        <f t="shared" si="2"/>
        <v>-29.312000000000012</v>
      </c>
      <c r="E7">
        <f t="shared" si="1"/>
        <v>29.312000000000012</v>
      </c>
      <c r="G7" t="s">
        <v>160</v>
      </c>
    </row>
    <row r="8" spans="1:8">
      <c r="A8">
        <v>9</v>
      </c>
      <c r="B8">
        <f t="shared" si="0"/>
        <v>0.3</v>
      </c>
      <c r="C8">
        <v>148.494</v>
      </c>
      <c r="D8" s="8">
        <f>-180+C8</f>
        <v>-31.506</v>
      </c>
      <c r="E8">
        <f t="shared" si="1"/>
        <v>31.506</v>
      </c>
      <c r="G8" s="9" t="s">
        <v>161</v>
      </c>
    </row>
    <row r="9" spans="1:8">
      <c r="A9">
        <v>11</v>
      </c>
      <c r="B9">
        <f t="shared" si="0"/>
        <v>0.36666666666666664</v>
      </c>
      <c r="C9">
        <v>150.727</v>
      </c>
      <c r="D9">
        <f t="shared" si="2"/>
        <v>-29.272999999999996</v>
      </c>
      <c r="E9">
        <f t="shared" si="1"/>
        <v>29.272999999999996</v>
      </c>
    </row>
    <row r="10" spans="1:8">
      <c r="A10">
        <v>13</v>
      </c>
      <c r="B10">
        <f t="shared" si="0"/>
        <v>0.43333333333333335</v>
      </c>
      <c r="C10">
        <v>172.24799999999999</v>
      </c>
      <c r="D10">
        <f t="shared" si="2"/>
        <v>-7.7520000000000095</v>
      </c>
      <c r="E10">
        <f t="shared" si="1"/>
        <v>7.7520000000000095</v>
      </c>
    </row>
    <row r="11" spans="1:8">
      <c r="A11">
        <v>15</v>
      </c>
      <c r="B11">
        <f t="shared" si="0"/>
        <v>0.5</v>
      </c>
      <c r="C11">
        <v>173.619</v>
      </c>
      <c r="D11">
        <f>180-C11</f>
        <v>6.3810000000000002</v>
      </c>
      <c r="E11">
        <f t="shared" si="1"/>
        <v>6.3810000000000002</v>
      </c>
    </row>
    <row r="12" spans="1:8">
      <c r="A12">
        <v>17</v>
      </c>
      <c r="B12">
        <f t="shared" si="0"/>
        <v>0.56666666666666665</v>
      </c>
      <c r="C12">
        <v>162.65600000000001</v>
      </c>
      <c r="D12">
        <f t="shared" ref="D12:D16" si="3">180-C12</f>
        <v>17.343999999999994</v>
      </c>
      <c r="E12">
        <f t="shared" si="1"/>
        <v>17.343999999999994</v>
      </c>
    </row>
    <row r="13" spans="1:8">
      <c r="A13">
        <v>19</v>
      </c>
      <c r="B13">
        <f t="shared" si="0"/>
        <v>0.6333333333333333</v>
      </c>
      <c r="C13">
        <v>157.37100000000001</v>
      </c>
      <c r="D13" s="8">
        <f t="shared" si="3"/>
        <v>22.628999999999991</v>
      </c>
      <c r="E13">
        <f t="shared" si="1"/>
        <v>22.628999999999991</v>
      </c>
    </row>
    <row r="14" spans="1:8">
      <c r="A14">
        <v>21</v>
      </c>
      <c r="B14">
        <f t="shared" si="0"/>
        <v>0.7</v>
      </c>
      <c r="C14">
        <v>158.452</v>
      </c>
      <c r="D14">
        <f t="shared" si="3"/>
        <v>21.548000000000002</v>
      </c>
      <c r="E14">
        <f t="shared" si="1"/>
        <v>21.548000000000002</v>
      </c>
    </row>
    <row r="15" spans="1:8">
      <c r="A15">
        <v>23</v>
      </c>
      <c r="B15">
        <f t="shared" si="0"/>
        <v>0.76666666666666661</v>
      </c>
      <c r="C15">
        <v>166.541</v>
      </c>
      <c r="D15">
        <f t="shared" si="3"/>
        <v>13.459000000000003</v>
      </c>
      <c r="E15">
        <f t="shared" si="1"/>
        <v>13.459000000000003</v>
      </c>
    </row>
    <row r="16" spans="1:8">
      <c r="A16">
        <v>25</v>
      </c>
      <c r="B16">
        <f t="shared" si="0"/>
        <v>0.83333333333333337</v>
      </c>
      <c r="C16">
        <v>171.60400000000001</v>
      </c>
      <c r="D16">
        <f t="shared" si="3"/>
        <v>8.3959999999999866</v>
      </c>
      <c r="E16">
        <f t="shared" si="1"/>
        <v>8.3959999999999866</v>
      </c>
    </row>
    <row r="17" spans="1:5">
      <c r="A17">
        <v>27</v>
      </c>
      <c r="B17">
        <f t="shared" si="0"/>
        <v>0.9</v>
      </c>
      <c r="C17">
        <v>172.142</v>
      </c>
      <c r="D17">
        <f>-180+C17</f>
        <v>-7.8580000000000041</v>
      </c>
      <c r="E17">
        <f t="shared" si="1"/>
        <v>7.8580000000000041</v>
      </c>
    </row>
    <row r="18" spans="1:5">
      <c r="A18">
        <v>29</v>
      </c>
      <c r="B18">
        <f t="shared" si="0"/>
        <v>0.96666666666666667</v>
      </c>
      <c r="C18">
        <v>160.48599999999999</v>
      </c>
      <c r="D18">
        <f t="shared" ref="D18:D26" si="4">-180+C18</f>
        <v>-19.51400000000001</v>
      </c>
      <c r="E18">
        <f t="shared" si="1"/>
        <v>19.51400000000001</v>
      </c>
    </row>
    <row r="19" spans="1:5">
      <c r="A19">
        <v>31</v>
      </c>
      <c r="B19">
        <f t="shared" si="0"/>
        <v>1.0333333333333332</v>
      </c>
      <c r="C19">
        <v>149.441</v>
      </c>
      <c r="D19">
        <f t="shared" si="4"/>
        <v>-30.558999999999997</v>
      </c>
      <c r="E19">
        <f t="shared" si="1"/>
        <v>30.558999999999997</v>
      </c>
    </row>
    <row r="20" spans="1:5">
      <c r="A20">
        <v>33</v>
      </c>
      <c r="B20">
        <f t="shared" si="0"/>
        <v>1.1000000000000001</v>
      </c>
      <c r="C20">
        <v>141.37799999999999</v>
      </c>
      <c r="D20">
        <f t="shared" si="4"/>
        <v>-38.622000000000014</v>
      </c>
      <c r="E20">
        <f t="shared" si="1"/>
        <v>38.622000000000014</v>
      </c>
    </row>
    <row r="21" spans="1:5">
      <c r="A21">
        <v>35</v>
      </c>
      <c r="B21">
        <f t="shared" si="0"/>
        <v>1.1666666666666667</v>
      </c>
      <c r="C21">
        <v>137.64699999999999</v>
      </c>
      <c r="D21">
        <f t="shared" si="4"/>
        <v>-42.353000000000009</v>
      </c>
      <c r="E21">
        <f t="shared" si="1"/>
        <v>42.353000000000009</v>
      </c>
    </row>
    <row r="22" spans="1:5">
      <c r="A22">
        <v>37</v>
      </c>
      <c r="B22">
        <f t="shared" si="0"/>
        <v>1.2333333333333334</v>
      </c>
      <c r="C22">
        <v>134.41200000000001</v>
      </c>
      <c r="D22" s="8">
        <f t="shared" si="4"/>
        <v>-45.587999999999994</v>
      </c>
      <c r="E22" s="10">
        <f t="shared" si="1"/>
        <v>45.587999999999994</v>
      </c>
    </row>
    <row r="23" spans="1:5">
      <c r="A23">
        <v>39</v>
      </c>
      <c r="B23">
        <f t="shared" si="0"/>
        <v>1.3</v>
      </c>
      <c r="C23">
        <v>148.345</v>
      </c>
      <c r="D23">
        <f t="shared" si="4"/>
        <v>-31.655000000000001</v>
      </c>
      <c r="E23">
        <f t="shared" si="1"/>
        <v>31.655000000000001</v>
      </c>
    </row>
    <row r="24" spans="1:5">
      <c r="A24">
        <v>41</v>
      </c>
      <c r="B24">
        <f t="shared" si="0"/>
        <v>1.3666666666666667</v>
      </c>
      <c r="C24">
        <v>159.935</v>
      </c>
      <c r="D24">
        <f t="shared" si="4"/>
        <v>-20.064999999999998</v>
      </c>
      <c r="E24">
        <f t="shared" si="1"/>
        <v>20.064999999999998</v>
      </c>
    </row>
    <row r="25" spans="1:5">
      <c r="A25">
        <v>43</v>
      </c>
      <c r="B25">
        <f t="shared" si="0"/>
        <v>1.4333333333333333</v>
      </c>
      <c r="C25">
        <v>163.977</v>
      </c>
      <c r="D25">
        <f t="shared" si="4"/>
        <v>-16.022999999999996</v>
      </c>
      <c r="E25">
        <f t="shared" si="1"/>
        <v>16.022999999999996</v>
      </c>
    </row>
    <row r="26" spans="1:5">
      <c r="A26">
        <v>45</v>
      </c>
      <c r="B26">
        <f t="shared" si="0"/>
        <v>1.5</v>
      </c>
      <c r="C26">
        <v>165.34</v>
      </c>
      <c r="D26">
        <f t="shared" si="4"/>
        <v>-14.659999999999997</v>
      </c>
      <c r="E26">
        <f t="shared" si="1"/>
        <v>14.659999999999997</v>
      </c>
    </row>
    <row r="27" spans="1:5">
      <c r="A27">
        <v>47</v>
      </c>
      <c r="B27">
        <f t="shared" si="0"/>
        <v>1.5666666666666667</v>
      </c>
      <c r="C27">
        <v>178.42500000000001</v>
      </c>
      <c r="D27">
        <f>180-C27</f>
        <v>1.5749999999999886</v>
      </c>
      <c r="E27">
        <f t="shared" si="1"/>
        <v>1.5749999999999886</v>
      </c>
    </row>
    <row r="28" spans="1:5">
      <c r="A28">
        <v>49</v>
      </c>
      <c r="B28">
        <f t="shared" si="0"/>
        <v>1.6333333333333333</v>
      </c>
      <c r="C28">
        <v>173.29300000000001</v>
      </c>
      <c r="D28" s="8">
        <f t="shared" ref="D28:D29" si="5">180-C28</f>
        <v>6.7069999999999936</v>
      </c>
      <c r="E28">
        <f t="shared" si="1"/>
        <v>6.7069999999999936</v>
      </c>
    </row>
    <row r="29" spans="1:5">
      <c r="A29">
        <v>51</v>
      </c>
      <c r="B29">
        <f t="shared" si="0"/>
        <v>1.7</v>
      </c>
      <c r="C29">
        <v>176.66499999999999</v>
      </c>
      <c r="D29">
        <f t="shared" si="5"/>
        <v>3.335000000000008</v>
      </c>
      <c r="E29">
        <f t="shared" si="1"/>
        <v>3.335000000000008</v>
      </c>
    </row>
    <row r="30" spans="1:5">
      <c r="A30">
        <v>53</v>
      </c>
      <c r="B30">
        <f t="shared" si="0"/>
        <v>1.7666666666666666</v>
      </c>
      <c r="C30">
        <v>169.90899999999999</v>
      </c>
      <c r="D30">
        <f>-180+C30</f>
        <v>-10.091000000000008</v>
      </c>
      <c r="E30">
        <f t="shared" si="1"/>
        <v>10.091000000000008</v>
      </c>
    </row>
    <row r="31" spans="1:5">
      <c r="A31">
        <v>55</v>
      </c>
      <c r="B31">
        <f t="shared" si="0"/>
        <v>1.8333333333333333</v>
      </c>
      <c r="C31">
        <v>162.83799999999999</v>
      </c>
      <c r="D31">
        <f t="shared" ref="D31:D38" si="6">-180+C31</f>
        <v>-17.162000000000006</v>
      </c>
      <c r="E31">
        <f t="shared" si="1"/>
        <v>17.162000000000006</v>
      </c>
    </row>
    <row r="32" spans="1:5">
      <c r="A32">
        <v>57</v>
      </c>
      <c r="B32">
        <f t="shared" si="0"/>
        <v>1.9</v>
      </c>
      <c r="C32">
        <v>159.494</v>
      </c>
      <c r="D32">
        <f t="shared" si="6"/>
        <v>-20.506</v>
      </c>
      <c r="E32">
        <f t="shared" si="1"/>
        <v>20.506</v>
      </c>
    </row>
    <row r="33" spans="1:8">
      <c r="A33">
        <v>59</v>
      </c>
      <c r="B33">
        <f t="shared" si="0"/>
        <v>1.9666666666666666</v>
      </c>
      <c r="C33">
        <v>154.72300000000001</v>
      </c>
      <c r="D33" s="8">
        <f t="shared" si="6"/>
        <v>-25.276999999999987</v>
      </c>
      <c r="E33">
        <f t="shared" si="1"/>
        <v>25.276999999999987</v>
      </c>
    </row>
    <row r="34" spans="1:8">
      <c r="A34">
        <v>61</v>
      </c>
      <c r="B34">
        <f t="shared" si="0"/>
        <v>2.0333333333333332</v>
      </c>
      <c r="C34">
        <v>157.30099999999999</v>
      </c>
      <c r="D34">
        <f t="shared" si="6"/>
        <v>-22.699000000000012</v>
      </c>
      <c r="E34">
        <f t="shared" si="1"/>
        <v>22.699000000000012</v>
      </c>
    </row>
    <row r="35" spans="1:8">
      <c r="A35">
        <v>63</v>
      </c>
      <c r="B35">
        <f t="shared" si="0"/>
        <v>2.1</v>
      </c>
      <c r="C35">
        <v>159.83699999999999</v>
      </c>
      <c r="D35">
        <f t="shared" si="6"/>
        <v>-20.163000000000011</v>
      </c>
      <c r="E35">
        <f t="shared" si="1"/>
        <v>20.163000000000011</v>
      </c>
    </row>
    <row r="36" spans="1:8">
      <c r="A36">
        <v>65</v>
      </c>
      <c r="B36">
        <f t="shared" si="0"/>
        <v>2.1666666666666665</v>
      </c>
      <c r="C36">
        <v>167.96</v>
      </c>
      <c r="D36">
        <f t="shared" si="6"/>
        <v>-12.039999999999992</v>
      </c>
      <c r="E36">
        <f t="shared" si="1"/>
        <v>12.039999999999992</v>
      </c>
    </row>
    <row r="37" spans="1:8">
      <c r="A37">
        <v>67</v>
      </c>
      <c r="B37">
        <f t="shared" si="0"/>
        <v>2.2333333333333334</v>
      </c>
      <c r="C37">
        <v>167.74</v>
      </c>
      <c r="D37">
        <f t="shared" si="6"/>
        <v>-12.259999999999991</v>
      </c>
      <c r="E37">
        <f t="shared" si="1"/>
        <v>12.259999999999991</v>
      </c>
    </row>
    <row r="38" spans="1:8">
      <c r="A38">
        <v>69</v>
      </c>
      <c r="B38">
        <f t="shared" si="0"/>
        <v>2.2999999999999998</v>
      </c>
      <c r="C38">
        <v>174.654</v>
      </c>
      <c r="D38">
        <f t="shared" si="6"/>
        <v>-5.3460000000000036</v>
      </c>
      <c r="E38">
        <f t="shared" si="1"/>
        <v>5.3460000000000036</v>
      </c>
    </row>
    <row r="41" spans="1:8">
      <c r="A41" t="s">
        <v>135</v>
      </c>
      <c r="G41" t="s">
        <v>131</v>
      </c>
      <c r="H41" t="s">
        <v>159</v>
      </c>
    </row>
    <row r="42" spans="1:8">
      <c r="A42" s="1" t="s">
        <v>123</v>
      </c>
      <c r="B42" s="1" t="s">
        <v>124</v>
      </c>
      <c r="C42" s="1" t="s">
        <v>125</v>
      </c>
      <c r="D42" s="1" t="s">
        <v>126</v>
      </c>
      <c r="E42" s="1" t="s">
        <v>127</v>
      </c>
      <c r="G42" t="s">
        <v>162</v>
      </c>
    </row>
    <row r="43" spans="1:8">
      <c r="A43">
        <v>1</v>
      </c>
      <c r="B43">
        <f t="shared" ref="B43:B106" si="7">A43*(1/30)</f>
        <v>3.3333333333333333E-2</v>
      </c>
      <c r="C43">
        <v>168.447</v>
      </c>
      <c r="D43">
        <f>-180+C43</f>
        <v>-11.552999999999997</v>
      </c>
      <c r="E43">
        <f>ABS(D43)</f>
        <v>11.552999999999997</v>
      </c>
      <c r="G43" s="9" t="s">
        <v>161</v>
      </c>
    </row>
    <row r="44" spans="1:8">
      <c r="A44">
        <v>3</v>
      </c>
      <c r="B44">
        <f t="shared" si="7"/>
        <v>0.1</v>
      </c>
      <c r="C44">
        <v>165.977</v>
      </c>
      <c r="D44">
        <f t="shared" ref="D44:D55" si="8">-180+C44</f>
        <v>-14.022999999999996</v>
      </c>
      <c r="E44">
        <f t="shared" ref="E44:E107" si="9">ABS(D44)</f>
        <v>14.022999999999996</v>
      </c>
    </row>
    <row r="45" spans="1:8">
      <c r="A45">
        <v>5</v>
      </c>
      <c r="B45">
        <f t="shared" si="7"/>
        <v>0.16666666666666666</v>
      </c>
      <c r="C45">
        <v>164.90199999999999</v>
      </c>
      <c r="D45">
        <f t="shared" si="8"/>
        <v>-15.098000000000013</v>
      </c>
      <c r="E45">
        <f t="shared" si="9"/>
        <v>15.098000000000013</v>
      </c>
    </row>
    <row r="46" spans="1:8">
      <c r="A46">
        <v>6</v>
      </c>
      <c r="B46">
        <f t="shared" si="7"/>
        <v>0.2</v>
      </c>
      <c r="C46">
        <v>160.98099999999999</v>
      </c>
      <c r="D46">
        <f t="shared" si="8"/>
        <v>-19.019000000000005</v>
      </c>
      <c r="E46">
        <f t="shared" si="9"/>
        <v>19.019000000000005</v>
      </c>
    </row>
    <row r="47" spans="1:8">
      <c r="A47">
        <v>7</v>
      </c>
      <c r="B47">
        <f t="shared" si="7"/>
        <v>0.23333333333333334</v>
      </c>
      <c r="C47">
        <v>163.51900000000001</v>
      </c>
      <c r="D47">
        <f t="shared" si="8"/>
        <v>-16.480999999999995</v>
      </c>
      <c r="E47">
        <f t="shared" si="9"/>
        <v>16.480999999999995</v>
      </c>
    </row>
    <row r="48" spans="1:8">
      <c r="A48">
        <v>8</v>
      </c>
      <c r="B48">
        <f t="shared" si="7"/>
        <v>0.26666666666666666</v>
      </c>
      <c r="C48">
        <v>165.982</v>
      </c>
      <c r="D48">
        <f t="shared" si="8"/>
        <v>-14.018000000000001</v>
      </c>
      <c r="E48">
        <f t="shared" si="9"/>
        <v>14.018000000000001</v>
      </c>
    </row>
    <row r="49" spans="1:5">
      <c r="A49">
        <v>9</v>
      </c>
      <c r="B49">
        <f t="shared" si="7"/>
        <v>0.3</v>
      </c>
      <c r="C49">
        <v>165.46199999999999</v>
      </c>
      <c r="D49">
        <f t="shared" si="8"/>
        <v>-14.538000000000011</v>
      </c>
      <c r="E49">
        <f t="shared" si="9"/>
        <v>14.538000000000011</v>
      </c>
    </row>
    <row r="50" spans="1:5">
      <c r="A50">
        <v>10</v>
      </c>
      <c r="B50">
        <f t="shared" si="7"/>
        <v>0.33333333333333331</v>
      </c>
      <c r="C50">
        <v>166.08199999999999</v>
      </c>
      <c r="D50">
        <f t="shared" si="8"/>
        <v>-13.918000000000006</v>
      </c>
      <c r="E50">
        <f t="shared" si="9"/>
        <v>13.918000000000006</v>
      </c>
    </row>
    <row r="51" spans="1:5">
      <c r="A51">
        <v>11</v>
      </c>
      <c r="B51">
        <f t="shared" si="7"/>
        <v>0.36666666666666664</v>
      </c>
      <c r="C51">
        <v>167.881</v>
      </c>
      <c r="D51">
        <f t="shared" si="8"/>
        <v>-12.119</v>
      </c>
      <c r="E51">
        <f t="shared" si="9"/>
        <v>12.119</v>
      </c>
    </row>
    <row r="52" spans="1:5">
      <c r="A52">
        <v>12</v>
      </c>
      <c r="B52">
        <f t="shared" si="7"/>
        <v>0.4</v>
      </c>
      <c r="C52">
        <v>170.172</v>
      </c>
      <c r="D52">
        <f t="shared" si="8"/>
        <v>-9.828000000000003</v>
      </c>
      <c r="E52">
        <f t="shared" si="9"/>
        <v>9.828000000000003</v>
      </c>
    </row>
    <row r="53" spans="1:5">
      <c r="A53">
        <v>13</v>
      </c>
      <c r="B53">
        <f t="shared" si="7"/>
        <v>0.43333333333333335</v>
      </c>
      <c r="C53">
        <v>172.25399999999999</v>
      </c>
      <c r="D53">
        <f t="shared" si="8"/>
        <v>-7.7460000000000093</v>
      </c>
      <c r="E53">
        <f t="shared" si="9"/>
        <v>7.7460000000000093</v>
      </c>
    </row>
    <row r="54" spans="1:5">
      <c r="A54">
        <v>14</v>
      </c>
      <c r="B54">
        <f t="shared" si="7"/>
        <v>0.46666666666666667</v>
      </c>
      <c r="C54">
        <v>173.74700000000001</v>
      </c>
      <c r="D54">
        <f t="shared" si="8"/>
        <v>-6.2529999999999859</v>
      </c>
      <c r="E54">
        <f t="shared" si="9"/>
        <v>6.2529999999999859</v>
      </c>
    </row>
    <row r="55" spans="1:5">
      <c r="A55">
        <v>15</v>
      </c>
      <c r="B55">
        <f t="shared" si="7"/>
        <v>0.5</v>
      </c>
      <c r="C55">
        <v>177.881</v>
      </c>
      <c r="D55">
        <f t="shared" si="8"/>
        <v>-2.1189999999999998</v>
      </c>
      <c r="E55">
        <f t="shared" si="9"/>
        <v>2.1189999999999998</v>
      </c>
    </row>
    <row r="56" spans="1:5">
      <c r="A56">
        <v>16</v>
      </c>
      <c r="B56">
        <f t="shared" si="7"/>
        <v>0.53333333333333333</v>
      </c>
      <c r="C56">
        <v>179.71199999999999</v>
      </c>
      <c r="D56">
        <f>180-C56</f>
        <v>0.28800000000001091</v>
      </c>
      <c r="E56">
        <f t="shared" si="9"/>
        <v>0.28800000000001091</v>
      </c>
    </row>
    <row r="57" spans="1:5">
      <c r="A57">
        <v>17</v>
      </c>
      <c r="B57">
        <f t="shared" si="7"/>
        <v>0.56666666666666665</v>
      </c>
      <c r="C57">
        <v>179.358</v>
      </c>
      <c r="D57">
        <f t="shared" ref="D57:D70" si="10">180-C57</f>
        <v>0.64199999999999591</v>
      </c>
      <c r="E57">
        <f t="shared" si="9"/>
        <v>0.64199999999999591</v>
      </c>
    </row>
    <row r="58" spans="1:5">
      <c r="A58">
        <v>18</v>
      </c>
      <c r="B58">
        <f t="shared" si="7"/>
        <v>0.6</v>
      </c>
      <c r="C58">
        <v>173.03200000000001</v>
      </c>
      <c r="D58">
        <f t="shared" si="10"/>
        <v>6.9679999999999893</v>
      </c>
      <c r="E58">
        <f t="shared" si="9"/>
        <v>6.9679999999999893</v>
      </c>
    </row>
    <row r="59" spans="1:5">
      <c r="A59">
        <v>19</v>
      </c>
      <c r="B59">
        <f t="shared" si="7"/>
        <v>0.6333333333333333</v>
      </c>
      <c r="C59">
        <v>173.501</v>
      </c>
      <c r="D59">
        <f t="shared" si="10"/>
        <v>6.4989999999999952</v>
      </c>
      <c r="E59">
        <f t="shared" si="9"/>
        <v>6.4989999999999952</v>
      </c>
    </row>
    <row r="60" spans="1:5">
      <c r="A60">
        <v>20</v>
      </c>
      <c r="B60">
        <f t="shared" si="7"/>
        <v>0.66666666666666663</v>
      </c>
      <c r="C60">
        <v>173.13499999999999</v>
      </c>
      <c r="D60">
        <f t="shared" si="10"/>
        <v>6.8650000000000091</v>
      </c>
      <c r="E60">
        <f t="shared" si="9"/>
        <v>6.8650000000000091</v>
      </c>
    </row>
    <row r="61" spans="1:5">
      <c r="A61">
        <v>21</v>
      </c>
      <c r="B61">
        <f t="shared" si="7"/>
        <v>0.7</v>
      </c>
      <c r="C61">
        <v>169.39400000000001</v>
      </c>
      <c r="D61">
        <f t="shared" si="10"/>
        <v>10.605999999999995</v>
      </c>
      <c r="E61">
        <f t="shared" si="9"/>
        <v>10.605999999999995</v>
      </c>
    </row>
    <row r="62" spans="1:5">
      <c r="A62">
        <v>22</v>
      </c>
      <c r="B62">
        <f t="shared" si="7"/>
        <v>0.73333333333333328</v>
      </c>
      <c r="C62">
        <v>166.58099999999999</v>
      </c>
      <c r="D62">
        <f t="shared" si="10"/>
        <v>13.419000000000011</v>
      </c>
      <c r="E62">
        <f t="shared" si="9"/>
        <v>13.419000000000011</v>
      </c>
    </row>
    <row r="63" spans="1:5">
      <c r="A63">
        <v>23</v>
      </c>
      <c r="B63">
        <f t="shared" si="7"/>
        <v>0.76666666666666661</v>
      </c>
      <c r="C63">
        <v>163.72900000000001</v>
      </c>
      <c r="D63">
        <f t="shared" si="10"/>
        <v>16.270999999999987</v>
      </c>
      <c r="E63">
        <f t="shared" si="9"/>
        <v>16.270999999999987</v>
      </c>
    </row>
    <row r="64" spans="1:5">
      <c r="A64">
        <v>24</v>
      </c>
      <c r="B64">
        <f t="shared" si="7"/>
        <v>0.8</v>
      </c>
      <c r="C64">
        <v>164.10300000000001</v>
      </c>
      <c r="D64">
        <f t="shared" si="10"/>
        <v>15.896999999999991</v>
      </c>
      <c r="E64">
        <f t="shared" si="9"/>
        <v>15.896999999999991</v>
      </c>
    </row>
    <row r="65" spans="1:5">
      <c r="A65">
        <v>25</v>
      </c>
      <c r="B65">
        <f t="shared" si="7"/>
        <v>0.83333333333333337</v>
      </c>
      <c r="C65">
        <v>164.47499999999999</v>
      </c>
      <c r="D65">
        <f t="shared" si="10"/>
        <v>15.525000000000006</v>
      </c>
      <c r="E65">
        <f t="shared" si="9"/>
        <v>15.525000000000006</v>
      </c>
    </row>
    <row r="66" spans="1:5">
      <c r="A66">
        <v>26</v>
      </c>
      <c r="B66">
        <f t="shared" si="7"/>
        <v>0.8666666666666667</v>
      </c>
      <c r="C66">
        <v>166.065</v>
      </c>
      <c r="D66">
        <f t="shared" si="10"/>
        <v>13.935000000000002</v>
      </c>
      <c r="E66">
        <f t="shared" si="9"/>
        <v>13.935000000000002</v>
      </c>
    </row>
    <row r="67" spans="1:5">
      <c r="A67">
        <v>27</v>
      </c>
      <c r="B67">
        <f t="shared" si="7"/>
        <v>0.9</v>
      </c>
      <c r="C67">
        <v>167.33500000000001</v>
      </c>
      <c r="D67">
        <f t="shared" si="10"/>
        <v>12.664999999999992</v>
      </c>
      <c r="E67">
        <f t="shared" si="9"/>
        <v>12.664999999999992</v>
      </c>
    </row>
    <row r="68" spans="1:5">
      <c r="A68">
        <v>28</v>
      </c>
      <c r="B68">
        <f t="shared" si="7"/>
        <v>0.93333333333333335</v>
      </c>
      <c r="C68">
        <v>169.87700000000001</v>
      </c>
      <c r="D68">
        <f t="shared" si="10"/>
        <v>10.12299999999999</v>
      </c>
      <c r="E68">
        <f t="shared" si="9"/>
        <v>10.12299999999999</v>
      </c>
    </row>
    <row r="69" spans="1:5">
      <c r="A69">
        <v>29</v>
      </c>
      <c r="B69">
        <f t="shared" si="7"/>
        <v>0.96666666666666667</v>
      </c>
      <c r="C69">
        <v>173.167</v>
      </c>
      <c r="D69">
        <f t="shared" si="10"/>
        <v>6.8329999999999984</v>
      </c>
      <c r="E69">
        <f t="shared" si="9"/>
        <v>6.8329999999999984</v>
      </c>
    </row>
    <row r="70" spans="1:5">
      <c r="A70">
        <v>30</v>
      </c>
      <c r="B70">
        <f t="shared" si="7"/>
        <v>1</v>
      </c>
      <c r="C70">
        <v>177.94900000000001</v>
      </c>
      <c r="D70">
        <f t="shared" si="10"/>
        <v>2.0509999999999877</v>
      </c>
      <c r="E70">
        <f t="shared" si="9"/>
        <v>2.0509999999999877</v>
      </c>
    </row>
    <row r="71" spans="1:5">
      <c r="A71">
        <v>31</v>
      </c>
      <c r="B71">
        <f t="shared" si="7"/>
        <v>1.0333333333333332</v>
      </c>
      <c r="C71">
        <v>179.27500000000001</v>
      </c>
      <c r="D71">
        <f>-180+C71</f>
        <v>-0.72499999999999432</v>
      </c>
      <c r="E71">
        <f t="shared" si="9"/>
        <v>0.72499999999999432</v>
      </c>
    </row>
    <row r="72" spans="1:5">
      <c r="A72">
        <v>32</v>
      </c>
      <c r="B72">
        <f t="shared" si="7"/>
        <v>1.0666666666666667</v>
      </c>
      <c r="C72">
        <v>175.28399999999999</v>
      </c>
      <c r="D72">
        <f t="shared" ref="D72:D87" si="11">-180+C72</f>
        <v>-4.7160000000000082</v>
      </c>
      <c r="E72">
        <f t="shared" si="9"/>
        <v>4.7160000000000082</v>
      </c>
    </row>
    <row r="73" spans="1:5">
      <c r="A73">
        <v>33</v>
      </c>
      <c r="B73">
        <f t="shared" si="7"/>
        <v>1.1000000000000001</v>
      </c>
      <c r="C73">
        <v>172.16</v>
      </c>
      <c r="D73">
        <f t="shared" si="11"/>
        <v>-7.8400000000000034</v>
      </c>
      <c r="E73">
        <f t="shared" si="9"/>
        <v>7.8400000000000034</v>
      </c>
    </row>
    <row r="74" spans="1:5">
      <c r="A74">
        <v>34</v>
      </c>
      <c r="B74">
        <f t="shared" si="7"/>
        <v>1.1333333333333333</v>
      </c>
      <c r="C74">
        <v>168.80099999999999</v>
      </c>
      <c r="D74">
        <f t="shared" si="11"/>
        <v>-11.199000000000012</v>
      </c>
      <c r="E74">
        <f t="shared" si="9"/>
        <v>11.199000000000012</v>
      </c>
    </row>
    <row r="75" spans="1:5">
      <c r="A75">
        <v>35</v>
      </c>
      <c r="B75">
        <f t="shared" si="7"/>
        <v>1.1666666666666667</v>
      </c>
      <c r="C75">
        <v>164.49100000000001</v>
      </c>
      <c r="D75">
        <f t="shared" si="11"/>
        <v>-15.508999999999986</v>
      </c>
      <c r="E75">
        <f t="shared" si="9"/>
        <v>15.508999999999986</v>
      </c>
    </row>
    <row r="76" spans="1:5">
      <c r="A76">
        <v>36</v>
      </c>
      <c r="B76">
        <f t="shared" si="7"/>
        <v>1.2</v>
      </c>
      <c r="C76">
        <v>163.80099999999999</v>
      </c>
      <c r="D76">
        <f t="shared" si="11"/>
        <v>-16.199000000000012</v>
      </c>
      <c r="E76">
        <f t="shared" si="9"/>
        <v>16.199000000000012</v>
      </c>
    </row>
    <row r="77" spans="1:5">
      <c r="A77">
        <v>37</v>
      </c>
      <c r="B77">
        <f t="shared" si="7"/>
        <v>1.2333333333333334</v>
      </c>
      <c r="C77">
        <v>163.25899999999999</v>
      </c>
      <c r="D77">
        <f t="shared" si="11"/>
        <v>-16.741000000000014</v>
      </c>
      <c r="E77">
        <f t="shared" si="9"/>
        <v>16.741000000000014</v>
      </c>
    </row>
    <row r="78" spans="1:5">
      <c r="A78">
        <v>38</v>
      </c>
      <c r="B78">
        <f t="shared" si="7"/>
        <v>1.2666666666666666</v>
      </c>
      <c r="C78">
        <v>165.154</v>
      </c>
      <c r="D78">
        <f t="shared" si="11"/>
        <v>-14.846000000000004</v>
      </c>
      <c r="E78">
        <f t="shared" si="9"/>
        <v>14.846000000000004</v>
      </c>
    </row>
    <row r="79" spans="1:5">
      <c r="A79">
        <v>39</v>
      </c>
      <c r="B79">
        <f t="shared" si="7"/>
        <v>1.3</v>
      </c>
      <c r="C79">
        <v>167.131</v>
      </c>
      <c r="D79">
        <f t="shared" si="11"/>
        <v>-12.869</v>
      </c>
      <c r="E79">
        <f t="shared" si="9"/>
        <v>12.869</v>
      </c>
    </row>
    <row r="80" spans="1:5">
      <c r="A80">
        <v>40</v>
      </c>
      <c r="B80">
        <f t="shared" si="7"/>
        <v>1.3333333333333333</v>
      </c>
      <c r="C80">
        <v>165.797</v>
      </c>
      <c r="D80">
        <f t="shared" si="11"/>
        <v>-14.203000000000003</v>
      </c>
      <c r="E80">
        <f t="shared" si="9"/>
        <v>14.203000000000003</v>
      </c>
    </row>
    <row r="81" spans="1:5">
      <c r="A81">
        <v>41</v>
      </c>
      <c r="B81">
        <f t="shared" si="7"/>
        <v>1.3666666666666667</v>
      </c>
      <c r="C81">
        <v>168.91900000000001</v>
      </c>
      <c r="D81">
        <f t="shared" si="11"/>
        <v>-11.080999999999989</v>
      </c>
      <c r="E81">
        <f t="shared" si="9"/>
        <v>11.080999999999989</v>
      </c>
    </row>
    <row r="82" spans="1:5">
      <c r="A82">
        <v>42</v>
      </c>
      <c r="B82">
        <f t="shared" si="7"/>
        <v>1.4</v>
      </c>
      <c r="C82">
        <v>172.11799999999999</v>
      </c>
      <c r="D82">
        <f t="shared" si="11"/>
        <v>-7.882000000000005</v>
      </c>
      <c r="E82">
        <f t="shared" si="9"/>
        <v>7.882000000000005</v>
      </c>
    </row>
    <row r="83" spans="1:5">
      <c r="A83">
        <v>43</v>
      </c>
      <c r="B83">
        <f t="shared" si="7"/>
        <v>1.4333333333333333</v>
      </c>
      <c r="C83">
        <v>173.446</v>
      </c>
      <c r="D83">
        <f t="shared" si="11"/>
        <v>-6.554000000000002</v>
      </c>
      <c r="E83">
        <f t="shared" si="9"/>
        <v>6.554000000000002</v>
      </c>
    </row>
    <row r="84" spans="1:5">
      <c r="A84">
        <v>44</v>
      </c>
      <c r="B84">
        <f t="shared" si="7"/>
        <v>1.4666666666666666</v>
      </c>
      <c r="C84">
        <v>175.79400000000001</v>
      </c>
      <c r="D84">
        <f t="shared" si="11"/>
        <v>-4.2059999999999889</v>
      </c>
      <c r="E84">
        <f t="shared" si="9"/>
        <v>4.2059999999999889</v>
      </c>
    </row>
    <row r="85" spans="1:5">
      <c r="A85">
        <v>45</v>
      </c>
      <c r="B85">
        <f t="shared" si="7"/>
        <v>1.5</v>
      </c>
      <c r="C85">
        <v>176.33</v>
      </c>
      <c r="D85">
        <f t="shared" si="11"/>
        <v>-3.6699999999999875</v>
      </c>
      <c r="E85">
        <f t="shared" si="9"/>
        <v>3.6699999999999875</v>
      </c>
    </row>
    <row r="86" spans="1:5">
      <c r="A86">
        <v>46</v>
      </c>
      <c r="B86">
        <f t="shared" si="7"/>
        <v>1.5333333333333332</v>
      </c>
      <c r="C86">
        <v>178.506</v>
      </c>
      <c r="D86">
        <f t="shared" si="11"/>
        <v>-1.4939999999999998</v>
      </c>
      <c r="E86">
        <f t="shared" si="9"/>
        <v>1.4939999999999998</v>
      </c>
    </row>
    <row r="87" spans="1:5">
      <c r="A87">
        <v>47</v>
      </c>
      <c r="B87">
        <f t="shared" si="7"/>
        <v>1.5666666666666667</v>
      </c>
      <c r="C87">
        <v>179.23500000000001</v>
      </c>
      <c r="D87">
        <f t="shared" si="11"/>
        <v>-0.76499999999998636</v>
      </c>
      <c r="E87">
        <f t="shared" si="9"/>
        <v>0.76499999999998636</v>
      </c>
    </row>
    <row r="88" spans="1:5">
      <c r="A88">
        <v>48</v>
      </c>
      <c r="B88">
        <f t="shared" si="7"/>
        <v>1.6</v>
      </c>
      <c r="C88">
        <v>175.24600000000001</v>
      </c>
      <c r="D88">
        <f>180-C88</f>
        <v>4.7539999999999907</v>
      </c>
      <c r="E88">
        <f t="shared" si="9"/>
        <v>4.7539999999999907</v>
      </c>
    </row>
    <row r="89" spans="1:5">
      <c r="A89">
        <v>49</v>
      </c>
      <c r="B89">
        <f t="shared" si="7"/>
        <v>1.6333333333333333</v>
      </c>
      <c r="C89">
        <v>170.23400000000001</v>
      </c>
      <c r="D89">
        <f t="shared" ref="D89:D98" si="12">180-C89</f>
        <v>9.7659999999999911</v>
      </c>
      <c r="E89">
        <f t="shared" si="9"/>
        <v>9.7659999999999911</v>
      </c>
    </row>
    <row r="90" spans="1:5">
      <c r="A90">
        <v>50</v>
      </c>
      <c r="B90">
        <f t="shared" si="7"/>
        <v>1.6666666666666667</v>
      </c>
      <c r="C90">
        <v>167.68</v>
      </c>
      <c r="D90">
        <f t="shared" si="12"/>
        <v>12.319999999999993</v>
      </c>
      <c r="E90">
        <f t="shared" si="9"/>
        <v>12.319999999999993</v>
      </c>
    </row>
    <row r="91" spans="1:5">
      <c r="A91">
        <v>51</v>
      </c>
      <c r="B91">
        <f t="shared" si="7"/>
        <v>1.7</v>
      </c>
      <c r="C91">
        <v>159.37700000000001</v>
      </c>
      <c r="D91">
        <f t="shared" si="12"/>
        <v>20.62299999999999</v>
      </c>
      <c r="E91">
        <f t="shared" si="9"/>
        <v>20.62299999999999</v>
      </c>
    </row>
    <row r="92" spans="1:5">
      <c r="A92">
        <v>52</v>
      </c>
      <c r="B92">
        <f t="shared" si="7"/>
        <v>1.7333333333333334</v>
      </c>
      <c r="C92">
        <v>157.24100000000001</v>
      </c>
      <c r="D92">
        <f t="shared" si="12"/>
        <v>22.758999999999986</v>
      </c>
      <c r="E92">
        <f t="shared" si="9"/>
        <v>22.758999999999986</v>
      </c>
    </row>
    <row r="93" spans="1:5">
      <c r="A93">
        <v>53</v>
      </c>
      <c r="B93">
        <f t="shared" si="7"/>
        <v>1.7666666666666666</v>
      </c>
      <c r="C93">
        <v>156.94999999999999</v>
      </c>
      <c r="D93">
        <f t="shared" si="12"/>
        <v>23.050000000000011</v>
      </c>
      <c r="E93">
        <f t="shared" si="9"/>
        <v>23.050000000000011</v>
      </c>
    </row>
    <row r="94" spans="1:5">
      <c r="A94">
        <v>54</v>
      </c>
      <c r="B94">
        <f t="shared" si="7"/>
        <v>1.8</v>
      </c>
      <c r="C94">
        <v>159.976</v>
      </c>
      <c r="D94">
        <f t="shared" si="12"/>
        <v>20.024000000000001</v>
      </c>
      <c r="E94">
        <f t="shared" si="9"/>
        <v>20.024000000000001</v>
      </c>
    </row>
    <row r="95" spans="1:5">
      <c r="A95">
        <v>55</v>
      </c>
      <c r="B95">
        <f t="shared" si="7"/>
        <v>1.8333333333333333</v>
      </c>
      <c r="C95">
        <v>155.077</v>
      </c>
      <c r="D95">
        <f t="shared" si="12"/>
        <v>24.923000000000002</v>
      </c>
      <c r="E95">
        <f t="shared" si="9"/>
        <v>24.923000000000002</v>
      </c>
    </row>
    <row r="96" spans="1:5">
      <c r="A96">
        <v>56</v>
      </c>
      <c r="B96">
        <f t="shared" si="7"/>
        <v>1.8666666666666667</v>
      </c>
      <c r="C96">
        <v>154.79</v>
      </c>
      <c r="D96">
        <f t="shared" si="12"/>
        <v>25.210000000000008</v>
      </c>
      <c r="E96" s="8">
        <f t="shared" si="9"/>
        <v>25.210000000000008</v>
      </c>
    </row>
    <row r="97" spans="1:5">
      <c r="A97">
        <v>57</v>
      </c>
      <c r="B97">
        <f t="shared" si="7"/>
        <v>1.9</v>
      </c>
      <c r="C97">
        <v>158.29300000000001</v>
      </c>
      <c r="D97">
        <f t="shared" si="12"/>
        <v>21.706999999999994</v>
      </c>
      <c r="E97">
        <f t="shared" si="9"/>
        <v>21.706999999999994</v>
      </c>
    </row>
    <row r="98" spans="1:5">
      <c r="A98">
        <v>58</v>
      </c>
      <c r="B98">
        <f t="shared" si="7"/>
        <v>1.9333333333333333</v>
      </c>
      <c r="C98">
        <v>163.06899999999999</v>
      </c>
      <c r="D98">
        <f t="shared" si="12"/>
        <v>16.931000000000012</v>
      </c>
      <c r="E98">
        <f t="shared" si="9"/>
        <v>16.931000000000012</v>
      </c>
    </row>
    <row r="99" spans="1:5">
      <c r="A99">
        <v>59</v>
      </c>
      <c r="B99">
        <f t="shared" si="7"/>
        <v>1.9666666666666666</v>
      </c>
      <c r="C99">
        <v>174.15100000000001</v>
      </c>
      <c r="D99">
        <f>-180+C99</f>
        <v>-5.8489999999999895</v>
      </c>
      <c r="E99">
        <f t="shared" si="9"/>
        <v>5.8489999999999895</v>
      </c>
    </row>
    <row r="100" spans="1:5">
      <c r="A100">
        <v>60</v>
      </c>
      <c r="B100">
        <f t="shared" si="7"/>
        <v>2</v>
      </c>
      <c r="C100">
        <v>165.21299999999999</v>
      </c>
      <c r="D100">
        <f t="shared" ref="D100:D108" si="13">-180+C100</f>
        <v>-14.787000000000006</v>
      </c>
      <c r="E100">
        <f t="shared" si="9"/>
        <v>14.787000000000006</v>
      </c>
    </row>
    <row r="101" spans="1:5">
      <c r="A101">
        <v>61</v>
      </c>
      <c r="B101">
        <f t="shared" si="7"/>
        <v>2.0333333333333332</v>
      </c>
      <c r="C101">
        <v>161.18700000000001</v>
      </c>
      <c r="D101">
        <f t="shared" si="13"/>
        <v>-18.812999999999988</v>
      </c>
      <c r="E101">
        <f t="shared" si="9"/>
        <v>18.812999999999988</v>
      </c>
    </row>
    <row r="102" spans="1:5">
      <c r="A102">
        <v>62</v>
      </c>
      <c r="B102">
        <f t="shared" si="7"/>
        <v>2.0666666666666664</v>
      </c>
      <c r="C102">
        <v>155.72300000000001</v>
      </c>
      <c r="D102">
        <f t="shared" si="13"/>
        <v>-24.276999999999987</v>
      </c>
      <c r="E102">
        <f t="shared" si="9"/>
        <v>24.276999999999987</v>
      </c>
    </row>
    <row r="103" spans="1:5">
      <c r="A103">
        <v>63</v>
      </c>
      <c r="B103">
        <f t="shared" si="7"/>
        <v>2.1</v>
      </c>
      <c r="C103">
        <v>156.34899999999999</v>
      </c>
      <c r="D103">
        <f t="shared" si="13"/>
        <v>-23.65100000000001</v>
      </c>
      <c r="E103">
        <f t="shared" si="9"/>
        <v>23.65100000000001</v>
      </c>
    </row>
    <row r="104" spans="1:5">
      <c r="A104">
        <v>64</v>
      </c>
      <c r="B104">
        <f t="shared" si="7"/>
        <v>2.1333333333333333</v>
      </c>
      <c r="C104">
        <v>158.749</v>
      </c>
      <c r="D104">
        <f t="shared" si="13"/>
        <v>-21.251000000000005</v>
      </c>
      <c r="E104">
        <f t="shared" si="9"/>
        <v>21.251000000000005</v>
      </c>
    </row>
    <row r="105" spans="1:5">
      <c r="A105">
        <v>65</v>
      </c>
      <c r="B105">
        <f t="shared" si="7"/>
        <v>2.1666666666666665</v>
      </c>
      <c r="C105">
        <v>162.13900000000001</v>
      </c>
      <c r="D105">
        <f t="shared" si="13"/>
        <v>-17.86099999999999</v>
      </c>
      <c r="E105">
        <f t="shared" si="9"/>
        <v>17.86099999999999</v>
      </c>
    </row>
    <row r="106" spans="1:5">
      <c r="A106">
        <v>66</v>
      </c>
      <c r="B106">
        <f t="shared" si="7"/>
        <v>2.2000000000000002</v>
      </c>
      <c r="C106">
        <v>163.14400000000001</v>
      </c>
      <c r="D106">
        <f t="shared" si="13"/>
        <v>-16.855999999999995</v>
      </c>
      <c r="E106">
        <f t="shared" si="9"/>
        <v>16.855999999999995</v>
      </c>
    </row>
    <row r="107" spans="1:5">
      <c r="A107">
        <v>67</v>
      </c>
      <c r="B107">
        <f t="shared" ref="B107:B118" si="14">A107*(1/30)</f>
        <v>2.2333333333333334</v>
      </c>
      <c r="C107">
        <v>168.95500000000001</v>
      </c>
      <c r="D107">
        <f t="shared" si="13"/>
        <v>-11.044999999999987</v>
      </c>
      <c r="E107">
        <f t="shared" si="9"/>
        <v>11.044999999999987</v>
      </c>
    </row>
    <row r="108" spans="1:5">
      <c r="A108">
        <v>68</v>
      </c>
      <c r="B108">
        <f t="shared" si="14"/>
        <v>2.2666666666666666</v>
      </c>
      <c r="C108">
        <v>178.34399999999999</v>
      </c>
      <c r="D108">
        <f t="shared" si="13"/>
        <v>-1.6560000000000059</v>
      </c>
      <c r="E108">
        <f t="shared" ref="E108:E118" si="15">ABS(D108)</f>
        <v>1.6560000000000059</v>
      </c>
    </row>
    <row r="109" spans="1:5">
      <c r="A109">
        <v>69</v>
      </c>
      <c r="B109">
        <f t="shared" si="14"/>
        <v>2.2999999999999998</v>
      </c>
      <c r="C109">
        <v>177.03399999999999</v>
      </c>
      <c r="D109">
        <f>180-C109</f>
        <v>2.9660000000000082</v>
      </c>
      <c r="E109">
        <f t="shared" si="15"/>
        <v>2.9660000000000082</v>
      </c>
    </row>
    <row r="110" spans="1:5">
      <c r="A110">
        <v>70</v>
      </c>
      <c r="B110">
        <f t="shared" si="14"/>
        <v>2.3333333333333335</v>
      </c>
      <c r="C110">
        <v>170.93600000000001</v>
      </c>
      <c r="D110">
        <f t="shared" ref="D110:D117" si="16">180-C110</f>
        <v>9.063999999999993</v>
      </c>
      <c r="E110">
        <f t="shared" si="15"/>
        <v>9.063999999999993</v>
      </c>
    </row>
    <row r="111" spans="1:5">
      <c r="A111">
        <v>71</v>
      </c>
      <c r="B111">
        <f t="shared" si="14"/>
        <v>2.3666666666666667</v>
      </c>
      <c r="C111">
        <v>169.96600000000001</v>
      </c>
      <c r="D111">
        <f t="shared" si="16"/>
        <v>10.033999999999992</v>
      </c>
      <c r="E111">
        <f t="shared" si="15"/>
        <v>10.033999999999992</v>
      </c>
    </row>
    <row r="112" spans="1:5">
      <c r="A112">
        <v>72</v>
      </c>
      <c r="B112">
        <f t="shared" si="14"/>
        <v>2.4</v>
      </c>
      <c r="C112">
        <v>169.32499999999999</v>
      </c>
      <c r="D112">
        <f t="shared" si="16"/>
        <v>10.675000000000011</v>
      </c>
      <c r="E112">
        <f t="shared" si="15"/>
        <v>10.675000000000011</v>
      </c>
    </row>
    <row r="113" spans="1:8">
      <c r="A113">
        <v>73</v>
      </c>
      <c r="B113">
        <f t="shared" si="14"/>
        <v>2.4333333333333331</v>
      </c>
      <c r="C113">
        <v>165.934</v>
      </c>
      <c r="D113">
        <f t="shared" si="16"/>
        <v>14.066000000000003</v>
      </c>
      <c r="E113">
        <f t="shared" si="15"/>
        <v>14.066000000000003</v>
      </c>
    </row>
    <row r="114" spans="1:8">
      <c r="A114">
        <v>74</v>
      </c>
      <c r="B114">
        <f t="shared" si="14"/>
        <v>2.4666666666666668</v>
      </c>
      <c r="C114">
        <v>166.36</v>
      </c>
      <c r="D114">
        <f t="shared" si="16"/>
        <v>13.639999999999986</v>
      </c>
      <c r="E114">
        <f t="shared" si="15"/>
        <v>13.639999999999986</v>
      </c>
    </row>
    <row r="115" spans="1:8">
      <c r="A115">
        <v>75</v>
      </c>
      <c r="B115">
        <f t="shared" si="14"/>
        <v>2.5</v>
      </c>
      <c r="C115">
        <v>169.44900000000001</v>
      </c>
      <c r="D115">
        <f t="shared" si="16"/>
        <v>10.550999999999988</v>
      </c>
      <c r="E115">
        <f t="shared" si="15"/>
        <v>10.550999999999988</v>
      </c>
    </row>
    <row r="116" spans="1:8">
      <c r="A116">
        <v>76</v>
      </c>
      <c r="B116">
        <f t="shared" si="14"/>
        <v>2.5333333333333332</v>
      </c>
      <c r="C116">
        <v>174.762</v>
      </c>
      <c r="D116">
        <f t="shared" si="16"/>
        <v>5.2379999999999995</v>
      </c>
      <c r="E116">
        <f t="shared" si="15"/>
        <v>5.2379999999999995</v>
      </c>
    </row>
    <row r="117" spans="1:8">
      <c r="A117">
        <v>77</v>
      </c>
      <c r="B117">
        <f t="shared" si="14"/>
        <v>2.5666666666666664</v>
      </c>
      <c r="C117">
        <v>179.56800000000001</v>
      </c>
      <c r="D117">
        <f t="shared" si="16"/>
        <v>0.43199999999998795</v>
      </c>
      <c r="E117">
        <f t="shared" si="15"/>
        <v>0.43199999999998795</v>
      </c>
    </row>
    <row r="118" spans="1:8">
      <c r="A118">
        <v>78</v>
      </c>
      <c r="B118">
        <f t="shared" si="14"/>
        <v>2.6</v>
      </c>
      <c r="C118">
        <v>176.55099999999999</v>
      </c>
      <c r="D118">
        <f>-180+C118</f>
        <v>-3.4490000000000123</v>
      </c>
      <c r="E118">
        <f t="shared" si="15"/>
        <v>3.4490000000000123</v>
      </c>
    </row>
    <row r="121" spans="1:8">
      <c r="A121" t="s">
        <v>139</v>
      </c>
      <c r="G121" t="s">
        <v>131</v>
      </c>
      <c r="H121" t="s">
        <v>163</v>
      </c>
    </row>
    <row r="122" spans="1:8">
      <c r="A122" s="1" t="s">
        <v>123</v>
      </c>
      <c r="B122" s="1" t="s">
        <v>124</v>
      </c>
      <c r="C122" s="1" t="s">
        <v>125</v>
      </c>
      <c r="D122" s="1" t="s">
        <v>126</v>
      </c>
      <c r="E122" s="1" t="s">
        <v>127</v>
      </c>
      <c r="G122" t="s">
        <v>164</v>
      </c>
    </row>
    <row r="123" spans="1:8">
      <c r="A123">
        <v>1</v>
      </c>
      <c r="B123">
        <f>A123*(1/30)</f>
        <v>3.3333333333333333E-2</v>
      </c>
      <c r="C123">
        <v>170.36500000000001</v>
      </c>
      <c r="D123">
        <f>180-C123</f>
        <v>9.6349999999999909</v>
      </c>
      <c r="E123">
        <f>ABS(D123)</f>
        <v>9.6349999999999909</v>
      </c>
      <c r="G123" s="9" t="s">
        <v>165</v>
      </c>
    </row>
    <row r="124" spans="1:8">
      <c r="A124">
        <v>3</v>
      </c>
      <c r="B124">
        <f t="shared" ref="B124:B165" si="17">A124*(1/30)</f>
        <v>0.1</v>
      </c>
      <c r="C124">
        <v>170.727</v>
      </c>
      <c r="D124">
        <f t="shared" ref="D124:D125" si="18">180-C124</f>
        <v>9.2729999999999961</v>
      </c>
      <c r="E124">
        <f t="shared" ref="E124:E165" si="19">ABS(D124)</f>
        <v>9.2729999999999961</v>
      </c>
    </row>
    <row r="125" spans="1:8">
      <c r="A125">
        <v>5</v>
      </c>
      <c r="B125">
        <f t="shared" si="17"/>
        <v>0.16666666666666666</v>
      </c>
      <c r="C125">
        <v>172.845</v>
      </c>
      <c r="D125">
        <f t="shared" si="18"/>
        <v>7.1550000000000011</v>
      </c>
      <c r="E125">
        <f t="shared" si="19"/>
        <v>7.1550000000000011</v>
      </c>
    </row>
    <row r="126" spans="1:8">
      <c r="A126">
        <v>7</v>
      </c>
      <c r="B126">
        <f t="shared" si="17"/>
        <v>0.23333333333333334</v>
      </c>
      <c r="C126">
        <v>175</v>
      </c>
      <c r="D126">
        <f>-180+C126</f>
        <v>-5</v>
      </c>
      <c r="E126">
        <f t="shared" si="19"/>
        <v>5</v>
      </c>
    </row>
    <row r="127" spans="1:8">
      <c r="A127">
        <v>9</v>
      </c>
      <c r="B127">
        <f t="shared" si="17"/>
        <v>0.3</v>
      </c>
      <c r="C127">
        <v>173.24100000000001</v>
      </c>
      <c r="D127">
        <f t="shared" ref="D127:D136" si="20">-180+C127</f>
        <v>-6.7589999999999861</v>
      </c>
      <c r="E127">
        <f t="shared" si="19"/>
        <v>6.7589999999999861</v>
      </c>
    </row>
    <row r="128" spans="1:8">
      <c r="A128">
        <v>11</v>
      </c>
      <c r="B128">
        <f t="shared" si="17"/>
        <v>0.36666666666666664</v>
      </c>
      <c r="C128">
        <v>165.874</v>
      </c>
      <c r="D128">
        <f t="shared" si="20"/>
        <v>-14.126000000000005</v>
      </c>
      <c r="E128">
        <f t="shared" si="19"/>
        <v>14.126000000000005</v>
      </c>
    </row>
    <row r="129" spans="1:5">
      <c r="A129">
        <v>13</v>
      </c>
      <c r="B129">
        <f t="shared" si="17"/>
        <v>0.43333333333333335</v>
      </c>
      <c r="C129">
        <v>165.23500000000001</v>
      </c>
      <c r="D129">
        <f t="shared" si="20"/>
        <v>-14.764999999999986</v>
      </c>
      <c r="E129">
        <f t="shared" si="19"/>
        <v>14.764999999999986</v>
      </c>
    </row>
    <row r="130" spans="1:5">
      <c r="A130">
        <v>15</v>
      </c>
      <c r="B130">
        <f t="shared" si="17"/>
        <v>0.5</v>
      </c>
      <c r="C130">
        <v>162.87899999999999</v>
      </c>
      <c r="D130">
        <f t="shared" si="20"/>
        <v>-17.121000000000009</v>
      </c>
      <c r="E130">
        <f t="shared" si="19"/>
        <v>17.121000000000009</v>
      </c>
    </row>
    <row r="131" spans="1:5">
      <c r="A131">
        <v>17</v>
      </c>
      <c r="B131">
        <f t="shared" si="17"/>
        <v>0.56666666666666665</v>
      </c>
      <c r="C131">
        <v>161.42400000000001</v>
      </c>
      <c r="D131">
        <f t="shared" si="20"/>
        <v>-18.575999999999993</v>
      </c>
      <c r="E131" s="10">
        <f t="shared" si="19"/>
        <v>18.575999999999993</v>
      </c>
    </row>
    <row r="132" spans="1:5">
      <c r="A132">
        <v>19</v>
      </c>
      <c r="B132">
        <f t="shared" si="17"/>
        <v>0.6333333333333333</v>
      </c>
      <c r="C132">
        <v>165.77600000000001</v>
      </c>
      <c r="D132">
        <f t="shared" si="20"/>
        <v>-14.22399999999999</v>
      </c>
      <c r="E132">
        <f t="shared" si="19"/>
        <v>14.22399999999999</v>
      </c>
    </row>
    <row r="133" spans="1:5">
      <c r="A133">
        <v>21</v>
      </c>
      <c r="B133">
        <f t="shared" si="17"/>
        <v>0.7</v>
      </c>
      <c r="C133">
        <v>162.77099999999999</v>
      </c>
      <c r="D133">
        <f t="shared" si="20"/>
        <v>-17.229000000000013</v>
      </c>
      <c r="E133">
        <f t="shared" si="19"/>
        <v>17.229000000000013</v>
      </c>
    </row>
    <row r="134" spans="1:5">
      <c r="A134">
        <v>23</v>
      </c>
      <c r="B134">
        <f t="shared" si="17"/>
        <v>0.76666666666666661</v>
      </c>
      <c r="C134">
        <v>172.01900000000001</v>
      </c>
      <c r="D134">
        <f t="shared" si="20"/>
        <v>-7.9809999999999945</v>
      </c>
      <c r="E134">
        <f t="shared" si="19"/>
        <v>7.9809999999999945</v>
      </c>
    </row>
    <row r="135" spans="1:5">
      <c r="A135">
        <v>25</v>
      </c>
      <c r="B135">
        <f t="shared" si="17"/>
        <v>0.83333333333333337</v>
      </c>
      <c r="C135">
        <v>173.19399999999999</v>
      </c>
      <c r="D135">
        <f t="shared" si="20"/>
        <v>-6.8060000000000116</v>
      </c>
      <c r="E135">
        <f t="shared" si="19"/>
        <v>6.8060000000000116</v>
      </c>
    </row>
    <row r="136" spans="1:5">
      <c r="A136">
        <v>27</v>
      </c>
      <c r="B136">
        <f t="shared" si="17"/>
        <v>0.9</v>
      </c>
      <c r="C136">
        <v>173.63200000000001</v>
      </c>
      <c r="D136">
        <f t="shared" si="20"/>
        <v>-6.367999999999995</v>
      </c>
      <c r="E136">
        <f t="shared" si="19"/>
        <v>6.367999999999995</v>
      </c>
    </row>
    <row r="137" spans="1:5">
      <c r="A137">
        <v>29</v>
      </c>
      <c r="B137">
        <f t="shared" si="17"/>
        <v>0.96666666666666667</v>
      </c>
      <c r="C137">
        <v>176.33199999999999</v>
      </c>
      <c r="D137">
        <f>180-C137</f>
        <v>3.6680000000000064</v>
      </c>
      <c r="E137">
        <f t="shared" si="19"/>
        <v>3.6680000000000064</v>
      </c>
    </row>
    <row r="138" spans="1:5">
      <c r="A138">
        <v>31</v>
      </c>
      <c r="B138">
        <f t="shared" si="17"/>
        <v>1.0333333333333332</v>
      </c>
      <c r="C138">
        <v>174.96700000000001</v>
      </c>
      <c r="D138">
        <f t="shared" ref="D138:D147" si="21">180-C138</f>
        <v>5.032999999999987</v>
      </c>
      <c r="E138">
        <f t="shared" si="19"/>
        <v>5.032999999999987</v>
      </c>
    </row>
    <row r="139" spans="1:5">
      <c r="A139">
        <v>33</v>
      </c>
      <c r="B139">
        <f t="shared" si="17"/>
        <v>1.1000000000000001</v>
      </c>
      <c r="C139">
        <v>175.74</v>
      </c>
      <c r="D139">
        <f t="shared" si="21"/>
        <v>4.2599999999999909</v>
      </c>
      <c r="E139">
        <f t="shared" si="19"/>
        <v>4.2599999999999909</v>
      </c>
    </row>
    <row r="140" spans="1:5">
      <c r="A140">
        <v>35</v>
      </c>
      <c r="B140">
        <f t="shared" si="17"/>
        <v>1.1666666666666667</v>
      </c>
      <c r="C140">
        <v>176.33</v>
      </c>
      <c r="D140">
        <f t="shared" si="21"/>
        <v>3.6699999999999875</v>
      </c>
      <c r="E140">
        <f t="shared" si="19"/>
        <v>3.6699999999999875</v>
      </c>
    </row>
    <row r="141" spans="1:5">
      <c r="A141">
        <v>37</v>
      </c>
      <c r="B141">
        <f t="shared" si="17"/>
        <v>1.2333333333333334</v>
      </c>
      <c r="C141">
        <v>174.37</v>
      </c>
      <c r="D141">
        <f t="shared" si="21"/>
        <v>5.6299999999999955</v>
      </c>
      <c r="E141">
        <f t="shared" si="19"/>
        <v>5.6299999999999955</v>
      </c>
    </row>
    <row r="142" spans="1:5">
      <c r="A142">
        <v>39</v>
      </c>
      <c r="B142">
        <f t="shared" si="17"/>
        <v>1.3</v>
      </c>
      <c r="C142">
        <v>171.15799999999999</v>
      </c>
      <c r="D142">
        <f t="shared" si="21"/>
        <v>8.842000000000013</v>
      </c>
      <c r="E142">
        <f t="shared" si="19"/>
        <v>8.842000000000013</v>
      </c>
    </row>
    <row r="143" spans="1:5">
      <c r="A143">
        <v>41</v>
      </c>
      <c r="B143">
        <f t="shared" si="17"/>
        <v>1.3666666666666667</v>
      </c>
      <c r="C143">
        <v>171.751</v>
      </c>
      <c r="D143">
        <f t="shared" si="21"/>
        <v>8.2489999999999952</v>
      </c>
      <c r="E143">
        <f t="shared" si="19"/>
        <v>8.2489999999999952</v>
      </c>
    </row>
    <row r="144" spans="1:5">
      <c r="A144">
        <v>43</v>
      </c>
      <c r="B144">
        <f t="shared" si="17"/>
        <v>1.4333333333333333</v>
      </c>
      <c r="C144">
        <v>171.773</v>
      </c>
      <c r="D144">
        <f t="shared" si="21"/>
        <v>8.2270000000000039</v>
      </c>
      <c r="E144">
        <f t="shared" si="19"/>
        <v>8.2270000000000039</v>
      </c>
    </row>
    <row r="145" spans="1:5">
      <c r="A145">
        <v>45</v>
      </c>
      <c r="B145">
        <f t="shared" si="17"/>
        <v>1.5</v>
      </c>
      <c r="C145">
        <v>168.47</v>
      </c>
      <c r="D145">
        <f t="shared" si="21"/>
        <v>11.530000000000001</v>
      </c>
      <c r="E145">
        <f t="shared" si="19"/>
        <v>11.530000000000001</v>
      </c>
    </row>
    <row r="146" spans="1:5">
      <c r="A146">
        <v>47</v>
      </c>
      <c r="B146">
        <f t="shared" si="17"/>
        <v>1.5666666666666667</v>
      </c>
      <c r="C146">
        <v>171.66499999999999</v>
      </c>
      <c r="D146">
        <f t="shared" si="21"/>
        <v>8.335000000000008</v>
      </c>
      <c r="E146">
        <f t="shared" si="19"/>
        <v>8.335000000000008</v>
      </c>
    </row>
    <row r="147" spans="1:5">
      <c r="A147">
        <v>49</v>
      </c>
      <c r="B147">
        <f t="shared" si="17"/>
        <v>1.6333333333333333</v>
      </c>
      <c r="C147">
        <v>174.22499999999999</v>
      </c>
      <c r="D147">
        <f t="shared" si="21"/>
        <v>5.7750000000000057</v>
      </c>
      <c r="E147">
        <f t="shared" si="19"/>
        <v>5.7750000000000057</v>
      </c>
    </row>
    <row r="148" spans="1:5">
      <c r="A148">
        <v>51</v>
      </c>
      <c r="B148">
        <f t="shared" si="17"/>
        <v>1.7</v>
      </c>
      <c r="C148">
        <v>173.86600000000001</v>
      </c>
      <c r="D148">
        <f>-180+C148</f>
        <v>-6.1339999999999861</v>
      </c>
      <c r="E148">
        <f t="shared" si="19"/>
        <v>6.1339999999999861</v>
      </c>
    </row>
    <row r="149" spans="1:5">
      <c r="A149">
        <v>53</v>
      </c>
      <c r="B149">
        <f t="shared" si="17"/>
        <v>1.7666666666666666</v>
      </c>
      <c r="C149">
        <v>168.73099999999999</v>
      </c>
      <c r="D149">
        <f t="shared" ref="D149:D159" si="22">-180+C149</f>
        <v>-11.269000000000005</v>
      </c>
      <c r="E149">
        <f t="shared" si="19"/>
        <v>11.269000000000005</v>
      </c>
    </row>
    <row r="150" spans="1:5">
      <c r="A150">
        <v>55</v>
      </c>
      <c r="B150">
        <f t="shared" si="17"/>
        <v>1.8333333333333333</v>
      </c>
      <c r="C150">
        <v>163.95400000000001</v>
      </c>
      <c r="D150">
        <f t="shared" si="22"/>
        <v>-16.045999999999992</v>
      </c>
      <c r="E150">
        <f t="shared" si="19"/>
        <v>16.045999999999992</v>
      </c>
    </row>
    <row r="151" spans="1:5">
      <c r="A151">
        <v>57</v>
      </c>
      <c r="B151">
        <f t="shared" si="17"/>
        <v>1.9</v>
      </c>
      <c r="C151">
        <v>164.18100000000001</v>
      </c>
      <c r="D151">
        <f t="shared" si="22"/>
        <v>-15.818999999999988</v>
      </c>
      <c r="E151">
        <f t="shared" si="19"/>
        <v>15.818999999999988</v>
      </c>
    </row>
    <row r="152" spans="1:5">
      <c r="A152">
        <v>59</v>
      </c>
      <c r="B152">
        <f t="shared" si="17"/>
        <v>1.9666666666666666</v>
      </c>
      <c r="C152">
        <v>166.261</v>
      </c>
      <c r="D152">
        <f t="shared" si="22"/>
        <v>-13.739000000000004</v>
      </c>
      <c r="E152">
        <f t="shared" si="19"/>
        <v>13.739000000000004</v>
      </c>
    </row>
    <row r="153" spans="1:5">
      <c r="A153">
        <v>61</v>
      </c>
      <c r="B153">
        <f t="shared" si="17"/>
        <v>2.0333333333333332</v>
      </c>
      <c r="C153">
        <v>162.727</v>
      </c>
      <c r="D153">
        <f t="shared" si="22"/>
        <v>-17.272999999999996</v>
      </c>
      <c r="E153">
        <f t="shared" si="19"/>
        <v>17.272999999999996</v>
      </c>
    </row>
    <row r="154" spans="1:5">
      <c r="A154">
        <v>63</v>
      </c>
      <c r="B154">
        <f t="shared" si="17"/>
        <v>2.1</v>
      </c>
      <c r="C154">
        <v>169.67500000000001</v>
      </c>
      <c r="D154">
        <f t="shared" si="22"/>
        <v>-10.324999999999989</v>
      </c>
      <c r="E154">
        <f t="shared" si="19"/>
        <v>10.324999999999989</v>
      </c>
    </row>
    <row r="155" spans="1:5">
      <c r="A155">
        <v>65</v>
      </c>
      <c r="B155">
        <f t="shared" si="17"/>
        <v>2.1666666666666665</v>
      </c>
      <c r="C155">
        <v>167.84800000000001</v>
      </c>
      <c r="D155">
        <f t="shared" si="22"/>
        <v>-12.151999999999987</v>
      </c>
      <c r="E155">
        <f t="shared" si="19"/>
        <v>12.151999999999987</v>
      </c>
    </row>
    <row r="156" spans="1:5">
      <c r="A156">
        <v>67</v>
      </c>
      <c r="B156">
        <f t="shared" si="17"/>
        <v>2.2333333333333334</v>
      </c>
      <c r="C156">
        <v>171.26499999999999</v>
      </c>
      <c r="D156">
        <f t="shared" si="22"/>
        <v>-8.7350000000000136</v>
      </c>
      <c r="E156">
        <f t="shared" si="19"/>
        <v>8.7350000000000136</v>
      </c>
    </row>
    <row r="157" spans="1:5">
      <c r="A157">
        <v>69</v>
      </c>
      <c r="B157">
        <f t="shared" si="17"/>
        <v>2.2999999999999998</v>
      </c>
      <c r="C157">
        <v>174.63399999999999</v>
      </c>
      <c r="D157">
        <f t="shared" si="22"/>
        <v>-5.3660000000000139</v>
      </c>
      <c r="E157">
        <f t="shared" si="19"/>
        <v>5.3660000000000139</v>
      </c>
    </row>
    <row r="158" spans="1:5">
      <c r="A158">
        <v>71</v>
      </c>
      <c r="B158">
        <f t="shared" si="17"/>
        <v>2.3666666666666667</v>
      </c>
      <c r="C158">
        <v>174.77099999999999</v>
      </c>
      <c r="D158">
        <f t="shared" si="22"/>
        <v>-5.2290000000000134</v>
      </c>
      <c r="E158">
        <f t="shared" si="19"/>
        <v>5.2290000000000134</v>
      </c>
    </row>
    <row r="159" spans="1:5">
      <c r="A159">
        <v>73</v>
      </c>
      <c r="B159">
        <f t="shared" si="17"/>
        <v>2.4333333333333331</v>
      </c>
      <c r="C159">
        <v>175.81700000000001</v>
      </c>
      <c r="D159">
        <f t="shared" si="22"/>
        <v>-4.1829999999999927</v>
      </c>
      <c r="E159">
        <f t="shared" si="19"/>
        <v>4.1829999999999927</v>
      </c>
    </row>
    <row r="160" spans="1:5">
      <c r="A160">
        <v>75</v>
      </c>
      <c r="B160">
        <f t="shared" si="17"/>
        <v>2.5</v>
      </c>
      <c r="C160">
        <v>173.613</v>
      </c>
      <c r="D160">
        <f>180-C160</f>
        <v>6.3870000000000005</v>
      </c>
      <c r="E160">
        <f t="shared" si="19"/>
        <v>6.3870000000000005</v>
      </c>
    </row>
    <row r="161" spans="1:5">
      <c r="A161">
        <v>77</v>
      </c>
      <c r="B161">
        <f t="shared" si="17"/>
        <v>2.5666666666666664</v>
      </c>
      <c r="C161">
        <v>175.95</v>
      </c>
      <c r="D161">
        <f t="shared" ref="D161:D165" si="23">180-C161</f>
        <v>4.0500000000000114</v>
      </c>
      <c r="E161">
        <f t="shared" si="19"/>
        <v>4.0500000000000114</v>
      </c>
    </row>
    <row r="162" spans="1:5">
      <c r="A162">
        <v>79</v>
      </c>
      <c r="B162">
        <f t="shared" si="17"/>
        <v>2.6333333333333333</v>
      </c>
      <c r="C162">
        <v>173.40899999999999</v>
      </c>
      <c r="D162">
        <f t="shared" si="23"/>
        <v>6.5910000000000082</v>
      </c>
      <c r="E162">
        <f t="shared" si="19"/>
        <v>6.5910000000000082</v>
      </c>
    </row>
    <row r="163" spans="1:5">
      <c r="A163">
        <v>81</v>
      </c>
      <c r="B163">
        <f t="shared" si="17"/>
        <v>2.7</v>
      </c>
      <c r="C163">
        <v>172.995</v>
      </c>
      <c r="D163">
        <f t="shared" si="23"/>
        <v>7.0049999999999955</v>
      </c>
      <c r="E163">
        <f t="shared" si="19"/>
        <v>7.0049999999999955</v>
      </c>
    </row>
    <row r="164" spans="1:5">
      <c r="A164">
        <v>83</v>
      </c>
      <c r="B164">
        <f t="shared" si="17"/>
        <v>2.7666666666666666</v>
      </c>
      <c r="C164">
        <v>173.74100000000001</v>
      </c>
      <c r="D164">
        <f t="shared" si="23"/>
        <v>6.2589999999999861</v>
      </c>
      <c r="E164">
        <f t="shared" si="19"/>
        <v>6.2589999999999861</v>
      </c>
    </row>
    <row r="165" spans="1:5">
      <c r="A165">
        <v>85</v>
      </c>
      <c r="B165">
        <f t="shared" si="17"/>
        <v>2.8333333333333335</v>
      </c>
      <c r="C165">
        <v>169.732</v>
      </c>
      <c r="D165">
        <f t="shared" si="23"/>
        <v>10.268000000000001</v>
      </c>
      <c r="E165">
        <f t="shared" si="19"/>
        <v>10.268000000000001</v>
      </c>
    </row>
  </sheetData>
  <hyperlinks>
    <hyperlink ref="G4" r:id="rId1"/>
    <hyperlink ref="G8" r:id="rId2"/>
    <hyperlink ref="G43" r:id="rId3"/>
    <hyperlink ref="G123" r:id="rId4"/>
  </hyperlinks>
  <pageMargins left="0.7" right="0.7" top="0.75" bottom="0.75" header="0.3" footer="0.3"/>
  <drawing r:id="rId5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41"/>
  <dimension ref="A1:H167"/>
  <sheetViews>
    <sheetView workbookViewId="0">
      <selection activeCell="D8" sqref="D8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  <col min="7" max="7" width="15" bestFit="1" customWidth="1"/>
  </cols>
  <sheetData>
    <row r="1" spans="1:8">
      <c r="A1" s="1" t="s">
        <v>28</v>
      </c>
      <c r="C1" s="18" t="s">
        <v>29</v>
      </c>
    </row>
    <row r="2" spans="1:8">
      <c r="A2" t="s">
        <v>738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223</v>
      </c>
      <c r="H3" s="1" t="s">
        <v>176</v>
      </c>
    </row>
    <row r="4" spans="1:8">
      <c r="A4">
        <v>1</v>
      </c>
      <c r="B4">
        <f>A4*(1/30)</f>
        <v>3.3333333333333333E-2</v>
      </c>
      <c r="C4">
        <v>159.83500000000001</v>
      </c>
      <c r="D4">
        <f>180-C4</f>
        <v>20.164999999999992</v>
      </c>
      <c r="E4">
        <f>ABS(D4)</f>
        <v>20.164999999999992</v>
      </c>
      <c r="F4">
        <v>0.71</v>
      </c>
      <c r="G4" s="9" t="s">
        <v>224</v>
      </c>
      <c r="H4" s="14">
        <v>1.77</v>
      </c>
    </row>
    <row r="5" spans="1:8">
      <c r="A5">
        <v>3</v>
      </c>
      <c r="B5">
        <f t="shared" ref="B5:B68" si="0">A5*(1/30)</f>
        <v>0.1</v>
      </c>
      <c r="C5">
        <v>157.67599999999999</v>
      </c>
      <c r="D5">
        <f t="shared" ref="D5:D25" si="1">180-C5</f>
        <v>22.324000000000012</v>
      </c>
      <c r="E5">
        <f t="shared" ref="E5:E68" si="2">ABS(D5)</f>
        <v>22.324000000000012</v>
      </c>
    </row>
    <row r="6" spans="1:8" ht="31.5">
      <c r="A6">
        <v>5</v>
      </c>
      <c r="B6">
        <f t="shared" si="0"/>
        <v>0.16666666666666666</v>
      </c>
      <c r="C6">
        <v>156.93799999999999</v>
      </c>
      <c r="D6">
        <f t="shared" si="1"/>
        <v>23.062000000000012</v>
      </c>
      <c r="E6">
        <f t="shared" si="2"/>
        <v>23.062000000000012</v>
      </c>
      <c r="G6" s="15" t="s">
        <v>225</v>
      </c>
    </row>
    <row r="7" spans="1:8">
      <c r="A7">
        <v>7</v>
      </c>
      <c r="B7">
        <f t="shared" si="0"/>
        <v>0.23333333333333334</v>
      </c>
      <c r="C7">
        <v>156.18100000000001</v>
      </c>
      <c r="D7">
        <f t="shared" si="1"/>
        <v>23.818999999999988</v>
      </c>
      <c r="E7">
        <f t="shared" si="2"/>
        <v>23.818999999999988</v>
      </c>
    </row>
    <row r="8" spans="1:8">
      <c r="A8">
        <v>9</v>
      </c>
      <c r="B8">
        <f t="shared" si="0"/>
        <v>0.3</v>
      </c>
      <c r="C8">
        <v>151.155</v>
      </c>
      <c r="D8" s="17">
        <f t="shared" si="1"/>
        <v>28.844999999999999</v>
      </c>
      <c r="E8">
        <f t="shared" si="2"/>
        <v>28.844999999999999</v>
      </c>
    </row>
    <row r="9" spans="1:8">
      <c r="A9">
        <v>11</v>
      </c>
      <c r="B9">
        <f t="shared" si="0"/>
        <v>0.36666666666666664</v>
      </c>
      <c r="C9">
        <v>154.03700000000001</v>
      </c>
      <c r="D9">
        <f t="shared" si="1"/>
        <v>25.962999999999994</v>
      </c>
      <c r="E9">
        <f t="shared" si="2"/>
        <v>25.962999999999994</v>
      </c>
      <c r="G9" t="s">
        <v>131</v>
      </c>
      <c r="H9" t="s">
        <v>226</v>
      </c>
    </row>
    <row r="10" spans="1:8">
      <c r="A10">
        <v>13</v>
      </c>
      <c r="B10">
        <f t="shared" si="0"/>
        <v>0.43333333333333335</v>
      </c>
      <c r="C10">
        <v>161.15100000000001</v>
      </c>
      <c r="D10">
        <f t="shared" si="1"/>
        <v>18.84899999999999</v>
      </c>
      <c r="E10">
        <f t="shared" si="2"/>
        <v>18.84899999999999</v>
      </c>
      <c r="G10" t="s">
        <v>227</v>
      </c>
    </row>
    <row r="11" spans="1:8">
      <c r="A11">
        <v>15</v>
      </c>
      <c r="B11">
        <f t="shared" si="0"/>
        <v>0.5</v>
      </c>
      <c r="C11">
        <v>164.79499999999999</v>
      </c>
      <c r="D11">
        <f t="shared" si="1"/>
        <v>15.205000000000013</v>
      </c>
      <c r="E11">
        <f t="shared" si="2"/>
        <v>15.205000000000013</v>
      </c>
      <c r="G11" s="9" t="s">
        <v>228</v>
      </c>
    </row>
    <row r="12" spans="1:8">
      <c r="A12">
        <v>17</v>
      </c>
      <c r="B12">
        <f t="shared" si="0"/>
        <v>0.56666666666666665</v>
      </c>
      <c r="C12">
        <v>163.66399999999999</v>
      </c>
      <c r="D12">
        <f t="shared" si="1"/>
        <v>16.336000000000013</v>
      </c>
      <c r="E12">
        <f t="shared" si="2"/>
        <v>16.336000000000013</v>
      </c>
    </row>
    <row r="13" spans="1:8">
      <c r="A13">
        <v>19</v>
      </c>
      <c r="B13">
        <f t="shared" si="0"/>
        <v>0.6333333333333333</v>
      </c>
      <c r="C13">
        <v>160.32</v>
      </c>
      <c r="D13">
        <f t="shared" si="1"/>
        <v>19.680000000000007</v>
      </c>
      <c r="E13">
        <f t="shared" si="2"/>
        <v>19.680000000000007</v>
      </c>
    </row>
    <row r="14" spans="1:8">
      <c r="A14">
        <v>21</v>
      </c>
      <c r="B14">
        <f t="shared" si="0"/>
        <v>0.7</v>
      </c>
      <c r="C14">
        <v>161.69399999999999</v>
      </c>
      <c r="D14">
        <f t="shared" si="1"/>
        <v>18.306000000000012</v>
      </c>
      <c r="E14">
        <f t="shared" si="2"/>
        <v>18.306000000000012</v>
      </c>
    </row>
    <row r="15" spans="1:8">
      <c r="A15">
        <v>23</v>
      </c>
      <c r="B15">
        <f t="shared" si="0"/>
        <v>0.76666666666666661</v>
      </c>
      <c r="C15">
        <v>162.11099999999999</v>
      </c>
      <c r="D15">
        <f t="shared" si="1"/>
        <v>17.88900000000001</v>
      </c>
      <c r="E15">
        <f t="shared" si="2"/>
        <v>17.88900000000001</v>
      </c>
    </row>
    <row r="16" spans="1:8">
      <c r="A16">
        <v>25</v>
      </c>
      <c r="B16">
        <f t="shared" si="0"/>
        <v>0.83333333333333337</v>
      </c>
      <c r="C16">
        <v>153.83799999999999</v>
      </c>
      <c r="D16">
        <f t="shared" si="1"/>
        <v>26.162000000000006</v>
      </c>
      <c r="E16">
        <f t="shared" si="2"/>
        <v>26.162000000000006</v>
      </c>
    </row>
    <row r="17" spans="1:5">
      <c r="A17">
        <v>27</v>
      </c>
      <c r="B17">
        <f t="shared" si="0"/>
        <v>0.9</v>
      </c>
      <c r="C17">
        <v>158.99100000000001</v>
      </c>
      <c r="D17">
        <f t="shared" si="1"/>
        <v>21.008999999999986</v>
      </c>
      <c r="E17">
        <f t="shared" si="2"/>
        <v>21.008999999999986</v>
      </c>
    </row>
    <row r="18" spans="1:5">
      <c r="A18">
        <v>29</v>
      </c>
      <c r="B18">
        <f t="shared" si="0"/>
        <v>0.96666666666666667</v>
      </c>
      <c r="C18">
        <v>160.66999999999999</v>
      </c>
      <c r="D18">
        <f t="shared" si="1"/>
        <v>19.330000000000013</v>
      </c>
      <c r="E18">
        <f t="shared" si="2"/>
        <v>19.330000000000013</v>
      </c>
    </row>
    <row r="19" spans="1:5">
      <c r="A19">
        <v>31</v>
      </c>
      <c r="B19">
        <f t="shared" si="0"/>
        <v>1.0333333333333332</v>
      </c>
      <c r="C19">
        <v>162.71199999999999</v>
      </c>
      <c r="D19">
        <f t="shared" si="1"/>
        <v>17.288000000000011</v>
      </c>
      <c r="E19">
        <f t="shared" si="2"/>
        <v>17.288000000000011</v>
      </c>
    </row>
    <row r="20" spans="1:5">
      <c r="A20">
        <v>33</v>
      </c>
      <c r="B20">
        <f t="shared" si="0"/>
        <v>1.1000000000000001</v>
      </c>
      <c r="C20">
        <v>170.15100000000001</v>
      </c>
      <c r="D20">
        <f t="shared" si="1"/>
        <v>9.8489999999999895</v>
      </c>
      <c r="E20">
        <f t="shared" si="2"/>
        <v>9.8489999999999895</v>
      </c>
    </row>
    <row r="21" spans="1:5">
      <c r="A21">
        <v>35</v>
      </c>
      <c r="B21">
        <f t="shared" si="0"/>
        <v>1.1666666666666667</v>
      </c>
      <c r="C21">
        <v>166.75899999999999</v>
      </c>
      <c r="D21">
        <f t="shared" si="1"/>
        <v>13.241000000000014</v>
      </c>
      <c r="E21">
        <f t="shared" si="2"/>
        <v>13.241000000000014</v>
      </c>
    </row>
    <row r="22" spans="1:5">
      <c r="A22">
        <v>37</v>
      </c>
      <c r="B22">
        <f t="shared" si="0"/>
        <v>1.2333333333333334</v>
      </c>
      <c r="C22">
        <v>164.60400000000001</v>
      </c>
      <c r="D22">
        <f t="shared" si="1"/>
        <v>15.395999999999987</v>
      </c>
      <c r="E22">
        <f t="shared" si="2"/>
        <v>15.395999999999987</v>
      </c>
    </row>
    <row r="23" spans="1:5">
      <c r="A23">
        <v>39</v>
      </c>
      <c r="B23">
        <f t="shared" si="0"/>
        <v>1.3</v>
      </c>
      <c r="C23">
        <v>160.935</v>
      </c>
      <c r="D23">
        <f t="shared" si="1"/>
        <v>19.064999999999998</v>
      </c>
      <c r="E23">
        <f t="shared" si="2"/>
        <v>19.064999999999998</v>
      </c>
    </row>
    <row r="24" spans="1:5">
      <c r="A24">
        <v>41</v>
      </c>
      <c r="B24">
        <f t="shared" si="0"/>
        <v>1.3666666666666667</v>
      </c>
      <c r="C24">
        <v>170.81899999999999</v>
      </c>
      <c r="D24">
        <f t="shared" si="1"/>
        <v>9.1810000000000116</v>
      </c>
      <c r="E24">
        <f t="shared" si="2"/>
        <v>9.1810000000000116</v>
      </c>
    </row>
    <row r="25" spans="1:5">
      <c r="A25">
        <v>43</v>
      </c>
      <c r="B25">
        <f t="shared" si="0"/>
        <v>1.4333333333333333</v>
      </c>
      <c r="C25">
        <v>174.78200000000001</v>
      </c>
      <c r="D25">
        <f t="shared" si="1"/>
        <v>5.2179999999999893</v>
      </c>
      <c r="E25">
        <f t="shared" si="2"/>
        <v>5.2179999999999893</v>
      </c>
    </row>
    <row r="26" spans="1:5">
      <c r="A26">
        <v>45</v>
      </c>
      <c r="B26">
        <f t="shared" si="0"/>
        <v>1.5</v>
      </c>
      <c r="C26">
        <v>166.12100000000001</v>
      </c>
      <c r="D26">
        <f>-180+C26</f>
        <v>-13.878999999999991</v>
      </c>
      <c r="E26">
        <f t="shared" si="2"/>
        <v>13.878999999999991</v>
      </c>
    </row>
    <row r="27" spans="1:5">
      <c r="A27">
        <v>47</v>
      </c>
      <c r="B27">
        <f t="shared" si="0"/>
        <v>1.5666666666666667</v>
      </c>
      <c r="C27">
        <v>155.87899999999999</v>
      </c>
      <c r="D27">
        <f t="shared" ref="D27:D37" si="3">-180+C27</f>
        <v>-24.121000000000009</v>
      </c>
      <c r="E27">
        <f t="shared" si="2"/>
        <v>24.121000000000009</v>
      </c>
    </row>
    <row r="28" spans="1:5">
      <c r="A28">
        <v>49</v>
      </c>
      <c r="B28">
        <f t="shared" si="0"/>
        <v>1.6333333333333333</v>
      </c>
      <c r="C28">
        <v>159.274</v>
      </c>
      <c r="D28">
        <f t="shared" si="3"/>
        <v>-20.725999999999999</v>
      </c>
      <c r="E28">
        <f t="shared" si="2"/>
        <v>20.725999999999999</v>
      </c>
    </row>
    <row r="29" spans="1:5">
      <c r="A29">
        <v>51</v>
      </c>
      <c r="B29">
        <f t="shared" si="0"/>
        <v>1.7</v>
      </c>
      <c r="C29">
        <v>157.59700000000001</v>
      </c>
      <c r="D29">
        <f t="shared" si="3"/>
        <v>-22.402999999999992</v>
      </c>
      <c r="E29">
        <f t="shared" si="2"/>
        <v>22.402999999999992</v>
      </c>
    </row>
    <row r="30" spans="1:5">
      <c r="A30">
        <v>53</v>
      </c>
      <c r="B30">
        <f t="shared" si="0"/>
        <v>1.7666666666666666</v>
      </c>
      <c r="C30">
        <v>165.79</v>
      </c>
      <c r="D30">
        <f t="shared" si="3"/>
        <v>-14.210000000000008</v>
      </c>
      <c r="E30">
        <f t="shared" si="2"/>
        <v>14.210000000000008</v>
      </c>
    </row>
    <row r="31" spans="1:5">
      <c r="A31">
        <v>55</v>
      </c>
      <c r="B31">
        <f t="shared" si="0"/>
        <v>1.8333333333333333</v>
      </c>
      <c r="C31">
        <v>152.64099999999999</v>
      </c>
      <c r="D31" s="17">
        <f t="shared" si="3"/>
        <v>-27.359000000000009</v>
      </c>
      <c r="E31">
        <f t="shared" si="2"/>
        <v>27.359000000000009</v>
      </c>
    </row>
    <row r="32" spans="1:5">
      <c r="A32">
        <v>57</v>
      </c>
      <c r="B32">
        <f t="shared" si="0"/>
        <v>1.9</v>
      </c>
      <c r="C32">
        <v>161.89599999999999</v>
      </c>
      <c r="D32">
        <f t="shared" si="3"/>
        <v>-18.104000000000013</v>
      </c>
      <c r="E32">
        <f t="shared" si="2"/>
        <v>18.104000000000013</v>
      </c>
    </row>
    <row r="33" spans="1:5">
      <c r="A33">
        <v>59</v>
      </c>
      <c r="B33">
        <f t="shared" si="0"/>
        <v>1.9666666666666666</v>
      </c>
      <c r="C33">
        <v>164.34899999999999</v>
      </c>
      <c r="D33">
        <f t="shared" si="3"/>
        <v>-15.65100000000001</v>
      </c>
      <c r="E33">
        <f t="shared" si="2"/>
        <v>15.65100000000001</v>
      </c>
    </row>
    <row r="34" spans="1:5">
      <c r="A34">
        <v>61</v>
      </c>
      <c r="B34">
        <f t="shared" si="0"/>
        <v>2.0333333333333332</v>
      </c>
      <c r="C34">
        <v>166.08799999999999</v>
      </c>
      <c r="D34">
        <f t="shared" si="3"/>
        <v>-13.912000000000006</v>
      </c>
      <c r="E34">
        <f t="shared" si="2"/>
        <v>13.912000000000006</v>
      </c>
    </row>
    <row r="35" spans="1:5">
      <c r="A35">
        <v>63</v>
      </c>
      <c r="B35">
        <f t="shared" si="0"/>
        <v>2.1</v>
      </c>
      <c r="C35">
        <v>170.727</v>
      </c>
      <c r="D35">
        <f t="shared" si="3"/>
        <v>-9.2729999999999961</v>
      </c>
      <c r="E35">
        <f t="shared" si="2"/>
        <v>9.2729999999999961</v>
      </c>
    </row>
    <row r="36" spans="1:5">
      <c r="A36">
        <v>67</v>
      </c>
      <c r="B36">
        <f t="shared" si="0"/>
        <v>2.2333333333333334</v>
      </c>
      <c r="C36">
        <v>166.608</v>
      </c>
      <c r="D36">
        <f t="shared" si="3"/>
        <v>-13.391999999999996</v>
      </c>
      <c r="E36">
        <f t="shared" si="2"/>
        <v>13.391999999999996</v>
      </c>
    </row>
    <row r="37" spans="1:5">
      <c r="A37">
        <v>69</v>
      </c>
      <c r="B37">
        <f t="shared" si="0"/>
        <v>2.2999999999999998</v>
      </c>
      <c r="C37">
        <v>168.19200000000001</v>
      </c>
      <c r="D37">
        <f t="shared" si="3"/>
        <v>-11.807999999999993</v>
      </c>
      <c r="E37">
        <f t="shared" si="2"/>
        <v>11.807999999999993</v>
      </c>
    </row>
    <row r="38" spans="1:5">
      <c r="A38">
        <v>71</v>
      </c>
      <c r="B38">
        <f t="shared" si="0"/>
        <v>2.3666666666666667</v>
      </c>
      <c r="C38">
        <v>164.381</v>
      </c>
      <c r="D38">
        <f>180-C38</f>
        <v>15.619</v>
      </c>
      <c r="E38">
        <f t="shared" si="2"/>
        <v>15.619</v>
      </c>
    </row>
    <row r="39" spans="1:5">
      <c r="A39">
        <v>73</v>
      </c>
      <c r="B39">
        <f t="shared" si="0"/>
        <v>2.4333333333333331</v>
      </c>
      <c r="C39">
        <v>166.20099999999999</v>
      </c>
      <c r="D39">
        <f t="shared" ref="D39:D59" si="4">180-C39</f>
        <v>13.799000000000007</v>
      </c>
      <c r="E39">
        <f t="shared" si="2"/>
        <v>13.799000000000007</v>
      </c>
    </row>
    <row r="40" spans="1:5">
      <c r="A40">
        <v>75</v>
      </c>
      <c r="B40">
        <f t="shared" si="0"/>
        <v>2.5</v>
      </c>
      <c r="C40">
        <v>161.06299999999999</v>
      </c>
      <c r="D40">
        <f t="shared" si="4"/>
        <v>18.937000000000012</v>
      </c>
      <c r="E40">
        <f t="shared" si="2"/>
        <v>18.937000000000012</v>
      </c>
    </row>
    <row r="41" spans="1:5">
      <c r="A41">
        <v>77</v>
      </c>
      <c r="B41">
        <f t="shared" si="0"/>
        <v>2.5666666666666664</v>
      </c>
      <c r="C41">
        <v>153.62200000000001</v>
      </c>
      <c r="D41">
        <f t="shared" si="4"/>
        <v>26.377999999999986</v>
      </c>
      <c r="E41">
        <f t="shared" si="2"/>
        <v>26.377999999999986</v>
      </c>
    </row>
    <row r="42" spans="1:5">
      <c r="A42">
        <v>79</v>
      </c>
      <c r="B42">
        <f t="shared" si="0"/>
        <v>2.6333333333333333</v>
      </c>
      <c r="C42">
        <v>158.66399999999999</v>
      </c>
      <c r="D42">
        <f t="shared" si="4"/>
        <v>21.336000000000013</v>
      </c>
      <c r="E42">
        <f t="shared" si="2"/>
        <v>21.336000000000013</v>
      </c>
    </row>
    <row r="43" spans="1:5">
      <c r="A43">
        <v>81</v>
      </c>
      <c r="B43">
        <f t="shared" si="0"/>
        <v>2.7</v>
      </c>
      <c r="C43">
        <v>155.60599999999999</v>
      </c>
      <c r="D43">
        <f t="shared" si="4"/>
        <v>24.394000000000005</v>
      </c>
      <c r="E43">
        <f t="shared" si="2"/>
        <v>24.394000000000005</v>
      </c>
    </row>
    <row r="44" spans="1:5">
      <c r="A44">
        <v>83</v>
      </c>
      <c r="B44">
        <f t="shared" si="0"/>
        <v>2.7666666666666666</v>
      </c>
      <c r="C44">
        <v>160.59800000000001</v>
      </c>
      <c r="D44">
        <f t="shared" si="4"/>
        <v>19.401999999999987</v>
      </c>
      <c r="E44">
        <f t="shared" si="2"/>
        <v>19.401999999999987</v>
      </c>
    </row>
    <row r="45" spans="1:5">
      <c r="A45">
        <v>85</v>
      </c>
      <c r="B45">
        <f t="shared" si="0"/>
        <v>2.8333333333333335</v>
      </c>
      <c r="C45">
        <v>165.09899999999999</v>
      </c>
      <c r="D45">
        <f t="shared" si="4"/>
        <v>14.90100000000001</v>
      </c>
      <c r="E45">
        <f t="shared" si="2"/>
        <v>14.90100000000001</v>
      </c>
    </row>
    <row r="46" spans="1:5">
      <c r="A46">
        <v>87</v>
      </c>
      <c r="B46">
        <f t="shared" si="0"/>
        <v>2.9</v>
      </c>
      <c r="C46">
        <v>149.62100000000001</v>
      </c>
      <c r="D46" s="8">
        <f t="shared" si="4"/>
        <v>30.378999999999991</v>
      </c>
      <c r="E46">
        <f t="shared" si="2"/>
        <v>30.378999999999991</v>
      </c>
    </row>
    <row r="47" spans="1:5">
      <c r="A47">
        <v>89</v>
      </c>
      <c r="B47">
        <f t="shared" si="0"/>
        <v>2.9666666666666668</v>
      </c>
      <c r="C47">
        <v>159.39400000000001</v>
      </c>
      <c r="D47">
        <f t="shared" si="4"/>
        <v>20.605999999999995</v>
      </c>
      <c r="E47">
        <f t="shared" si="2"/>
        <v>20.605999999999995</v>
      </c>
    </row>
    <row r="48" spans="1:5">
      <c r="A48">
        <v>91</v>
      </c>
      <c r="B48">
        <f t="shared" si="0"/>
        <v>3.0333333333333332</v>
      </c>
      <c r="C48">
        <v>162.52500000000001</v>
      </c>
      <c r="D48">
        <f t="shared" si="4"/>
        <v>17.474999999999994</v>
      </c>
      <c r="E48">
        <f t="shared" si="2"/>
        <v>17.474999999999994</v>
      </c>
    </row>
    <row r="49" spans="1:5">
      <c r="A49">
        <v>93</v>
      </c>
      <c r="B49">
        <f t="shared" si="0"/>
        <v>3.1</v>
      </c>
      <c r="C49">
        <v>168.98099999999999</v>
      </c>
      <c r="D49">
        <f t="shared" si="4"/>
        <v>11.019000000000005</v>
      </c>
      <c r="E49">
        <f t="shared" si="2"/>
        <v>11.019000000000005</v>
      </c>
    </row>
    <row r="50" spans="1:5">
      <c r="A50">
        <v>95</v>
      </c>
      <c r="B50">
        <f t="shared" si="0"/>
        <v>3.1666666666666665</v>
      </c>
      <c r="C50">
        <v>166.79499999999999</v>
      </c>
      <c r="D50">
        <f t="shared" si="4"/>
        <v>13.205000000000013</v>
      </c>
      <c r="E50">
        <f t="shared" si="2"/>
        <v>13.205000000000013</v>
      </c>
    </row>
    <row r="51" spans="1:5">
      <c r="A51">
        <v>97</v>
      </c>
      <c r="B51">
        <f t="shared" si="0"/>
        <v>3.2333333333333334</v>
      </c>
      <c r="C51">
        <v>166.9</v>
      </c>
      <c r="D51">
        <f t="shared" si="4"/>
        <v>13.099999999999994</v>
      </c>
      <c r="E51">
        <f t="shared" si="2"/>
        <v>13.099999999999994</v>
      </c>
    </row>
    <row r="52" spans="1:5">
      <c r="A52">
        <v>99</v>
      </c>
      <c r="B52">
        <f t="shared" si="0"/>
        <v>3.3</v>
      </c>
      <c r="C52">
        <v>162.65600000000001</v>
      </c>
      <c r="D52">
        <f t="shared" si="4"/>
        <v>17.343999999999994</v>
      </c>
      <c r="E52">
        <f t="shared" si="2"/>
        <v>17.343999999999994</v>
      </c>
    </row>
    <row r="53" spans="1:5">
      <c r="A53">
        <v>101</v>
      </c>
      <c r="B53">
        <f t="shared" si="0"/>
        <v>3.3666666666666667</v>
      </c>
      <c r="C53">
        <v>159.07499999999999</v>
      </c>
      <c r="D53">
        <f t="shared" si="4"/>
        <v>20.925000000000011</v>
      </c>
      <c r="E53">
        <f t="shared" si="2"/>
        <v>20.925000000000011</v>
      </c>
    </row>
    <row r="54" spans="1:5">
      <c r="A54">
        <v>103</v>
      </c>
      <c r="B54">
        <f t="shared" si="0"/>
        <v>3.4333333333333331</v>
      </c>
      <c r="C54">
        <v>157.24700000000001</v>
      </c>
      <c r="D54">
        <f t="shared" si="4"/>
        <v>22.752999999999986</v>
      </c>
      <c r="E54">
        <f t="shared" si="2"/>
        <v>22.752999999999986</v>
      </c>
    </row>
    <row r="55" spans="1:5">
      <c r="A55">
        <v>105</v>
      </c>
      <c r="B55">
        <f t="shared" si="0"/>
        <v>3.5</v>
      </c>
      <c r="C55">
        <v>156.251</v>
      </c>
      <c r="D55">
        <f t="shared" si="4"/>
        <v>23.748999999999995</v>
      </c>
      <c r="E55">
        <f t="shared" si="2"/>
        <v>23.748999999999995</v>
      </c>
    </row>
    <row r="56" spans="1:5">
      <c r="A56">
        <v>107</v>
      </c>
      <c r="B56">
        <f t="shared" si="0"/>
        <v>3.5666666666666664</v>
      </c>
      <c r="C56">
        <v>160.631</v>
      </c>
      <c r="D56">
        <f t="shared" si="4"/>
        <v>19.369</v>
      </c>
      <c r="E56">
        <f t="shared" si="2"/>
        <v>19.369</v>
      </c>
    </row>
    <row r="57" spans="1:5">
      <c r="A57">
        <v>109</v>
      </c>
      <c r="B57">
        <f t="shared" si="0"/>
        <v>3.6333333333333333</v>
      </c>
      <c r="C57">
        <v>164.63200000000001</v>
      </c>
      <c r="D57">
        <f t="shared" si="4"/>
        <v>15.367999999999995</v>
      </c>
      <c r="E57">
        <f t="shared" si="2"/>
        <v>15.367999999999995</v>
      </c>
    </row>
    <row r="58" spans="1:5">
      <c r="A58">
        <v>111</v>
      </c>
      <c r="B58">
        <f t="shared" si="0"/>
        <v>3.6999999999999997</v>
      </c>
      <c r="C58">
        <v>156.37799999999999</v>
      </c>
      <c r="D58">
        <f t="shared" si="4"/>
        <v>23.622000000000014</v>
      </c>
      <c r="E58">
        <f t="shared" si="2"/>
        <v>23.622000000000014</v>
      </c>
    </row>
    <row r="59" spans="1:5">
      <c r="A59">
        <v>113</v>
      </c>
      <c r="B59">
        <f t="shared" si="0"/>
        <v>3.7666666666666666</v>
      </c>
      <c r="C59">
        <v>172.55699999999999</v>
      </c>
      <c r="D59">
        <f t="shared" si="4"/>
        <v>7.4430000000000121</v>
      </c>
      <c r="E59">
        <f t="shared" si="2"/>
        <v>7.4430000000000121</v>
      </c>
    </row>
    <row r="60" spans="1:5">
      <c r="A60">
        <v>115</v>
      </c>
      <c r="B60">
        <f t="shared" si="0"/>
        <v>3.8333333333333335</v>
      </c>
      <c r="C60">
        <v>173.26400000000001</v>
      </c>
      <c r="D60">
        <f>-180+C60</f>
        <v>-6.73599999999999</v>
      </c>
      <c r="E60">
        <f t="shared" si="2"/>
        <v>6.73599999999999</v>
      </c>
    </row>
    <row r="61" spans="1:5">
      <c r="A61">
        <v>117</v>
      </c>
      <c r="B61">
        <f t="shared" si="0"/>
        <v>3.9</v>
      </c>
      <c r="C61">
        <v>169.71899999999999</v>
      </c>
      <c r="D61">
        <f t="shared" ref="D61:D72" si="5">-180+C61</f>
        <v>-10.281000000000006</v>
      </c>
      <c r="E61">
        <f t="shared" si="2"/>
        <v>10.281000000000006</v>
      </c>
    </row>
    <row r="62" spans="1:5">
      <c r="A62">
        <v>119</v>
      </c>
      <c r="B62">
        <f t="shared" si="0"/>
        <v>3.9666666666666668</v>
      </c>
      <c r="C62">
        <v>162.321</v>
      </c>
      <c r="D62">
        <f t="shared" si="5"/>
        <v>-17.679000000000002</v>
      </c>
      <c r="E62">
        <f t="shared" si="2"/>
        <v>17.679000000000002</v>
      </c>
    </row>
    <row r="63" spans="1:5">
      <c r="A63">
        <v>121</v>
      </c>
      <c r="B63">
        <f t="shared" si="0"/>
        <v>4.0333333333333332</v>
      </c>
      <c r="C63">
        <v>164.05500000000001</v>
      </c>
      <c r="D63">
        <f t="shared" si="5"/>
        <v>-15.944999999999993</v>
      </c>
      <c r="E63">
        <f t="shared" si="2"/>
        <v>15.944999999999993</v>
      </c>
    </row>
    <row r="64" spans="1:5">
      <c r="A64">
        <v>123</v>
      </c>
      <c r="B64">
        <f t="shared" si="0"/>
        <v>4.0999999999999996</v>
      </c>
      <c r="C64">
        <v>161.471</v>
      </c>
      <c r="D64">
        <f t="shared" si="5"/>
        <v>-18.528999999999996</v>
      </c>
      <c r="E64">
        <f t="shared" si="2"/>
        <v>18.528999999999996</v>
      </c>
    </row>
    <row r="65" spans="1:5">
      <c r="A65">
        <v>125</v>
      </c>
      <c r="B65">
        <f t="shared" si="0"/>
        <v>4.166666666666667</v>
      </c>
      <c r="C65">
        <v>165.964</v>
      </c>
      <c r="D65">
        <f t="shared" si="5"/>
        <v>-14.036000000000001</v>
      </c>
      <c r="E65">
        <f t="shared" si="2"/>
        <v>14.036000000000001</v>
      </c>
    </row>
    <row r="66" spans="1:5">
      <c r="A66">
        <v>127</v>
      </c>
      <c r="B66">
        <f t="shared" si="0"/>
        <v>4.2333333333333334</v>
      </c>
      <c r="C66">
        <v>162.738</v>
      </c>
      <c r="D66">
        <f t="shared" si="5"/>
        <v>-17.262</v>
      </c>
      <c r="E66">
        <f t="shared" si="2"/>
        <v>17.262</v>
      </c>
    </row>
    <row r="67" spans="1:5">
      <c r="A67">
        <v>129</v>
      </c>
      <c r="B67">
        <f t="shared" si="0"/>
        <v>4.3</v>
      </c>
      <c r="C67">
        <v>157.43299999999999</v>
      </c>
      <c r="D67">
        <f t="shared" si="5"/>
        <v>-22.567000000000007</v>
      </c>
      <c r="E67">
        <f t="shared" si="2"/>
        <v>22.567000000000007</v>
      </c>
    </row>
    <row r="68" spans="1:5">
      <c r="A68">
        <v>131</v>
      </c>
      <c r="B68">
        <f t="shared" si="0"/>
        <v>4.3666666666666663</v>
      </c>
      <c r="C68">
        <v>147.79300000000001</v>
      </c>
      <c r="D68" s="8">
        <f t="shared" si="5"/>
        <v>-32.206999999999994</v>
      </c>
      <c r="E68" s="13">
        <f t="shared" si="2"/>
        <v>32.206999999999994</v>
      </c>
    </row>
    <row r="69" spans="1:5">
      <c r="A69">
        <v>133</v>
      </c>
      <c r="B69">
        <f t="shared" ref="B69:B88" si="6">A69*(1/30)</f>
        <v>4.4333333333333336</v>
      </c>
      <c r="C69">
        <v>155.37200000000001</v>
      </c>
      <c r="D69">
        <f t="shared" si="5"/>
        <v>-24.627999999999986</v>
      </c>
      <c r="E69">
        <f t="shared" ref="E69:E88" si="7">ABS(D69)</f>
        <v>24.627999999999986</v>
      </c>
    </row>
    <row r="70" spans="1:5">
      <c r="A70">
        <v>135</v>
      </c>
      <c r="B70">
        <f t="shared" si="6"/>
        <v>4.5</v>
      </c>
      <c r="C70">
        <v>167.196</v>
      </c>
      <c r="D70">
        <f t="shared" si="5"/>
        <v>-12.804000000000002</v>
      </c>
      <c r="E70">
        <f t="shared" si="7"/>
        <v>12.804000000000002</v>
      </c>
    </row>
    <row r="71" spans="1:5">
      <c r="A71">
        <v>137</v>
      </c>
      <c r="B71">
        <f t="shared" si="6"/>
        <v>4.5666666666666664</v>
      </c>
      <c r="C71">
        <v>169.452</v>
      </c>
      <c r="D71">
        <f t="shared" si="5"/>
        <v>-10.548000000000002</v>
      </c>
      <c r="E71">
        <f t="shared" si="7"/>
        <v>10.548000000000002</v>
      </c>
    </row>
    <row r="72" spans="1:5">
      <c r="A72">
        <v>139</v>
      </c>
      <c r="B72">
        <f t="shared" si="6"/>
        <v>4.6333333333333329</v>
      </c>
      <c r="C72">
        <v>172.69399999999999</v>
      </c>
      <c r="D72">
        <f t="shared" si="5"/>
        <v>-7.3060000000000116</v>
      </c>
      <c r="E72">
        <f t="shared" si="7"/>
        <v>7.3060000000000116</v>
      </c>
    </row>
    <row r="73" spans="1:5">
      <c r="A73">
        <v>141</v>
      </c>
      <c r="B73">
        <f t="shared" si="6"/>
        <v>4.7</v>
      </c>
      <c r="C73">
        <v>176.45500000000001</v>
      </c>
      <c r="D73">
        <f>180-C73</f>
        <v>3.5449999999999875</v>
      </c>
      <c r="E73">
        <f t="shared" si="7"/>
        <v>3.5449999999999875</v>
      </c>
    </row>
    <row r="74" spans="1:5">
      <c r="A74">
        <v>143</v>
      </c>
      <c r="B74">
        <f t="shared" si="6"/>
        <v>4.7666666666666666</v>
      </c>
      <c r="C74">
        <v>169.76300000000001</v>
      </c>
      <c r="D74">
        <f t="shared" ref="D74:D88" si="8">180-C74</f>
        <v>10.236999999999995</v>
      </c>
      <c r="E74">
        <f t="shared" si="7"/>
        <v>10.236999999999995</v>
      </c>
    </row>
    <row r="75" spans="1:5">
      <c r="A75">
        <v>145</v>
      </c>
      <c r="B75">
        <f t="shared" si="6"/>
        <v>4.833333333333333</v>
      </c>
      <c r="C75">
        <v>158.661</v>
      </c>
      <c r="D75">
        <f t="shared" si="8"/>
        <v>21.338999999999999</v>
      </c>
      <c r="E75">
        <f t="shared" si="7"/>
        <v>21.338999999999999</v>
      </c>
    </row>
    <row r="76" spans="1:5">
      <c r="A76">
        <v>147</v>
      </c>
      <c r="B76">
        <f t="shared" si="6"/>
        <v>4.9000000000000004</v>
      </c>
      <c r="C76">
        <v>151.928</v>
      </c>
      <c r="D76">
        <f t="shared" si="8"/>
        <v>28.072000000000003</v>
      </c>
      <c r="E76">
        <f t="shared" si="7"/>
        <v>28.072000000000003</v>
      </c>
    </row>
    <row r="77" spans="1:5">
      <c r="A77">
        <v>149</v>
      </c>
      <c r="B77">
        <f t="shared" si="6"/>
        <v>4.9666666666666668</v>
      </c>
      <c r="C77">
        <v>167.471</v>
      </c>
      <c r="D77">
        <f t="shared" si="8"/>
        <v>12.528999999999996</v>
      </c>
      <c r="E77">
        <f t="shared" si="7"/>
        <v>12.528999999999996</v>
      </c>
    </row>
    <row r="78" spans="1:5">
      <c r="A78">
        <v>151</v>
      </c>
      <c r="B78">
        <f t="shared" si="6"/>
        <v>5.0333333333333332</v>
      </c>
      <c r="C78">
        <v>153.08500000000001</v>
      </c>
      <c r="D78">
        <f t="shared" si="8"/>
        <v>26.914999999999992</v>
      </c>
      <c r="E78">
        <f t="shared" si="7"/>
        <v>26.914999999999992</v>
      </c>
    </row>
    <row r="79" spans="1:5">
      <c r="A79">
        <v>153</v>
      </c>
      <c r="B79">
        <f t="shared" si="6"/>
        <v>5.0999999999999996</v>
      </c>
      <c r="C79">
        <v>155.47200000000001</v>
      </c>
      <c r="D79">
        <f t="shared" si="8"/>
        <v>24.527999999999992</v>
      </c>
      <c r="E79">
        <f t="shared" si="7"/>
        <v>24.527999999999992</v>
      </c>
    </row>
    <row r="80" spans="1:5">
      <c r="A80">
        <v>155</v>
      </c>
      <c r="B80">
        <f t="shared" si="6"/>
        <v>5.166666666666667</v>
      </c>
      <c r="C80">
        <v>156.77500000000001</v>
      </c>
      <c r="D80">
        <f t="shared" si="8"/>
        <v>23.224999999999994</v>
      </c>
      <c r="E80">
        <f t="shared" si="7"/>
        <v>23.224999999999994</v>
      </c>
    </row>
    <row r="81" spans="1:8">
      <c r="A81">
        <v>157</v>
      </c>
      <c r="B81">
        <f t="shared" si="6"/>
        <v>5.2333333333333334</v>
      </c>
      <c r="C81">
        <v>158.35</v>
      </c>
      <c r="D81">
        <f t="shared" si="8"/>
        <v>21.650000000000006</v>
      </c>
      <c r="E81">
        <f t="shared" si="7"/>
        <v>21.650000000000006</v>
      </c>
    </row>
    <row r="82" spans="1:8">
      <c r="A82">
        <v>159</v>
      </c>
      <c r="B82">
        <f t="shared" si="6"/>
        <v>5.3</v>
      </c>
      <c r="C82">
        <v>165.79499999999999</v>
      </c>
      <c r="D82">
        <f t="shared" si="8"/>
        <v>14.205000000000013</v>
      </c>
      <c r="E82">
        <f t="shared" si="7"/>
        <v>14.205000000000013</v>
      </c>
    </row>
    <row r="83" spans="1:8">
      <c r="A83">
        <v>161</v>
      </c>
      <c r="B83">
        <f t="shared" si="6"/>
        <v>5.3666666666666663</v>
      </c>
      <c r="C83">
        <v>159.02199999999999</v>
      </c>
      <c r="D83">
        <f t="shared" si="8"/>
        <v>20.978000000000009</v>
      </c>
      <c r="E83">
        <f t="shared" si="7"/>
        <v>20.978000000000009</v>
      </c>
    </row>
    <row r="84" spans="1:8">
      <c r="A84">
        <v>163</v>
      </c>
      <c r="B84">
        <f t="shared" si="6"/>
        <v>5.4333333333333336</v>
      </c>
      <c r="C84">
        <v>160.61099999999999</v>
      </c>
      <c r="D84">
        <f t="shared" si="8"/>
        <v>19.38900000000001</v>
      </c>
      <c r="E84">
        <f t="shared" si="7"/>
        <v>19.38900000000001</v>
      </c>
    </row>
    <row r="85" spans="1:8">
      <c r="A85">
        <v>165</v>
      </c>
      <c r="B85">
        <f t="shared" si="6"/>
        <v>5.5</v>
      </c>
      <c r="C85">
        <v>167.196</v>
      </c>
      <c r="D85">
        <f t="shared" si="8"/>
        <v>12.804000000000002</v>
      </c>
      <c r="E85">
        <f t="shared" si="7"/>
        <v>12.804000000000002</v>
      </c>
    </row>
    <row r="86" spans="1:8">
      <c r="A86">
        <v>167</v>
      </c>
      <c r="B86">
        <f t="shared" si="6"/>
        <v>5.5666666666666664</v>
      </c>
      <c r="C86">
        <v>158.148</v>
      </c>
      <c r="D86">
        <f t="shared" si="8"/>
        <v>21.852000000000004</v>
      </c>
      <c r="E86">
        <f t="shared" si="7"/>
        <v>21.852000000000004</v>
      </c>
    </row>
    <row r="87" spans="1:8">
      <c r="A87">
        <v>169</v>
      </c>
      <c r="B87">
        <f t="shared" si="6"/>
        <v>5.6333333333333329</v>
      </c>
      <c r="C87">
        <v>160.523</v>
      </c>
      <c r="D87">
        <f t="shared" si="8"/>
        <v>19.477000000000004</v>
      </c>
      <c r="E87">
        <f t="shared" si="7"/>
        <v>19.477000000000004</v>
      </c>
    </row>
    <row r="88" spans="1:8">
      <c r="A88">
        <v>171</v>
      </c>
      <c r="B88">
        <f t="shared" si="6"/>
        <v>5.7</v>
      </c>
      <c r="C88">
        <v>163.50899999999999</v>
      </c>
      <c r="D88">
        <f t="shared" si="8"/>
        <v>16.491000000000014</v>
      </c>
      <c r="E88">
        <f t="shared" si="7"/>
        <v>16.491000000000014</v>
      </c>
    </row>
    <row r="90" spans="1:8">
      <c r="A90" t="s">
        <v>181</v>
      </c>
    </row>
    <row r="91" spans="1:8">
      <c r="A91" s="1" t="s">
        <v>123</v>
      </c>
      <c r="B91" s="1" t="s">
        <v>124</v>
      </c>
      <c r="C91" s="1" t="s">
        <v>125</v>
      </c>
      <c r="D91" s="1" t="s">
        <v>174</v>
      </c>
      <c r="E91" s="1" t="s">
        <v>127</v>
      </c>
      <c r="G91" t="s">
        <v>131</v>
      </c>
      <c r="H91" t="s">
        <v>226</v>
      </c>
    </row>
    <row r="92" spans="1:8">
      <c r="A92">
        <v>1</v>
      </c>
      <c r="B92">
        <f>A92*(1/30)</f>
        <v>3.3333333333333333E-2</v>
      </c>
      <c r="C92">
        <v>171.67400000000001</v>
      </c>
      <c r="D92">
        <f>180-C92</f>
        <v>8.3259999999999934</v>
      </c>
      <c r="E92">
        <f>ABS(D92)</f>
        <v>8.3259999999999934</v>
      </c>
      <c r="G92" t="s">
        <v>229</v>
      </c>
    </row>
    <row r="93" spans="1:8">
      <c r="A93">
        <v>3</v>
      </c>
      <c r="B93">
        <f t="shared" ref="B93:B156" si="9">A93*(1/30)</f>
        <v>0.1</v>
      </c>
      <c r="C93">
        <v>160.33600000000001</v>
      </c>
      <c r="D93">
        <f t="shared" ref="D93:D105" si="10">180-C93</f>
        <v>19.663999999999987</v>
      </c>
      <c r="E93">
        <f t="shared" ref="E93:E156" si="11">ABS(D93)</f>
        <v>19.663999999999987</v>
      </c>
      <c r="G93" s="9" t="s">
        <v>228</v>
      </c>
    </row>
    <row r="94" spans="1:8">
      <c r="A94">
        <v>5</v>
      </c>
      <c r="B94">
        <f t="shared" si="9"/>
        <v>0.16666666666666666</v>
      </c>
      <c r="C94">
        <v>156.453</v>
      </c>
      <c r="D94">
        <f t="shared" si="10"/>
        <v>23.546999999999997</v>
      </c>
      <c r="E94">
        <f t="shared" si="11"/>
        <v>23.546999999999997</v>
      </c>
    </row>
    <row r="95" spans="1:8">
      <c r="A95">
        <v>7</v>
      </c>
      <c r="B95">
        <f t="shared" si="9"/>
        <v>0.23333333333333334</v>
      </c>
      <c r="C95">
        <v>168.059</v>
      </c>
      <c r="D95">
        <f t="shared" si="10"/>
        <v>11.941000000000003</v>
      </c>
      <c r="E95">
        <f t="shared" si="11"/>
        <v>11.941000000000003</v>
      </c>
    </row>
    <row r="96" spans="1:8">
      <c r="A96">
        <v>9</v>
      </c>
      <c r="B96">
        <f t="shared" si="9"/>
        <v>0.3</v>
      </c>
      <c r="C96">
        <v>163.90799999999999</v>
      </c>
      <c r="D96">
        <f t="shared" si="10"/>
        <v>16.092000000000013</v>
      </c>
      <c r="E96">
        <f t="shared" si="11"/>
        <v>16.092000000000013</v>
      </c>
    </row>
    <row r="97" spans="1:5">
      <c r="A97">
        <v>11</v>
      </c>
      <c r="B97">
        <f t="shared" si="9"/>
        <v>0.36666666666666664</v>
      </c>
      <c r="C97">
        <v>158.05099999999999</v>
      </c>
      <c r="D97">
        <f t="shared" si="10"/>
        <v>21.949000000000012</v>
      </c>
      <c r="E97">
        <f t="shared" si="11"/>
        <v>21.949000000000012</v>
      </c>
    </row>
    <row r="98" spans="1:5">
      <c r="A98">
        <v>13</v>
      </c>
      <c r="B98">
        <f t="shared" si="9"/>
        <v>0.43333333333333335</v>
      </c>
      <c r="C98">
        <v>158.65600000000001</v>
      </c>
      <c r="D98">
        <f t="shared" si="10"/>
        <v>21.343999999999994</v>
      </c>
      <c r="E98">
        <f t="shared" si="11"/>
        <v>21.343999999999994</v>
      </c>
    </row>
    <row r="99" spans="1:5">
      <c r="A99">
        <v>15</v>
      </c>
      <c r="B99">
        <f t="shared" si="9"/>
        <v>0.5</v>
      </c>
      <c r="C99">
        <v>162.35</v>
      </c>
      <c r="D99">
        <f t="shared" si="10"/>
        <v>17.650000000000006</v>
      </c>
      <c r="E99">
        <f t="shared" si="11"/>
        <v>17.650000000000006</v>
      </c>
    </row>
    <row r="100" spans="1:5">
      <c r="A100">
        <v>17</v>
      </c>
      <c r="B100">
        <f t="shared" si="9"/>
        <v>0.56666666666666665</v>
      </c>
      <c r="C100">
        <v>167.94900000000001</v>
      </c>
      <c r="D100">
        <f t="shared" si="10"/>
        <v>12.050999999999988</v>
      </c>
      <c r="E100">
        <f t="shared" si="11"/>
        <v>12.050999999999988</v>
      </c>
    </row>
    <row r="101" spans="1:5">
      <c r="A101">
        <v>19</v>
      </c>
      <c r="B101">
        <f t="shared" si="9"/>
        <v>0.6333333333333333</v>
      </c>
      <c r="C101">
        <v>168.803</v>
      </c>
      <c r="D101">
        <f t="shared" si="10"/>
        <v>11.197000000000003</v>
      </c>
      <c r="E101">
        <f t="shared" si="11"/>
        <v>11.197000000000003</v>
      </c>
    </row>
    <row r="102" spans="1:5">
      <c r="A102">
        <v>21</v>
      </c>
      <c r="B102">
        <f t="shared" si="9"/>
        <v>0.7</v>
      </c>
      <c r="C102">
        <v>173.75800000000001</v>
      </c>
      <c r="D102">
        <f t="shared" si="10"/>
        <v>6.2419999999999902</v>
      </c>
      <c r="E102">
        <f t="shared" si="11"/>
        <v>6.2419999999999902</v>
      </c>
    </row>
    <row r="103" spans="1:5">
      <c r="A103">
        <v>23</v>
      </c>
      <c r="B103">
        <f t="shared" si="9"/>
        <v>0.76666666666666661</v>
      </c>
      <c r="C103">
        <v>172.107</v>
      </c>
      <c r="D103">
        <f t="shared" si="10"/>
        <v>7.8930000000000007</v>
      </c>
      <c r="E103">
        <f t="shared" si="11"/>
        <v>7.8930000000000007</v>
      </c>
    </row>
    <row r="104" spans="1:5">
      <c r="A104">
        <v>25</v>
      </c>
      <c r="B104">
        <f t="shared" si="9"/>
        <v>0.83333333333333337</v>
      </c>
      <c r="C104">
        <v>175.19200000000001</v>
      </c>
      <c r="D104">
        <f t="shared" si="10"/>
        <v>4.8079999999999927</v>
      </c>
      <c r="E104">
        <f t="shared" si="11"/>
        <v>4.8079999999999927</v>
      </c>
    </row>
    <row r="105" spans="1:5">
      <c r="A105">
        <v>27</v>
      </c>
      <c r="B105">
        <f t="shared" si="9"/>
        <v>0.9</v>
      </c>
      <c r="C105">
        <v>177.59700000000001</v>
      </c>
      <c r="D105">
        <f t="shared" si="10"/>
        <v>2.4029999999999916</v>
      </c>
      <c r="E105">
        <f t="shared" si="11"/>
        <v>2.4029999999999916</v>
      </c>
    </row>
    <row r="106" spans="1:5">
      <c r="A106">
        <v>29</v>
      </c>
      <c r="B106">
        <f t="shared" si="9"/>
        <v>0.96666666666666667</v>
      </c>
      <c r="C106">
        <v>176.18600000000001</v>
      </c>
      <c r="D106">
        <f>-180+C106</f>
        <v>-3.813999999999993</v>
      </c>
      <c r="E106">
        <f t="shared" si="11"/>
        <v>3.813999999999993</v>
      </c>
    </row>
    <row r="107" spans="1:5">
      <c r="A107">
        <v>31</v>
      </c>
      <c r="B107">
        <f t="shared" si="9"/>
        <v>1.0333333333333332</v>
      </c>
      <c r="C107">
        <v>166.15799999999999</v>
      </c>
      <c r="D107">
        <f t="shared" ref="D107:D116" si="12">-180+C107</f>
        <v>-13.842000000000013</v>
      </c>
      <c r="E107">
        <f t="shared" si="11"/>
        <v>13.842000000000013</v>
      </c>
    </row>
    <row r="108" spans="1:5">
      <c r="A108">
        <v>33</v>
      </c>
      <c r="B108">
        <f t="shared" si="9"/>
        <v>1.1000000000000001</v>
      </c>
      <c r="C108">
        <v>163.25</v>
      </c>
      <c r="D108">
        <f t="shared" si="12"/>
        <v>-16.75</v>
      </c>
      <c r="E108">
        <f t="shared" si="11"/>
        <v>16.75</v>
      </c>
    </row>
    <row r="109" spans="1:5">
      <c r="A109">
        <v>35</v>
      </c>
      <c r="B109">
        <f t="shared" si="9"/>
        <v>1.1666666666666667</v>
      </c>
      <c r="C109">
        <v>162.81399999999999</v>
      </c>
      <c r="D109">
        <f t="shared" si="12"/>
        <v>-17.186000000000007</v>
      </c>
      <c r="E109">
        <f t="shared" si="11"/>
        <v>17.186000000000007</v>
      </c>
    </row>
    <row r="110" spans="1:5">
      <c r="A110">
        <v>37</v>
      </c>
      <c r="B110">
        <f t="shared" si="9"/>
        <v>1.2333333333333334</v>
      </c>
      <c r="C110">
        <v>160.935</v>
      </c>
      <c r="D110">
        <f t="shared" si="12"/>
        <v>-19.064999999999998</v>
      </c>
      <c r="E110">
        <f t="shared" si="11"/>
        <v>19.064999999999998</v>
      </c>
    </row>
    <row r="111" spans="1:5">
      <c r="A111">
        <v>39</v>
      </c>
      <c r="B111">
        <f t="shared" si="9"/>
        <v>1.3</v>
      </c>
      <c r="C111">
        <v>171.60400000000001</v>
      </c>
      <c r="D111">
        <f t="shared" si="12"/>
        <v>-8.3959999999999866</v>
      </c>
      <c r="E111">
        <f t="shared" si="11"/>
        <v>8.3959999999999866</v>
      </c>
    </row>
    <row r="112" spans="1:5">
      <c r="A112">
        <v>41</v>
      </c>
      <c r="B112">
        <f t="shared" si="9"/>
        <v>1.3666666666666667</v>
      </c>
      <c r="C112">
        <v>170.19200000000001</v>
      </c>
      <c r="D112">
        <f t="shared" si="12"/>
        <v>-9.8079999999999927</v>
      </c>
      <c r="E112">
        <f t="shared" si="11"/>
        <v>9.8079999999999927</v>
      </c>
    </row>
    <row r="113" spans="1:5">
      <c r="A113">
        <v>43</v>
      </c>
      <c r="B113">
        <f t="shared" si="9"/>
        <v>1.4333333333333333</v>
      </c>
      <c r="C113">
        <v>171.36600000000001</v>
      </c>
      <c r="D113">
        <f t="shared" si="12"/>
        <v>-8.6339999999999861</v>
      </c>
      <c r="E113">
        <f t="shared" si="11"/>
        <v>8.6339999999999861</v>
      </c>
    </row>
    <row r="114" spans="1:5">
      <c r="A114">
        <v>45</v>
      </c>
      <c r="B114">
        <f t="shared" si="9"/>
        <v>1.5</v>
      </c>
      <c r="C114">
        <v>168.24</v>
      </c>
      <c r="D114">
        <f t="shared" si="12"/>
        <v>-11.759999999999991</v>
      </c>
      <c r="E114">
        <f t="shared" si="11"/>
        <v>11.759999999999991</v>
      </c>
    </row>
    <row r="115" spans="1:5">
      <c r="A115">
        <v>47</v>
      </c>
      <c r="B115">
        <f t="shared" si="9"/>
        <v>1.5666666666666667</v>
      </c>
      <c r="C115">
        <v>171.98599999999999</v>
      </c>
      <c r="D115">
        <f t="shared" si="12"/>
        <v>-8.01400000000001</v>
      </c>
      <c r="E115">
        <f t="shared" si="11"/>
        <v>8.01400000000001</v>
      </c>
    </row>
    <row r="116" spans="1:5">
      <c r="A116">
        <v>49</v>
      </c>
      <c r="B116">
        <f t="shared" si="9"/>
        <v>1.6333333333333333</v>
      </c>
      <c r="C116">
        <v>174.47200000000001</v>
      </c>
      <c r="D116">
        <f t="shared" si="12"/>
        <v>-5.5279999999999916</v>
      </c>
      <c r="E116">
        <f t="shared" si="11"/>
        <v>5.5279999999999916</v>
      </c>
    </row>
    <row r="117" spans="1:5">
      <c r="A117">
        <v>51</v>
      </c>
      <c r="B117">
        <f t="shared" si="9"/>
        <v>1.7</v>
      </c>
      <c r="C117">
        <v>171.941</v>
      </c>
      <c r="D117">
        <f>180-C117</f>
        <v>8.0589999999999975</v>
      </c>
      <c r="E117">
        <f t="shared" si="11"/>
        <v>8.0589999999999975</v>
      </c>
    </row>
    <row r="118" spans="1:5">
      <c r="A118">
        <v>53</v>
      </c>
      <c r="B118">
        <f t="shared" si="9"/>
        <v>1.7666666666666666</v>
      </c>
      <c r="C118">
        <v>165.964</v>
      </c>
      <c r="D118">
        <f t="shared" ref="D118:D139" si="13">180-C118</f>
        <v>14.036000000000001</v>
      </c>
      <c r="E118">
        <f t="shared" si="11"/>
        <v>14.036000000000001</v>
      </c>
    </row>
    <row r="119" spans="1:5">
      <c r="A119">
        <v>55</v>
      </c>
      <c r="B119">
        <f t="shared" si="9"/>
        <v>1.8333333333333333</v>
      </c>
      <c r="C119">
        <v>168.476</v>
      </c>
      <c r="D119">
        <f t="shared" si="13"/>
        <v>11.524000000000001</v>
      </c>
      <c r="E119">
        <f t="shared" si="11"/>
        <v>11.524000000000001</v>
      </c>
    </row>
    <row r="120" spans="1:5">
      <c r="A120">
        <v>57</v>
      </c>
      <c r="B120">
        <f t="shared" si="9"/>
        <v>1.9</v>
      </c>
      <c r="C120">
        <v>163.36000000000001</v>
      </c>
      <c r="D120">
        <f t="shared" si="13"/>
        <v>16.639999999999986</v>
      </c>
      <c r="E120">
        <f t="shared" si="11"/>
        <v>16.639999999999986</v>
      </c>
    </row>
    <row r="121" spans="1:5">
      <c r="A121">
        <v>59</v>
      </c>
      <c r="B121">
        <f t="shared" si="9"/>
        <v>1.9666666666666666</v>
      </c>
      <c r="C121">
        <v>153.435</v>
      </c>
      <c r="D121">
        <f t="shared" si="13"/>
        <v>26.564999999999998</v>
      </c>
      <c r="E121">
        <f t="shared" si="11"/>
        <v>26.564999999999998</v>
      </c>
    </row>
    <row r="122" spans="1:5">
      <c r="A122">
        <v>61</v>
      </c>
      <c r="B122">
        <f t="shared" si="9"/>
        <v>2.0333333333333332</v>
      </c>
      <c r="C122">
        <v>161.62899999999999</v>
      </c>
      <c r="D122">
        <f t="shared" si="13"/>
        <v>18.371000000000009</v>
      </c>
      <c r="E122">
        <f t="shared" si="11"/>
        <v>18.371000000000009</v>
      </c>
    </row>
    <row r="123" spans="1:5">
      <c r="A123">
        <v>63</v>
      </c>
      <c r="B123">
        <f t="shared" si="9"/>
        <v>2.1</v>
      </c>
      <c r="C123">
        <v>151.31399999999999</v>
      </c>
      <c r="D123">
        <f t="shared" si="13"/>
        <v>28.686000000000007</v>
      </c>
      <c r="E123" s="10">
        <f t="shared" si="11"/>
        <v>28.686000000000007</v>
      </c>
    </row>
    <row r="124" spans="1:5">
      <c r="A124">
        <v>65</v>
      </c>
      <c r="B124">
        <f t="shared" si="9"/>
        <v>2.1666666666666665</v>
      </c>
      <c r="C124">
        <v>154.00899999999999</v>
      </c>
      <c r="D124">
        <f t="shared" si="13"/>
        <v>25.991000000000014</v>
      </c>
      <c r="E124">
        <f t="shared" si="11"/>
        <v>25.991000000000014</v>
      </c>
    </row>
    <row r="125" spans="1:5">
      <c r="A125">
        <v>67</v>
      </c>
      <c r="B125">
        <f t="shared" si="9"/>
        <v>2.2333333333333334</v>
      </c>
      <c r="C125">
        <v>154.596</v>
      </c>
      <c r="D125">
        <f t="shared" si="13"/>
        <v>25.403999999999996</v>
      </c>
      <c r="E125">
        <f t="shared" si="11"/>
        <v>25.403999999999996</v>
      </c>
    </row>
    <row r="126" spans="1:5">
      <c r="A126">
        <v>69</v>
      </c>
      <c r="B126">
        <f t="shared" si="9"/>
        <v>2.2999999999999998</v>
      </c>
      <c r="C126">
        <v>163.89699999999999</v>
      </c>
      <c r="D126">
        <f t="shared" si="13"/>
        <v>16.103000000000009</v>
      </c>
      <c r="E126">
        <f t="shared" si="11"/>
        <v>16.103000000000009</v>
      </c>
    </row>
    <row r="127" spans="1:5">
      <c r="A127">
        <v>71</v>
      </c>
      <c r="B127">
        <f t="shared" si="9"/>
        <v>2.3666666666666667</v>
      </c>
      <c r="C127">
        <v>164.601</v>
      </c>
      <c r="D127">
        <f t="shared" si="13"/>
        <v>15.399000000000001</v>
      </c>
      <c r="E127">
        <f t="shared" si="11"/>
        <v>15.399000000000001</v>
      </c>
    </row>
    <row r="128" spans="1:5">
      <c r="A128">
        <v>73</v>
      </c>
      <c r="B128">
        <f t="shared" si="9"/>
        <v>2.4333333333333331</v>
      </c>
      <c r="C128">
        <v>161.35599999999999</v>
      </c>
      <c r="D128">
        <f t="shared" si="13"/>
        <v>18.644000000000005</v>
      </c>
      <c r="E128">
        <f t="shared" si="11"/>
        <v>18.644000000000005</v>
      </c>
    </row>
    <row r="129" spans="1:5">
      <c r="A129">
        <v>75</v>
      </c>
      <c r="B129">
        <f t="shared" si="9"/>
        <v>2.5</v>
      </c>
      <c r="C129">
        <v>161.96600000000001</v>
      </c>
      <c r="D129">
        <f t="shared" si="13"/>
        <v>18.033999999999992</v>
      </c>
      <c r="E129">
        <f t="shared" si="11"/>
        <v>18.033999999999992</v>
      </c>
    </row>
    <row r="130" spans="1:5">
      <c r="A130">
        <v>77</v>
      </c>
      <c r="B130">
        <f t="shared" si="9"/>
        <v>2.5666666666666664</v>
      </c>
      <c r="C130">
        <v>165.44399999999999</v>
      </c>
      <c r="D130">
        <f t="shared" si="13"/>
        <v>14.556000000000012</v>
      </c>
      <c r="E130">
        <f t="shared" si="11"/>
        <v>14.556000000000012</v>
      </c>
    </row>
    <row r="131" spans="1:5">
      <c r="A131">
        <v>79</v>
      </c>
      <c r="B131">
        <f t="shared" si="9"/>
        <v>2.6333333333333333</v>
      </c>
      <c r="C131">
        <v>163.23699999999999</v>
      </c>
      <c r="D131">
        <f t="shared" si="13"/>
        <v>16.763000000000005</v>
      </c>
      <c r="E131">
        <f t="shared" si="11"/>
        <v>16.763000000000005</v>
      </c>
    </row>
    <row r="132" spans="1:5">
      <c r="A132">
        <v>81</v>
      </c>
      <c r="B132">
        <f t="shared" si="9"/>
        <v>2.7</v>
      </c>
      <c r="C132">
        <v>162.73400000000001</v>
      </c>
      <c r="D132">
        <f t="shared" si="13"/>
        <v>17.265999999999991</v>
      </c>
      <c r="E132">
        <f t="shared" si="11"/>
        <v>17.265999999999991</v>
      </c>
    </row>
    <row r="133" spans="1:5">
      <c r="A133">
        <v>83</v>
      </c>
      <c r="B133">
        <f t="shared" si="9"/>
        <v>2.7666666666666666</v>
      </c>
      <c r="C133">
        <v>164.416</v>
      </c>
      <c r="D133">
        <f t="shared" si="13"/>
        <v>15.584000000000003</v>
      </c>
      <c r="E133">
        <f t="shared" si="11"/>
        <v>15.584000000000003</v>
      </c>
    </row>
    <row r="134" spans="1:5">
      <c r="A134">
        <v>85</v>
      </c>
      <c r="B134">
        <f t="shared" si="9"/>
        <v>2.8333333333333335</v>
      </c>
      <c r="C134">
        <v>164.41300000000001</v>
      </c>
      <c r="D134">
        <f t="shared" si="13"/>
        <v>15.586999999999989</v>
      </c>
      <c r="E134">
        <f t="shared" si="11"/>
        <v>15.586999999999989</v>
      </c>
    </row>
    <row r="135" spans="1:5">
      <c r="A135">
        <v>87</v>
      </c>
      <c r="B135">
        <f t="shared" si="9"/>
        <v>2.9</v>
      </c>
      <c r="C135">
        <v>158.19900000000001</v>
      </c>
      <c r="D135">
        <f t="shared" si="13"/>
        <v>21.800999999999988</v>
      </c>
      <c r="E135">
        <f t="shared" si="11"/>
        <v>21.800999999999988</v>
      </c>
    </row>
    <row r="136" spans="1:5">
      <c r="A136">
        <v>89</v>
      </c>
      <c r="B136">
        <f t="shared" si="9"/>
        <v>2.9666666666666668</v>
      </c>
      <c r="C136">
        <v>155.4</v>
      </c>
      <c r="D136">
        <f t="shared" si="13"/>
        <v>24.599999999999994</v>
      </c>
      <c r="E136">
        <f t="shared" si="11"/>
        <v>24.599999999999994</v>
      </c>
    </row>
    <row r="137" spans="1:5">
      <c r="A137">
        <v>91</v>
      </c>
      <c r="B137">
        <f t="shared" si="9"/>
        <v>3.0333333333333332</v>
      </c>
      <c r="C137">
        <v>165.541</v>
      </c>
      <c r="D137">
        <f t="shared" si="13"/>
        <v>14.459000000000003</v>
      </c>
      <c r="E137">
        <f t="shared" si="11"/>
        <v>14.459000000000003</v>
      </c>
    </row>
    <row r="138" spans="1:5">
      <c r="A138">
        <v>93</v>
      </c>
      <c r="B138">
        <f t="shared" si="9"/>
        <v>3.1</v>
      </c>
      <c r="C138">
        <v>169.14500000000001</v>
      </c>
      <c r="D138">
        <f t="shared" si="13"/>
        <v>10.85499999999999</v>
      </c>
      <c r="E138">
        <f t="shared" si="11"/>
        <v>10.85499999999999</v>
      </c>
    </row>
    <row r="139" spans="1:5">
      <c r="A139">
        <v>95</v>
      </c>
      <c r="B139">
        <f t="shared" si="9"/>
        <v>3.1666666666666665</v>
      </c>
      <c r="C139">
        <v>179.69399999999999</v>
      </c>
      <c r="D139">
        <f t="shared" si="13"/>
        <v>0.3060000000000116</v>
      </c>
      <c r="E139">
        <f t="shared" si="11"/>
        <v>0.3060000000000116</v>
      </c>
    </row>
    <row r="140" spans="1:5">
      <c r="A140">
        <v>97</v>
      </c>
      <c r="B140">
        <f t="shared" si="9"/>
        <v>3.2333333333333334</v>
      </c>
      <c r="C140">
        <v>174.75299999999999</v>
      </c>
      <c r="D140">
        <f>-180+C140</f>
        <v>-5.2470000000000141</v>
      </c>
      <c r="E140">
        <f t="shared" si="11"/>
        <v>5.2470000000000141</v>
      </c>
    </row>
    <row r="141" spans="1:5">
      <c r="A141">
        <v>99</v>
      </c>
      <c r="B141">
        <f t="shared" si="9"/>
        <v>3.3</v>
      </c>
      <c r="C141">
        <v>175.47399999999999</v>
      </c>
      <c r="D141">
        <f t="shared" ref="D141:D150" si="14">-180+C141</f>
        <v>-4.5260000000000105</v>
      </c>
      <c r="E141">
        <f t="shared" si="11"/>
        <v>4.5260000000000105</v>
      </c>
    </row>
    <row r="142" spans="1:5">
      <c r="A142">
        <v>101</v>
      </c>
      <c r="B142">
        <f t="shared" si="9"/>
        <v>3.3666666666666667</v>
      </c>
      <c r="C142">
        <v>172.44399999999999</v>
      </c>
      <c r="D142">
        <f t="shared" si="14"/>
        <v>-7.5560000000000116</v>
      </c>
      <c r="E142">
        <f t="shared" si="11"/>
        <v>7.5560000000000116</v>
      </c>
    </row>
    <row r="143" spans="1:5">
      <c r="A143">
        <v>103</v>
      </c>
      <c r="B143">
        <f t="shared" si="9"/>
        <v>3.4333333333333331</v>
      </c>
      <c r="C143">
        <v>166.804</v>
      </c>
      <c r="D143">
        <f t="shared" si="14"/>
        <v>-13.195999999999998</v>
      </c>
      <c r="E143">
        <f t="shared" si="11"/>
        <v>13.195999999999998</v>
      </c>
    </row>
    <row r="144" spans="1:5">
      <c r="A144">
        <v>105</v>
      </c>
      <c r="B144">
        <f t="shared" si="9"/>
        <v>3.5</v>
      </c>
      <c r="C144">
        <v>161.786</v>
      </c>
      <c r="D144">
        <f t="shared" si="14"/>
        <v>-18.213999999999999</v>
      </c>
      <c r="E144">
        <f t="shared" si="11"/>
        <v>18.213999999999999</v>
      </c>
    </row>
    <row r="145" spans="1:7">
      <c r="A145">
        <v>107</v>
      </c>
      <c r="B145">
        <f t="shared" si="9"/>
        <v>3.5666666666666664</v>
      </c>
      <c r="C145">
        <v>157.09800000000001</v>
      </c>
      <c r="D145">
        <f t="shared" si="14"/>
        <v>-22.901999999999987</v>
      </c>
      <c r="E145">
        <f t="shared" si="11"/>
        <v>22.901999999999987</v>
      </c>
    </row>
    <row r="146" spans="1:7">
      <c r="A146">
        <v>109</v>
      </c>
      <c r="B146">
        <f t="shared" si="9"/>
        <v>3.6333333333333333</v>
      </c>
      <c r="C146">
        <v>163.76</v>
      </c>
      <c r="D146">
        <f t="shared" si="14"/>
        <v>-16.240000000000009</v>
      </c>
      <c r="E146">
        <f t="shared" si="11"/>
        <v>16.240000000000009</v>
      </c>
    </row>
    <row r="147" spans="1:7">
      <c r="A147">
        <v>111</v>
      </c>
      <c r="B147">
        <f t="shared" si="9"/>
        <v>3.6999999999999997</v>
      </c>
      <c r="C147">
        <v>168.45</v>
      </c>
      <c r="D147">
        <f t="shared" si="14"/>
        <v>-11.550000000000011</v>
      </c>
      <c r="E147">
        <f t="shared" si="11"/>
        <v>11.550000000000011</v>
      </c>
    </row>
    <row r="148" spans="1:7">
      <c r="A148">
        <v>113</v>
      </c>
      <c r="B148">
        <f t="shared" si="9"/>
        <v>3.7666666666666666</v>
      </c>
      <c r="C148">
        <v>167.131</v>
      </c>
      <c r="D148">
        <f t="shared" si="14"/>
        <v>-12.869</v>
      </c>
      <c r="E148">
        <f t="shared" si="11"/>
        <v>12.869</v>
      </c>
    </row>
    <row r="149" spans="1:7">
      <c r="A149">
        <v>115</v>
      </c>
      <c r="B149">
        <f t="shared" si="9"/>
        <v>3.8333333333333335</v>
      </c>
      <c r="C149">
        <v>163.90899999999999</v>
      </c>
      <c r="D149">
        <f t="shared" si="14"/>
        <v>-16.091000000000008</v>
      </c>
      <c r="E149">
        <f t="shared" si="11"/>
        <v>16.091000000000008</v>
      </c>
    </row>
    <row r="150" spans="1:7">
      <c r="A150">
        <v>117</v>
      </c>
      <c r="B150">
        <f t="shared" si="9"/>
        <v>3.9</v>
      </c>
      <c r="C150">
        <v>167.316</v>
      </c>
      <c r="D150">
        <f t="shared" si="14"/>
        <v>-12.683999999999997</v>
      </c>
      <c r="E150">
        <f t="shared" si="11"/>
        <v>12.683999999999997</v>
      </c>
    </row>
    <row r="151" spans="1:7">
      <c r="A151">
        <v>119</v>
      </c>
      <c r="B151">
        <f t="shared" si="9"/>
        <v>3.9666666666666668</v>
      </c>
      <c r="C151">
        <v>174.273</v>
      </c>
      <c r="D151">
        <f>180-C151</f>
        <v>5.7270000000000039</v>
      </c>
      <c r="E151">
        <f t="shared" si="11"/>
        <v>5.7270000000000039</v>
      </c>
    </row>
    <row r="152" spans="1:7">
      <c r="A152">
        <v>121</v>
      </c>
      <c r="B152">
        <f t="shared" si="9"/>
        <v>4.0333333333333332</v>
      </c>
      <c r="C152">
        <v>164.83699999999999</v>
      </c>
      <c r="D152">
        <f t="shared" ref="D152:D167" si="15">180-C152</f>
        <v>15.163000000000011</v>
      </c>
      <c r="E152">
        <f t="shared" si="11"/>
        <v>15.163000000000011</v>
      </c>
      <c r="G152" s="9"/>
    </row>
    <row r="153" spans="1:7">
      <c r="A153">
        <v>123</v>
      </c>
      <c r="B153">
        <f t="shared" si="9"/>
        <v>4.0999999999999996</v>
      </c>
      <c r="C153">
        <v>159.15899999999999</v>
      </c>
      <c r="D153">
        <f t="shared" si="15"/>
        <v>20.841000000000008</v>
      </c>
      <c r="E153">
        <f t="shared" si="11"/>
        <v>20.841000000000008</v>
      </c>
    </row>
    <row r="154" spans="1:7">
      <c r="A154">
        <v>125</v>
      </c>
      <c r="B154">
        <f t="shared" si="9"/>
        <v>4.166666666666667</v>
      </c>
      <c r="C154">
        <v>158.19900000000001</v>
      </c>
      <c r="D154">
        <f t="shared" si="15"/>
        <v>21.800999999999988</v>
      </c>
      <c r="E154">
        <f t="shared" si="11"/>
        <v>21.800999999999988</v>
      </c>
    </row>
    <row r="155" spans="1:7">
      <c r="A155">
        <v>127</v>
      </c>
      <c r="B155">
        <f t="shared" si="9"/>
        <v>4.2333333333333334</v>
      </c>
      <c r="C155">
        <v>160.13800000000001</v>
      </c>
      <c r="D155">
        <f t="shared" si="15"/>
        <v>19.861999999999995</v>
      </c>
      <c r="E155">
        <f t="shared" si="11"/>
        <v>19.861999999999995</v>
      </c>
    </row>
    <row r="156" spans="1:7">
      <c r="A156">
        <v>129</v>
      </c>
      <c r="B156">
        <f t="shared" si="9"/>
        <v>4.3</v>
      </c>
      <c r="C156">
        <v>154.684</v>
      </c>
      <c r="D156">
        <f t="shared" si="15"/>
        <v>25.316000000000003</v>
      </c>
      <c r="E156">
        <f t="shared" si="11"/>
        <v>25.316000000000003</v>
      </c>
    </row>
    <row r="157" spans="1:7">
      <c r="A157">
        <v>131</v>
      </c>
      <c r="B157">
        <f t="shared" ref="B157:B167" si="16">A157*(1/30)</f>
        <v>4.3666666666666663</v>
      </c>
      <c r="C157">
        <v>160.70500000000001</v>
      </c>
      <c r="D157">
        <f t="shared" si="15"/>
        <v>19.294999999999987</v>
      </c>
      <c r="E157">
        <f t="shared" ref="E157:E167" si="17">ABS(D157)</f>
        <v>19.294999999999987</v>
      </c>
    </row>
    <row r="158" spans="1:7">
      <c r="A158">
        <v>133</v>
      </c>
      <c r="B158">
        <f t="shared" si="16"/>
        <v>4.4333333333333336</v>
      </c>
      <c r="C158">
        <v>159.95500000000001</v>
      </c>
      <c r="D158">
        <f t="shared" si="15"/>
        <v>20.044999999999987</v>
      </c>
      <c r="E158">
        <f t="shared" si="17"/>
        <v>20.044999999999987</v>
      </c>
    </row>
    <row r="159" spans="1:7">
      <c r="A159">
        <v>135</v>
      </c>
      <c r="B159">
        <f t="shared" si="16"/>
        <v>4.5</v>
      </c>
      <c r="C159">
        <v>163.50899999999999</v>
      </c>
      <c r="D159">
        <f t="shared" si="15"/>
        <v>16.491000000000014</v>
      </c>
      <c r="E159">
        <f t="shared" si="17"/>
        <v>16.491000000000014</v>
      </c>
    </row>
    <row r="160" spans="1:7">
      <c r="A160">
        <v>137</v>
      </c>
      <c r="B160">
        <f t="shared" si="16"/>
        <v>4.5666666666666664</v>
      </c>
      <c r="C160">
        <v>170.499</v>
      </c>
      <c r="D160">
        <f t="shared" si="15"/>
        <v>9.5010000000000048</v>
      </c>
      <c r="E160">
        <f t="shared" si="17"/>
        <v>9.5010000000000048</v>
      </c>
    </row>
    <row r="161" spans="1:5">
      <c r="A161">
        <v>139</v>
      </c>
      <c r="B161">
        <f t="shared" si="16"/>
        <v>4.6333333333333329</v>
      </c>
      <c r="C161">
        <v>168.84200000000001</v>
      </c>
      <c r="D161">
        <f t="shared" si="15"/>
        <v>11.157999999999987</v>
      </c>
      <c r="E161">
        <f t="shared" si="17"/>
        <v>11.157999999999987</v>
      </c>
    </row>
    <row r="162" spans="1:5">
      <c r="A162">
        <v>141</v>
      </c>
      <c r="B162">
        <f t="shared" si="16"/>
        <v>4.7</v>
      </c>
      <c r="C162">
        <v>168.36600000000001</v>
      </c>
      <c r="D162">
        <f t="shared" si="15"/>
        <v>11.633999999999986</v>
      </c>
      <c r="E162">
        <f t="shared" si="17"/>
        <v>11.633999999999986</v>
      </c>
    </row>
    <row r="163" spans="1:5">
      <c r="A163">
        <v>143</v>
      </c>
      <c r="B163">
        <f t="shared" si="16"/>
        <v>4.7666666666666666</v>
      </c>
      <c r="C163">
        <v>169.614</v>
      </c>
      <c r="D163">
        <f t="shared" si="15"/>
        <v>10.385999999999996</v>
      </c>
      <c r="E163">
        <f t="shared" si="17"/>
        <v>10.385999999999996</v>
      </c>
    </row>
    <row r="164" spans="1:5">
      <c r="A164">
        <v>145</v>
      </c>
      <c r="B164">
        <f t="shared" si="16"/>
        <v>4.833333333333333</v>
      </c>
      <c r="C164">
        <v>170.23</v>
      </c>
      <c r="D164">
        <f t="shared" si="15"/>
        <v>9.7700000000000102</v>
      </c>
      <c r="E164">
        <f t="shared" si="17"/>
        <v>9.7700000000000102</v>
      </c>
    </row>
    <row r="165" spans="1:5">
      <c r="A165">
        <v>147</v>
      </c>
      <c r="B165">
        <f t="shared" si="16"/>
        <v>4.9000000000000004</v>
      </c>
      <c r="C165">
        <v>175.06100000000001</v>
      </c>
      <c r="D165">
        <f t="shared" si="15"/>
        <v>4.938999999999993</v>
      </c>
      <c r="E165">
        <f t="shared" si="17"/>
        <v>4.938999999999993</v>
      </c>
    </row>
    <row r="166" spans="1:5">
      <c r="A166">
        <v>149</v>
      </c>
      <c r="B166">
        <f t="shared" si="16"/>
        <v>4.9666666666666668</v>
      </c>
      <c r="C166">
        <v>169.99199999999999</v>
      </c>
      <c r="D166">
        <f t="shared" si="15"/>
        <v>10.00800000000001</v>
      </c>
      <c r="E166">
        <f t="shared" si="17"/>
        <v>10.00800000000001</v>
      </c>
    </row>
    <row r="167" spans="1:5">
      <c r="A167">
        <v>151</v>
      </c>
      <c r="B167">
        <f t="shared" si="16"/>
        <v>5.0333333333333332</v>
      </c>
      <c r="C167">
        <v>166.81200000000001</v>
      </c>
      <c r="D167">
        <f t="shared" si="15"/>
        <v>13.187999999999988</v>
      </c>
      <c r="E167">
        <f t="shared" si="17"/>
        <v>13.187999999999988</v>
      </c>
    </row>
  </sheetData>
  <hyperlinks>
    <hyperlink ref="G11" r:id="rId1"/>
    <hyperlink ref="G93" r:id="rId2"/>
    <hyperlink ref="G4" r:id="rId3"/>
  </hyperlinks>
  <pageMargins left="0.7" right="0.7" top="0.75" bottom="0.75" header="0.3" footer="0.3"/>
  <drawing r:id="rId4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9"/>
  <dimension ref="A1:H215"/>
  <sheetViews>
    <sheetView workbookViewId="0">
      <selection activeCell="F209" sqref="F209"/>
    </sheetView>
  </sheetViews>
  <sheetFormatPr defaultRowHeight="15"/>
  <cols>
    <col min="1" max="1" width="11.5703125" customWidth="1"/>
    <col min="2" max="2" width="14.7109375" bestFit="1" customWidth="1"/>
    <col min="3" max="3" width="17.57031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117</v>
      </c>
      <c r="C1" s="24" t="s">
        <v>118</v>
      </c>
    </row>
    <row r="2" spans="1:8">
      <c r="A2" t="s">
        <v>686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67" si="0">A4*(1/30)</f>
        <v>3.3333333333333333E-2</v>
      </c>
      <c r="C4" s="17">
        <v>164.33799999999999</v>
      </c>
      <c r="D4" s="17">
        <f>-180+C4</f>
        <v>-15.662000000000006</v>
      </c>
      <c r="E4" s="17">
        <f>ABS(D4)</f>
        <v>15.662000000000006</v>
      </c>
      <c r="F4">
        <v>0.62</v>
      </c>
      <c r="G4" s="9" t="s">
        <v>687</v>
      </c>
    </row>
    <row r="5" spans="1:8">
      <c r="A5">
        <v>3</v>
      </c>
      <c r="B5">
        <f t="shared" si="0"/>
        <v>0.1</v>
      </c>
      <c r="C5" s="17">
        <v>172.95500000000001</v>
      </c>
      <c r="D5" s="17">
        <f>-180+C5</f>
        <v>-7.0449999999999875</v>
      </c>
      <c r="E5" s="17">
        <f t="shared" ref="E5:E68" si="1">ABS(D5)</f>
        <v>7.0449999999999875</v>
      </c>
    </row>
    <row r="6" spans="1:8">
      <c r="A6">
        <v>4</v>
      </c>
      <c r="B6">
        <f t="shared" si="0"/>
        <v>0.13333333333333333</v>
      </c>
      <c r="C6" s="17">
        <v>161.96899999999999</v>
      </c>
      <c r="D6" s="17">
        <f>180-C6</f>
        <v>18.031000000000006</v>
      </c>
      <c r="E6" s="17">
        <f t="shared" si="1"/>
        <v>18.031000000000006</v>
      </c>
    </row>
    <row r="7" spans="1:8">
      <c r="A7">
        <v>5</v>
      </c>
      <c r="B7">
        <f t="shared" si="0"/>
        <v>0.16666666666666666</v>
      </c>
      <c r="C7" s="17">
        <v>168.50299999999999</v>
      </c>
      <c r="D7" s="17">
        <f t="shared" ref="D7:D8" si="2">180-C7</f>
        <v>11.497000000000014</v>
      </c>
      <c r="E7" s="17">
        <f t="shared" si="1"/>
        <v>11.497000000000014</v>
      </c>
      <c r="G7" t="s">
        <v>131</v>
      </c>
      <c r="H7" s="17" t="s">
        <v>686</v>
      </c>
    </row>
    <row r="8" spans="1:8">
      <c r="A8">
        <v>6</v>
      </c>
      <c r="B8">
        <f t="shared" si="0"/>
        <v>0.2</v>
      </c>
      <c r="C8" s="17">
        <v>165.39599999999999</v>
      </c>
      <c r="D8" s="17">
        <f t="shared" si="2"/>
        <v>14.604000000000013</v>
      </c>
      <c r="E8" s="17">
        <f t="shared" si="1"/>
        <v>14.604000000000013</v>
      </c>
      <c r="G8" t="s">
        <v>688</v>
      </c>
    </row>
    <row r="9" spans="1:8">
      <c r="A9">
        <v>7</v>
      </c>
      <c r="B9">
        <f t="shared" si="0"/>
        <v>0.23333333333333334</v>
      </c>
      <c r="C9">
        <v>170.78899999999999</v>
      </c>
      <c r="D9" s="17">
        <f>-180+C9</f>
        <v>-9.2110000000000127</v>
      </c>
      <c r="E9" s="17">
        <f t="shared" si="1"/>
        <v>9.2110000000000127</v>
      </c>
      <c r="G9" s="9" t="s">
        <v>689</v>
      </c>
    </row>
    <row r="10" spans="1:8">
      <c r="A10">
        <v>9</v>
      </c>
      <c r="B10">
        <f t="shared" si="0"/>
        <v>0.3</v>
      </c>
      <c r="C10">
        <v>163.65700000000001</v>
      </c>
      <c r="D10" s="17">
        <f t="shared" ref="D10:D13" si="3">180-C10</f>
        <v>16.342999999999989</v>
      </c>
      <c r="E10" s="17">
        <f t="shared" si="1"/>
        <v>16.342999999999989</v>
      </c>
    </row>
    <row r="11" spans="1:8">
      <c r="A11">
        <v>10</v>
      </c>
      <c r="B11">
        <f t="shared" si="0"/>
        <v>0.33333333333333331</v>
      </c>
      <c r="C11">
        <v>154.815</v>
      </c>
      <c r="D11" s="17">
        <f t="shared" si="3"/>
        <v>25.185000000000002</v>
      </c>
      <c r="E11" s="17">
        <f t="shared" si="1"/>
        <v>25.185000000000002</v>
      </c>
    </row>
    <row r="12" spans="1:8">
      <c r="A12">
        <v>11</v>
      </c>
      <c r="B12">
        <f t="shared" si="0"/>
        <v>0.36666666666666664</v>
      </c>
      <c r="C12">
        <v>155.93799999999999</v>
      </c>
      <c r="D12" s="17">
        <f t="shared" si="3"/>
        <v>24.062000000000012</v>
      </c>
      <c r="E12" s="17">
        <f t="shared" si="1"/>
        <v>24.062000000000012</v>
      </c>
    </row>
    <row r="13" spans="1:8">
      <c r="A13">
        <v>12</v>
      </c>
      <c r="B13">
        <f t="shared" si="0"/>
        <v>0.4</v>
      </c>
      <c r="C13">
        <v>161.30099999999999</v>
      </c>
      <c r="D13" s="17">
        <f t="shared" si="3"/>
        <v>18.699000000000012</v>
      </c>
      <c r="E13" s="17">
        <f t="shared" si="1"/>
        <v>18.699000000000012</v>
      </c>
    </row>
    <row r="14" spans="1:8">
      <c r="A14">
        <v>13</v>
      </c>
      <c r="B14">
        <f t="shared" si="0"/>
        <v>0.43333333333333335</v>
      </c>
      <c r="C14">
        <v>164.44900000000001</v>
      </c>
      <c r="D14" s="17">
        <f t="shared" ref="D14:D15" si="4">-180+C14</f>
        <v>-15.550999999999988</v>
      </c>
      <c r="E14" s="17">
        <f t="shared" si="1"/>
        <v>15.550999999999988</v>
      </c>
    </row>
    <row r="15" spans="1:8">
      <c r="A15">
        <v>14</v>
      </c>
      <c r="B15">
        <f t="shared" si="0"/>
        <v>0.46666666666666667</v>
      </c>
      <c r="C15">
        <v>169.452</v>
      </c>
      <c r="D15" s="17">
        <f t="shared" si="4"/>
        <v>-10.548000000000002</v>
      </c>
      <c r="E15" s="17">
        <f t="shared" si="1"/>
        <v>10.548000000000002</v>
      </c>
    </row>
    <row r="16" spans="1:8">
      <c r="A16">
        <v>15</v>
      </c>
      <c r="B16">
        <f t="shared" si="0"/>
        <v>0.5</v>
      </c>
      <c r="C16">
        <v>168.05799999999999</v>
      </c>
      <c r="D16" s="17">
        <f t="shared" ref="D16:D19" si="5">180-C16</f>
        <v>11.942000000000007</v>
      </c>
      <c r="E16" s="17">
        <f t="shared" si="1"/>
        <v>11.942000000000007</v>
      </c>
    </row>
    <row r="17" spans="1:5">
      <c r="A17">
        <v>16</v>
      </c>
      <c r="B17">
        <f t="shared" si="0"/>
        <v>0.53333333333333333</v>
      </c>
      <c r="C17">
        <v>161.267</v>
      </c>
      <c r="D17" s="17">
        <f t="shared" si="5"/>
        <v>18.733000000000004</v>
      </c>
      <c r="E17" s="17">
        <f t="shared" si="1"/>
        <v>18.733000000000004</v>
      </c>
    </row>
    <row r="18" spans="1:5">
      <c r="A18">
        <v>17</v>
      </c>
      <c r="B18">
        <f t="shared" si="0"/>
        <v>0.56666666666666665</v>
      </c>
      <c r="C18">
        <v>164.358</v>
      </c>
      <c r="D18" s="17">
        <f t="shared" si="5"/>
        <v>15.641999999999996</v>
      </c>
      <c r="E18" s="17">
        <f t="shared" si="1"/>
        <v>15.641999999999996</v>
      </c>
    </row>
    <row r="19" spans="1:5">
      <c r="A19">
        <v>18</v>
      </c>
      <c r="B19">
        <f t="shared" si="0"/>
        <v>0.6</v>
      </c>
      <c r="C19">
        <v>157.166</v>
      </c>
      <c r="D19" s="17">
        <f t="shared" si="5"/>
        <v>22.834000000000003</v>
      </c>
      <c r="E19" s="17">
        <f t="shared" si="1"/>
        <v>22.834000000000003</v>
      </c>
    </row>
    <row r="20" spans="1:5">
      <c r="A20">
        <v>19</v>
      </c>
      <c r="B20">
        <f t="shared" si="0"/>
        <v>0.6333333333333333</v>
      </c>
      <c r="C20">
        <v>164.358</v>
      </c>
      <c r="D20" s="17">
        <f t="shared" ref="D20:D22" si="6">-180+C20</f>
        <v>-15.641999999999996</v>
      </c>
      <c r="E20" s="17">
        <f t="shared" si="1"/>
        <v>15.641999999999996</v>
      </c>
    </row>
    <row r="21" spans="1:5">
      <c r="A21">
        <v>20</v>
      </c>
      <c r="B21">
        <f t="shared" si="0"/>
        <v>0.66666666666666663</v>
      </c>
      <c r="C21">
        <v>160.24299999999999</v>
      </c>
      <c r="D21" s="17">
        <f t="shared" si="6"/>
        <v>-19.757000000000005</v>
      </c>
      <c r="E21" s="17">
        <f t="shared" si="1"/>
        <v>19.757000000000005</v>
      </c>
    </row>
    <row r="22" spans="1:5">
      <c r="A22">
        <v>21</v>
      </c>
      <c r="B22">
        <f t="shared" si="0"/>
        <v>0.7</v>
      </c>
      <c r="C22">
        <v>159.07499999999999</v>
      </c>
      <c r="D22" s="17">
        <f t="shared" si="6"/>
        <v>-20.925000000000011</v>
      </c>
      <c r="E22" s="17">
        <f t="shared" si="1"/>
        <v>20.925000000000011</v>
      </c>
    </row>
    <row r="23" spans="1:5">
      <c r="A23">
        <v>22</v>
      </c>
      <c r="B23">
        <f t="shared" si="0"/>
        <v>0.73333333333333328</v>
      </c>
      <c r="C23">
        <v>174.57499999999999</v>
      </c>
      <c r="D23" s="17">
        <f t="shared" ref="D23:D25" si="7">180-C23</f>
        <v>5.4250000000000114</v>
      </c>
      <c r="E23" s="17">
        <f t="shared" si="1"/>
        <v>5.4250000000000114</v>
      </c>
    </row>
    <row r="24" spans="1:5">
      <c r="A24">
        <v>23</v>
      </c>
      <c r="B24">
        <f t="shared" si="0"/>
        <v>0.76666666666666661</v>
      </c>
      <c r="C24">
        <v>167.53299999999999</v>
      </c>
      <c r="D24" s="17">
        <f t="shared" si="7"/>
        <v>12.467000000000013</v>
      </c>
      <c r="E24" s="17">
        <f t="shared" si="1"/>
        <v>12.467000000000013</v>
      </c>
    </row>
    <row r="25" spans="1:5">
      <c r="A25">
        <v>24</v>
      </c>
      <c r="B25">
        <f t="shared" si="0"/>
        <v>0.8</v>
      </c>
      <c r="C25">
        <v>165.24100000000001</v>
      </c>
      <c r="D25" s="17">
        <f t="shared" si="7"/>
        <v>14.758999999999986</v>
      </c>
      <c r="E25" s="17">
        <f t="shared" si="1"/>
        <v>14.758999999999986</v>
      </c>
    </row>
    <row r="26" spans="1:5">
      <c r="A26">
        <v>25</v>
      </c>
      <c r="B26">
        <f t="shared" si="0"/>
        <v>0.83333333333333337</v>
      </c>
      <c r="C26">
        <v>162.59700000000001</v>
      </c>
      <c r="D26" s="17">
        <f t="shared" ref="D26:D28" si="8">-180+C26</f>
        <v>-17.402999999999992</v>
      </c>
      <c r="E26" s="17">
        <f t="shared" si="1"/>
        <v>17.402999999999992</v>
      </c>
    </row>
    <row r="27" spans="1:5">
      <c r="A27">
        <v>26</v>
      </c>
      <c r="B27">
        <f t="shared" si="0"/>
        <v>0.8666666666666667</v>
      </c>
      <c r="C27">
        <v>161.24600000000001</v>
      </c>
      <c r="D27" s="17">
        <f t="shared" si="8"/>
        <v>-18.753999999999991</v>
      </c>
      <c r="E27" s="17">
        <f t="shared" si="1"/>
        <v>18.753999999999991</v>
      </c>
    </row>
    <row r="28" spans="1:5">
      <c r="A28">
        <v>27</v>
      </c>
      <c r="B28">
        <f t="shared" si="0"/>
        <v>0.9</v>
      </c>
      <c r="C28">
        <v>163.209</v>
      </c>
      <c r="D28" s="17">
        <f t="shared" si="8"/>
        <v>-16.790999999999997</v>
      </c>
      <c r="E28" s="17">
        <f t="shared" si="1"/>
        <v>16.790999999999997</v>
      </c>
    </row>
    <row r="29" spans="1:5">
      <c r="A29">
        <v>28</v>
      </c>
      <c r="B29">
        <f t="shared" si="0"/>
        <v>0.93333333333333335</v>
      </c>
      <c r="C29">
        <v>150.852</v>
      </c>
      <c r="D29" s="17">
        <f t="shared" ref="D29:D32" si="9">180-C29</f>
        <v>29.147999999999996</v>
      </c>
      <c r="E29" s="17">
        <f t="shared" si="1"/>
        <v>29.147999999999996</v>
      </c>
    </row>
    <row r="30" spans="1:5">
      <c r="A30">
        <v>29</v>
      </c>
      <c r="B30">
        <f t="shared" si="0"/>
        <v>0.96666666666666667</v>
      </c>
      <c r="C30">
        <v>149.53100000000001</v>
      </c>
      <c r="D30" s="17">
        <f t="shared" si="9"/>
        <v>30.468999999999994</v>
      </c>
      <c r="E30" s="10">
        <f t="shared" si="1"/>
        <v>30.468999999999994</v>
      </c>
    </row>
    <row r="31" spans="1:5">
      <c r="A31">
        <v>30</v>
      </c>
      <c r="B31">
        <f t="shared" si="0"/>
        <v>1</v>
      </c>
      <c r="C31">
        <v>168.26300000000001</v>
      </c>
      <c r="D31" s="17">
        <f t="shared" si="9"/>
        <v>11.736999999999995</v>
      </c>
      <c r="E31" s="17">
        <f t="shared" si="1"/>
        <v>11.736999999999995</v>
      </c>
    </row>
    <row r="32" spans="1:5">
      <c r="A32">
        <v>31</v>
      </c>
      <c r="B32">
        <f t="shared" si="0"/>
        <v>1.0333333333333332</v>
      </c>
      <c r="C32">
        <v>158.131</v>
      </c>
      <c r="D32" s="17">
        <f t="shared" si="9"/>
        <v>21.869</v>
      </c>
      <c r="E32" s="17">
        <f t="shared" si="1"/>
        <v>21.869</v>
      </c>
    </row>
    <row r="33" spans="1:5">
      <c r="A33">
        <v>32</v>
      </c>
      <c r="B33">
        <f t="shared" si="0"/>
        <v>1.0666666666666667</v>
      </c>
      <c r="C33">
        <v>167.04400000000001</v>
      </c>
      <c r="D33" s="17">
        <f t="shared" ref="D33:D35" si="10">-180+C33</f>
        <v>-12.955999999999989</v>
      </c>
      <c r="E33" s="17">
        <f t="shared" si="1"/>
        <v>12.955999999999989</v>
      </c>
    </row>
    <row r="34" spans="1:5">
      <c r="A34">
        <v>33</v>
      </c>
      <c r="B34">
        <f t="shared" si="0"/>
        <v>1.1000000000000001</v>
      </c>
      <c r="C34">
        <v>161.03</v>
      </c>
      <c r="D34" s="17">
        <f t="shared" si="10"/>
        <v>-18.97</v>
      </c>
      <c r="E34" s="17">
        <f t="shared" si="1"/>
        <v>18.97</v>
      </c>
    </row>
    <row r="35" spans="1:5">
      <c r="A35">
        <v>34</v>
      </c>
      <c r="B35">
        <f t="shared" si="0"/>
        <v>1.1333333333333333</v>
      </c>
      <c r="C35">
        <v>168.14</v>
      </c>
      <c r="D35" s="17">
        <f t="shared" si="10"/>
        <v>-11.860000000000014</v>
      </c>
      <c r="E35" s="17">
        <f t="shared" si="1"/>
        <v>11.860000000000014</v>
      </c>
    </row>
    <row r="36" spans="1:5">
      <c r="A36">
        <v>35</v>
      </c>
      <c r="B36">
        <f t="shared" si="0"/>
        <v>1.1666666666666667</v>
      </c>
      <c r="C36">
        <v>159.624</v>
      </c>
      <c r="D36" s="17">
        <f t="shared" ref="D36:D38" si="11">180-C36</f>
        <v>20.376000000000005</v>
      </c>
      <c r="E36" s="17">
        <f t="shared" si="1"/>
        <v>20.376000000000005</v>
      </c>
    </row>
    <row r="37" spans="1:5">
      <c r="A37">
        <v>36</v>
      </c>
      <c r="B37">
        <f t="shared" si="0"/>
        <v>1.2</v>
      </c>
      <c r="C37">
        <v>169.423</v>
      </c>
      <c r="D37" s="17">
        <f t="shared" si="11"/>
        <v>10.576999999999998</v>
      </c>
      <c r="E37" s="17">
        <f t="shared" si="1"/>
        <v>10.576999999999998</v>
      </c>
    </row>
    <row r="38" spans="1:5">
      <c r="A38">
        <v>37</v>
      </c>
      <c r="B38">
        <f t="shared" si="0"/>
        <v>1.2333333333333334</v>
      </c>
      <c r="C38">
        <v>165.53</v>
      </c>
      <c r="D38" s="17">
        <f t="shared" si="11"/>
        <v>14.469999999999999</v>
      </c>
      <c r="E38" s="17">
        <f t="shared" si="1"/>
        <v>14.469999999999999</v>
      </c>
    </row>
    <row r="39" spans="1:5">
      <c r="A39">
        <v>38</v>
      </c>
      <c r="B39">
        <f t="shared" si="0"/>
        <v>1.2666666666666666</v>
      </c>
      <c r="C39">
        <v>161.565</v>
      </c>
      <c r="D39" s="17">
        <f t="shared" ref="D39:D42" si="12">-180+C39</f>
        <v>-18.435000000000002</v>
      </c>
      <c r="E39" s="17">
        <f t="shared" si="1"/>
        <v>18.435000000000002</v>
      </c>
    </row>
    <row r="40" spans="1:5">
      <c r="A40">
        <v>39</v>
      </c>
      <c r="B40">
        <f t="shared" si="0"/>
        <v>1.3</v>
      </c>
      <c r="C40">
        <v>153.13800000000001</v>
      </c>
      <c r="D40" s="17">
        <f t="shared" si="12"/>
        <v>-26.861999999999995</v>
      </c>
      <c r="E40" s="17">
        <f t="shared" si="1"/>
        <v>26.861999999999995</v>
      </c>
    </row>
    <row r="41" spans="1:5">
      <c r="A41">
        <v>40</v>
      </c>
      <c r="B41">
        <f t="shared" si="0"/>
        <v>1.3333333333333333</v>
      </c>
      <c r="C41">
        <v>167.31</v>
      </c>
      <c r="D41" s="17">
        <f t="shared" si="12"/>
        <v>-12.689999999999998</v>
      </c>
      <c r="E41" s="17">
        <f t="shared" si="1"/>
        <v>12.689999999999998</v>
      </c>
    </row>
    <row r="42" spans="1:5">
      <c r="A42">
        <v>41</v>
      </c>
      <c r="B42">
        <f t="shared" si="0"/>
        <v>1.3666666666666667</v>
      </c>
      <c r="C42">
        <v>159.36000000000001</v>
      </c>
      <c r="D42" s="17">
        <f t="shared" si="12"/>
        <v>-20.639999999999986</v>
      </c>
      <c r="E42" s="17">
        <f t="shared" si="1"/>
        <v>20.639999999999986</v>
      </c>
    </row>
    <row r="43" spans="1:5">
      <c r="A43">
        <v>42</v>
      </c>
      <c r="B43">
        <f t="shared" si="0"/>
        <v>1.4</v>
      </c>
      <c r="C43">
        <v>153.768</v>
      </c>
      <c r="D43" s="17">
        <f t="shared" ref="D43:D46" si="13">180-C43</f>
        <v>26.231999999999999</v>
      </c>
      <c r="E43" s="17">
        <f t="shared" si="1"/>
        <v>26.231999999999999</v>
      </c>
    </row>
    <row r="44" spans="1:5">
      <c r="A44">
        <v>43</v>
      </c>
      <c r="B44">
        <f t="shared" si="0"/>
        <v>1.4333333333333333</v>
      </c>
      <c r="C44">
        <v>166.38499999999999</v>
      </c>
      <c r="D44" s="17">
        <f t="shared" si="13"/>
        <v>13.615000000000009</v>
      </c>
      <c r="E44" s="17">
        <f t="shared" si="1"/>
        <v>13.615000000000009</v>
      </c>
    </row>
    <row r="45" spans="1:5">
      <c r="A45">
        <v>44</v>
      </c>
      <c r="B45">
        <f t="shared" si="0"/>
        <v>1.4666666666666666</v>
      </c>
      <c r="C45">
        <v>152.791</v>
      </c>
      <c r="D45" s="17">
        <f t="shared" si="13"/>
        <v>27.209000000000003</v>
      </c>
      <c r="E45" s="17">
        <f t="shared" si="1"/>
        <v>27.209000000000003</v>
      </c>
    </row>
    <row r="46" spans="1:5">
      <c r="A46">
        <v>45</v>
      </c>
      <c r="B46">
        <f t="shared" si="0"/>
        <v>1.5</v>
      </c>
      <c r="C46">
        <v>155.376</v>
      </c>
      <c r="D46" s="17">
        <f t="shared" si="13"/>
        <v>24.623999999999995</v>
      </c>
      <c r="E46" s="17">
        <f t="shared" si="1"/>
        <v>24.623999999999995</v>
      </c>
    </row>
    <row r="47" spans="1:5">
      <c r="A47">
        <v>46</v>
      </c>
      <c r="B47">
        <f t="shared" si="0"/>
        <v>1.5333333333333332</v>
      </c>
      <c r="C47">
        <v>157.727</v>
      </c>
      <c r="D47" s="17">
        <f t="shared" ref="D47:D48" si="14">-180+C47</f>
        <v>-22.272999999999996</v>
      </c>
      <c r="E47" s="17">
        <f t="shared" si="1"/>
        <v>22.272999999999996</v>
      </c>
    </row>
    <row r="48" spans="1:5">
      <c r="A48">
        <v>47</v>
      </c>
      <c r="B48">
        <f t="shared" si="0"/>
        <v>1.5666666666666667</v>
      </c>
      <c r="C48">
        <v>164.68700000000001</v>
      </c>
      <c r="D48" s="17">
        <f t="shared" si="14"/>
        <v>-15.312999999999988</v>
      </c>
      <c r="E48" s="17">
        <f t="shared" si="1"/>
        <v>15.312999999999988</v>
      </c>
    </row>
    <row r="49" spans="1:5">
      <c r="A49">
        <v>48</v>
      </c>
      <c r="B49">
        <f t="shared" si="0"/>
        <v>1.6</v>
      </c>
      <c r="C49">
        <v>160.762</v>
      </c>
      <c r="D49" s="17">
        <f t="shared" ref="D49:D52" si="15">180-C49</f>
        <v>19.238</v>
      </c>
      <c r="E49" s="17">
        <f t="shared" si="1"/>
        <v>19.238</v>
      </c>
    </row>
    <row r="50" spans="1:5">
      <c r="A50">
        <v>49</v>
      </c>
      <c r="B50">
        <f t="shared" si="0"/>
        <v>1.6333333333333333</v>
      </c>
      <c r="C50">
        <v>161.131</v>
      </c>
      <c r="D50" s="17">
        <f t="shared" si="15"/>
        <v>18.869</v>
      </c>
      <c r="E50" s="17">
        <f t="shared" si="1"/>
        <v>18.869</v>
      </c>
    </row>
    <row r="51" spans="1:5">
      <c r="A51">
        <v>50</v>
      </c>
      <c r="B51">
        <f t="shared" si="0"/>
        <v>1.6666666666666667</v>
      </c>
      <c r="C51">
        <v>163.40600000000001</v>
      </c>
      <c r="D51" s="17">
        <f t="shared" si="15"/>
        <v>16.593999999999994</v>
      </c>
      <c r="E51" s="17">
        <f t="shared" si="1"/>
        <v>16.593999999999994</v>
      </c>
    </row>
    <row r="52" spans="1:5">
      <c r="A52">
        <v>51</v>
      </c>
      <c r="B52">
        <f t="shared" si="0"/>
        <v>1.7</v>
      </c>
      <c r="C52">
        <v>155.55600000000001</v>
      </c>
      <c r="D52" s="17">
        <f t="shared" si="15"/>
        <v>24.443999999999988</v>
      </c>
      <c r="E52" s="17">
        <f t="shared" si="1"/>
        <v>24.443999999999988</v>
      </c>
    </row>
    <row r="53" spans="1:5">
      <c r="A53">
        <v>52</v>
      </c>
      <c r="B53">
        <f t="shared" si="0"/>
        <v>1.7333333333333334</v>
      </c>
      <c r="C53">
        <v>162.78399999999999</v>
      </c>
      <c r="D53" s="17">
        <f t="shared" ref="D53:D54" si="16">-180+C53</f>
        <v>-17.216000000000008</v>
      </c>
      <c r="E53" s="17">
        <f t="shared" si="1"/>
        <v>17.216000000000008</v>
      </c>
    </row>
    <row r="54" spans="1:5">
      <c r="A54">
        <v>53</v>
      </c>
      <c r="B54">
        <f t="shared" si="0"/>
        <v>1.7666666666666666</v>
      </c>
      <c r="C54">
        <v>165.964</v>
      </c>
      <c r="D54" s="17">
        <f t="shared" si="16"/>
        <v>-14.036000000000001</v>
      </c>
      <c r="E54" s="17">
        <f t="shared" si="1"/>
        <v>14.036000000000001</v>
      </c>
    </row>
    <row r="55" spans="1:5">
      <c r="A55">
        <v>54</v>
      </c>
      <c r="B55">
        <f t="shared" si="0"/>
        <v>1.8</v>
      </c>
      <c r="C55">
        <v>157.834</v>
      </c>
      <c r="D55" s="17">
        <f t="shared" ref="D55:D58" si="17">180-C55</f>
        <v>22.165999999999997</v>
      </c>
      <c r="E55" s="17">
        <f t="shared" si="1"/>
        <v>22.165999999999997</v>
      </c>
    </row>
    <row r="56" spans="1:5">
      <c r="A56">
        <v>55</v>
      </c>
      <c r="B56">
        <f t="shared" si="0"/>
        <v>1.8333333333333333</v>
      </c>
      <c r="C56">
        <v>161.565</v>
      </c>
      <c r="D56" s="17">
        <f t="shared" si="17"/>
        <v>18.435000000000002</v>
      </c>
      <c r="E56" s="17">
        <f t="shared" si="1"/>
        <v>18.435000000000002</v>
      </c>
    </row>
    <row r="57" spans="1:5">
      <c r="A57">
        <v>56</v>
      </c>
      <c r="B57">
        <f t="shared" si="0"/>
        <v>1.8666666666666667</v>
      </c>
      <c r="C57">
        <v>160.25299999999999</v>
      </c>
      <c r="D57" s="17">
        <f t="shared" si="17"/>
        <v>19.747000000000014</v>
      </c>
      <c r="E57" s="17">
        <f t="shared" si="1"/>
        <v>19.747000000000014</v>
      </c>
    </row>
    <row r="58" spans="1:5">
      <c r="A58">
        <v>57</v>
      </c>
      <c r="B58">
        <f t="shared" si="0"/>
        <v>1.9</v>
      </c>
      <c r="C58">
        <v>153.61099999999999</v>
      </c>
      <c r="D58" s="17">
        <f t="shared" si="17"/>
        <v>26.38900000000001</v>
      </c>
      <c r="E58" s="17">
        <f t="shared" si="1"/>
        <v>26.38900000000001</v>
      </c>
    </row>
    <row r="59" spans="1:5">
      <c r="A59">
        <v>58</v>
      </c>
      <c r="B59">
        <f t="shared" si="0"/>
        <v>1.9333333333333333</v>
      </c>
      <c r="C59">
        <v>162.01900000000001</v>
      </c>
      <c r="D59" s="17">
        <f t="shared" ref="D59:D61" si="18">-180+C59</f>
        <v>-17.980999999999995</v>
      </c>
      <c r="E59" s="17">
        <f t="shared" si="1"/>
        <v>17.980999999999995</v>
      </c>
    </row>
    <row r="60" spans="1:5">
      <c r="A60">
        <v>59</v>
      </c>
      <c r="B60">
        <f t="shared" si="0"/>
        <v>1.9666666666666666</v>
      </c>
      <c r="C60">
        <v>154.983</v>
      </c>
      <c r="D60" s="17">
        <f t="shared" si="18"/>
        <v>-25.016999999999996</v>
      </c>
      <c r="E60" s="17">
        <f t="shared" si="1"/>
        <v>25.016999999999996</v>
      </c>
    </row>
    <row r="61" spans="1:5">
      <c r="A61">
        <v>60</v>
      </c>
      <c r="B61">
        <f t="shared" si="0"/>
        <v>2</v>
      </c>
      <c r="C61">
        <v>163.142</v>
      </c>
      <c r="D61" s="17">
        <f t="shared" si="18"/>
        <v>-16.858000000000004</v>
      </c>
      <c r="E61" s="17">
        <f t="shared" si="1"/>
        <v>16.858000000000004</v>
      </c>
    </row>
    <row r="62" spans="1:5">
      <c r="A62">
        <v>61</v>
      </c>
      <c r="B62">
        <f t="shared" si="0"/>
        <v>2.0333333333333332</v>
      </c>
      <c r="C62">
        <v>174.18799999999999</v>
      </c>
      <c r="D62" s="17">
        <f t="shared" ref="D62:D63" si="19">180-C62</f>
        <v>5.8120000000000118</v>
      </c>
      <c r="E62" s="17">
        <f t="shared" si="1"/>
        <v>5.8120000000000118</v>
      </c>
    </row>
    <row r="63" spans="1:5">
      <c r="A63">
        <v>62</v>
      </c>
      <c r="B63">
        <f t="shared" si="0"/>
        <v>2.0666666666666664</v>
      </c>
      <c r="C63">
        <v>166.99199999999999</v>
      </c>
      <c r="D63" s="17">
        <f t="shared" si="19"/>
        <v>13.00800000000001</v>
      </c>
      <c r="E63" s="17">
        <f t="shared" si="1"/>
        <v>13.00800000000001</v>
      </c>
    </row>
    <row r="64" spans="1:5">
      <c r="A64">
        <v>63</v>
      </c>
      <c r="B64">
        <f t="shared" si="0"/>
        <v>2.1</v>
      </c>
      <c r="C64">
        <v>162.59700000000001</v>
      </c>
      <c r="D64" s="17">
        <f t="shared" ref="D64:D66" si="20">-180+C64</f>
        <v>-17.402999999999992</v>
      </c>
      <c r="E64" s="17">
        <f t="shared" si="1"/>
        <v>17.402999999999992</v>
      </c>
    </row>
    <row r="65" spans="1:8">
      <c r="A65">
        <v>64</v>
      </c>
      <c r="B65">
        <f t="shared" si="0"/>
        <v>2.1333333333333333</v>
      </c>
      <c r="C65">
        <v>165.32400000000001</v>
      </c>
      <c r="D65" s="17">
        <f t="shared" si="20"/>
        <v>-14.675999999999988</v>
      </c>
      <c r="E65" s="17">
        <f t="shared" si="1"/>
        <v>14.675999999999988</v>
      </c>
    </row>
    <row r="66" spans="1:8">
      <c r="A66">
        <v>65</v>
      </c>
      <c r="B66">
        <f t="shared" si="0"/>
        <v>2.1666666666666665</v>
      </c>
      <c r="C66">
        <v>164.68700000000001</v>
      </c>
      <c r="D66" s="17">
        <f t="shared" si="20"/>
        <v>-15.312999999999988</v>
      </c>
      <c r="E66" s="17">
        <f t="shared" si="1"/>
        <v>15.312999999999988</v>
      </c>
    </row>
    <row r="67" spans="1:8">
      <c r="A67">
        <v>66</v>
      </c>
      <c r="B67">
        <f t="shared" si="0"/>
        <v>2.2000000000000002</v>
      </c>
      <c r="C67">
        <v>160.346</v>
      </c>
      <c r="D67" s="17">
        <f t="shared" ref="D67:D68" si="21">180-C67</f>
        <v>19.653999999999996</v>
      </c>
      <c r="E67" s="17">
        <f t="shared" si="1"/>
        <v>19.653999999999996</v>
      </c>
    </row>
    <row r="68" spans="1:8">
      <c r="A68">
        <v>67</v>
      </c>
      <c r="B68">
        <f t="shared" ref="B68" si="22">A68*(1/30)</f>
        <v>2.2333333333333334</v>
      </c>
      <c r="C68">
        <v>164.23</v>
      </c>
      <c r="D68" s="17">
        <f t="shared" si="21"/>
        <v>15.77000000000001</v>
      </c>
      <c r="E68" s="17">
        <f t="shared" si="1"/>
        <v>15.77000000000001</v>
      </c>
    </row>
    <row r="71" spans="1:8">
      <c r="A71" t="s">
        <v>690</v>
      </c>
    </row>
    <row r="72" spans="1:8">
      <c r="A72" s="1" t="s">
        <v>123</v>
      </c>
      <c r="B72" s="1" t="s">
        <v>124</v>
      </c>
      <c r="C72" s="1" t="s">
        <v>125</v>
      </c>
      <c r="D72" s="1" t="s">
        <v>174</v>
      </c>
      <c r="E72" s="1" t="s">
        <v>127</v>
      </c>
      <c r="G72" t="s">
        <v>131</v>
      </c>
      <c r="H72" s="17" t="s">
        <v>690</v>
      </c>
    </row>
    <row r="73" spans="1:8">
      <c r="A73">
        <v>1</v>
      </c>
      <c r="B73">
        <f>A73*(1/60)</f>
        <v>1.6666666666666666E-2</v>
      </c>
      <c r="C73">
        <v>168.78399999999999</v>
      </c>
      <c r="D73">
        <f>180-C73</f>
        <v>11.216000000000008</v>
      </c>
      <c r="E73">
        <f>ABS(D73)</f>
        <v>11.216000000000008</v>
      </c>
      <c r="G73" t="s">
        <v>691</v>
      </c>
    </row>
    <row r="74" spans="1:8">
      <c r="A74">
        <v>2</v>
      </c>
      <c r="B74">
        <f t="shared" ref="B74:B95" si="23">A74*(1/60)</f>
        <v>3.3333333333333333E-2</v>
      </c>
      <c r="C74">
        <v>175.91399999999999</v>
      </c>
      <c r="D74">
        <f>-180+C74</f>
        <v>-4.0860000000000127</v>
      </c>
      <c r="E74">
        <f t="shared" ref="E74:E95" si="24">ABS(D74)</f>
        <v>4.0860000000000127</v>
      </c>
      <c r="G74" s="9" t="s">
        <v>692</v>
      </c>
    </row>
    <row r="75" spans="1:8">
      <c r="A75">
        <v>3</v>
      </c>
      <c r="B75">
        <f t="shared" si="23"/>
        <v>0.05</v>
      </c>
      <c r="C75">
        <v>164.52600000000001</v>
      </c>
      <c r="D75">
        <f>180-C75</f>
        <v>15.47399999999999</v>
      </c>
      <c r="E75">
        <f t="shared" si="24"/>
        <v>15.47399999999999</v>
      </c>
    </row>
    <row r="76" spans="1:8">
      <c r="A76">
        <v>4</v>
      </c>
      <c r="B76">
        <f t="shared" si="23"/>
        <v>6.6666666666666666E-2</v>
      </c>
      <c r="C76">
        <v>167.941</v>
      </c>
      <c r="D76">
        <f>180-C76</f>
        <v>12.058999999999997</v>
      </c>
      <c r="E76">
        <f t="shared" si="24"/>
        <v>12.058999999999997</v>
      </c>
    </row>
    <row r="77" spans="1:8">
      <c r="A77">
        <v>5</v>
      </c>
      <c r="B77">
        <f t="shared" si="23"/>
        <v>8.3333333333333329E-2</v>
      </c>
      <c r="C77">
        <v>166.05099999999999</v>
      </c>
      <c r="D77">
        <f>-180+C77</f>
        <v>-13.949000000000012</v>
      </c>
      <c r="E77">
        <f t="shared" si="24"/>
        <v>13.949000000000012</v>
      </c>
    </row>
    <row r="78" spans="1:8">
      <c r="A78">
        <v>6</v>
      </c>
      <c r="B78">
        <f t="shared" si="23"/>
        <v>0.1</v>
      </c>
      <c r="C78">
        <v>160.76400000000001</v>
      </c>
      <c r="D78">
        <f>180-C78</f>
        <v>19.23599999999999</v>
      </c>
      <c r="E78">
        <f t="shared" si="24"/>
        <v>19.23599999999999</v>
      </c>
    </row>
    <row r="79" spans="1:8">
      <c r="A79">
        <v>7</v>
      </c>
      <c r="B79">
        <f t="shared" si="23"/>
        <v>0.11666666666666667</v>
      </c>
      <c r="C79">
        <v>154.13399999999999</v>
      </c>
      <c r="D79">
        <f t="shared" ref="D79:D80" si="25">-180+C79</f>
        <v>-25.866000000000014</v>
      </c>
      <c r="E79">
        <f t="shared" si="24"/>
        <v>25.866000000000014</v>
      </c>
    </row>
    <row r="80" spans="1:8">
      <c r="A80">
        <v>8</v>
      </c>
      <c r="B80">
        <f t="shared" si="23"/>
        <v>0.13333333333333333</v>
      </c>
      <c r="C80">
        <v>162.27699999999999</v>
      </c>
      <c r="D80">
        <f t="shared" si="25"/>
        <v>-17.723000000000013</v>
      </c>
      <c r="E80">
        <f t="shared" si="24"/>
        <v>17.723000000000013</v>
      </c>
    </row>
    <row r="81" spans="1:5">
      <c r="A81">
        <v>9</v>
      </c>
      <c r="B81">
        <f t="shared" si="23"/>
        <v>0.15</v>
      </c>
      <c r="C81">
        <v>158.304</v>
      </c>
      <c r="D81">
        <f>180-C81</f>
        <v>21.695999999999998</v>
      </c>
      <c r="E81">
        <f t="shared" si="24"/>
        <v>21.695999999999998</v>
      </c>
    </row>
    <row r="82" spans="1:5">
      <c r="A82">
        <v>10</v>
      </c>
      <c r="B82">
        <f t="shared" si="23"/>
        <v>0.16666666666666666</v>
      </c>
      <c r="C82">
        <v>160.125</v>
      </c>
      <c r="D82">
        <f t="shared" ref="D82:D83" si="26">-180+C82</f>
        <v>-19.875</v>
      </c>
      <c r="E82">
        <f t="shared" si="24"/>
        <v>19.875</v>
      </c>
    </row>
    <row r="83" spans="1:5">
      <c r="A83">
        <v>11</v>
      </c>
      <c r="B83">
        <f t="shared" si="23"/>
        <v>0.18333333333333332</v>
      </c>
      <c r="C83">
        <v>156.666</v>
      </c>
      <c r="D83">
        <f t="shared" si="26"/>
        <v>-23.334000000000003</v>
      </c>
      <c r="E83">
        <f t="shared" si="24"/>
        <v>23.334000000000003</v>
      </c>
    </row>
    <row r="84" spans="1:5">
      <c r="A84">
        <v>12</v>
      </c>
      <c r="B84">
        <f t="shared" si="23"/>
        <v>0.2</v>
      </c>
      <c r="C84">
        <v>159.93799999999999</v>
      </c>
      <c r="D84">
        <f>180-C84</f>
        <v>20.062000000000012</v>
      </c>
      <c r="E84">
        <f t="shared" si="24"/>
        <v>20.062000000000012</v>
      </c>
    </row>
    <row r="85" spans="1:5">
      <c r="A85">
        <v>13</v>
      </c>
      <c r="B85">
        <f t="shared" si="23"/>
        <v>0.21666666666666667</v>
      </c>
      <c r="C85">
        <v>152.63900000000001</v>
      </c>
      <c r="D85">
        <f>-180+C85</f>
        <v>-27.36099999999999</v>
      </c>
      <c r="E85" s="10">
        <f t="shared" si="24"/>
        <v>27.36099999999999</v>
      </c>
    </row>
    <row r="86" spans="1:5">
      <c r="A86">
        <v>14</v>
      </c>
      <c r="B86">
        <f t="shared" si="23"/>
        <v>0.23333333333333334</v>
      </c>
      <c r="C86">
        <v>171.154</v>
      </c>
      <c r="D86">
        <f t="shared" ref="D86:D87" si="27">180-C86</f>
        <v>8.8460000000000036</v>
      </c>
      <c r="E86">
        <f t="shared" si="24"/>
        <v>8.8460000000000036</v>
      </c>
    </row>
    <row r="87" spans="1:5">
      <c r="A87">
        <v>15</v>
      </c>
      <c r="B87">
        <f t="shared" si="23"/>
        <v>0.25</v>
      </c>
      <c r="C87">
        <v>166.49600000000001</v>
      </c>
      <c r="D87">
        <f t="shared" si="27"/>
        <v>13.503999999999991</v>
      </c>
      <c r="E87">
        <f t="shared" si="24"/>
        <v>13.503999999999991</v>
      </c>
    </row>
    <row r="88" spans="1:5">
      <c r="A88">
        <v>16</v>
      </c>
      <c r="B88">
        <f t="shared" si="23"/>
        <v>0.26666666666666666</v>
      </c>
      <c r="C88">
        <v>166.86600000000001</v>
      </c>
      <c r="D88">
        <f t="shared" ref="D88:D89" si="28">-180+C88</f>
        <v>-13.133999999999986</v>
      </c>
      <c r="E88">
        <f t="shared" si="24"/>
        <v>13.133999999999986</v>
      </c>
    </row>
    <row r="89" spans="1:5">
      <c r="A89">
        <v>17</v>
      </c>
      <c r="B89">
        <f t="shared" si="23"/>
        <v>0.28333333333333333</v>
      </c>
      <c r="C89">
        <v>170.18600000000001</v>
      </c>
      <c r="D89">
        <f t="shared" si="28"/>
        <v>-9.813999999999993</v>
      </c>
      <c r="E89">
        <f t="shared" si="24"/>
        <v>9.813999999999993</v>
      </c>
    </row>
    <row r="90" spans="1:5">
      <c r="A90">
        <v>18</v>
      </c>
      <c r="B90">
        <f t="shared" si="23"/>
        <v>0.3</v>
      </c>
      <c r="C90">
        <v>167.07900000000001</v>
      </c>
      <c r="D90">
        <f t="shared" ref="D90:D91" si="29">180-C90</f>
        <v>12.920999999999992</v>
      </c>
      <c r="E90">
        <f t="shared" si="24"/>
        <v>12.920999999999992</v>
      </c>
    </row>
    <row r="91" spans="1:5">
      <c r="A91">
        <v>19</v>
      </c>
      <c r="B91">
        <f t="shared" si="23"/>
        <v>0.31666666666666665</v>
      </c>
      <c r="C91">
        <v>159.36799999999999</v>
      </c>
      <c r="D91">
        <f t="shared" si="29"/>
        <v>20.632000000000005</v>
      </c>
      <c r="E91">
        <f t="shared" si="24"/>
        <v>20.632000000000005</v>
      </c>
    </row>
    <row r="92" spans="1:5">
      <c r="A92">
        <v>20</v>
      </c>
      <c r="B92">
        <f t="shared" si="23"/>
        <v>0.33333333333333331</v>
      </c>
      <c r="C92">
        <v>165.458</v>
      </c>
      <c r="D92">
        <f>-180+C92</f>
        <v>-14.542000000000002</v>
      </c>
      <c r="E92">
        <f t="shared" si="24"/>
        <v>14.542000000000002</v>
      </c>
    </row>
    <row r="93" spans="1:5">
      <c r="A93">
        <v>21</v>
      </c>
      <c r="B93">
        <f t="shared" si="23"/>
        <v>0.35</v>
      </c>
      <c r="C93">
        <v>168.89</v>
      </c>
      <c r="D93">
        <f>180-C93</f>
        <v>11.110000000000014</v>
      </c>
      <c r="E93">
        <f t="shared" si="24"/>
        <v>11.110000000000014</v>
      </c>
    </row>
    <row r="94" spans="1:5">
      <c r="A94">
        <v>22</v>
      </c>
      <c r="B94">
        <f t="shared" si="23"/>
        <v>0.36666666666666664</v>
      </c>
      <c r="C94">
        <v>163.68600000000001</v>
      </c>
      <c r="D94">
        <f t="shared" ref="D94:D95" si="30">-180+C94</f>
        <v>-16.313999999999993</v>
      </c>
      <c r="E94">
        <f t="shared" si="24"/>
        <v>16.313999999999993</v>
      </c>
    </row>
    <row r="95" spans="1:5">
      <c r="A95">
        <v>23</v>
      </c>
      <c r="B95">
        <f t="shared" si="23"/>
        <v>0.3833333333333333</v>
      </c>
      <c r="C95">
        <v>171.12899999999999</v>
      </c>
      <c r="D95">
        <f t="shared" si="30"/>
        <v>-8.8710000000000093</v>
      </c>
      <c r="E95">
        <f t="shared" si="24"/>
        <v>8.8710000000000093</v>
      </c>
    </row>
    <row r="98" spans="1:8">
      <c r="A98" t="s">
        <v>693</v>
      </c>
    </row>
    <row r="99" spans="1:8">
      <c r="A99" s="1" t="s">
        <v>123</v>
      </c>
      <c r="B99" s="1" t="s">
        <v>124</v>
      </c>
      <c r="C99" s="1" t="s">
        <v>125</v>
      </c>
      <c r="D99" s="1" t="s">
        <v>174</v>
      </c>
      <c r="E99" s="1" t="s">
        <v>127</v>
      </c>
      <c r="F99" s="1"/>
      <c r="G99" t="s">
        <v>131</v>
      </c>
      <c r="H99" s="17" t="s">
        <v>693</v>
      </c>
    </row>
    <row r="100" spans="1:8">
      <c r="A100">
        <v>1</v>
      </c>
      <c r="B100">
        <f>A100*(1/30)</f>
        <v>3.3333333333333333E-2</v>
      </c>
      <c r="C100">
        <v>164.15700000000001</v>
      </c>
      <c r="D100">
        <f>180-C100</f>
        <v>15.842999999999989</v>
      </c>
      <c r="E100">
        <f>ABS(D100)</f>
        <v>15.842999999999989</v>
      </c>
      <c r="G100" t="s">
        <v>694</v>
      </c>
    </row>
    <row r="101" spans="1:8">
      <c r="A101">
        <v>3</v>
      </c>
      <c r="B101">
        <f t="shared" ref="B101:B164" si="31">A101*(1/30)</f>
        <v>0.1</v>
      </c>
      <c r="C101">
        <v>161.17699999999999</v>
      </c>
      <c r="D101">
        <f t="shared" ref="D101:D112" si="32">180-C101</f>
        <v>18.823000000000008</v>
      </c>
      <c r="E101">
        <f t="shared" ref="E101:E164" si="33">ABS(D101)</f>
        <v>18.823000000000008</v>
      </c>
      <c r="G101" s="9" t="s">
        <v>695</v>
      </c>
    </row>
    <row r="102" spans="1:8">
      <c r="A102">
        <v>5</v>
      </c>
      <c r="B102">
        <f t="shared" si="31"/>
        <v>0.16666666666666666</v>
      </c>
      <c r="C102">
        <v>159.60499999999999</v>
      </c>
      <c r="D102">
        <f t="shared" si="32"/>
        <v>20.39500000000001</v>
      </c>
      <c r="E102">
        <f t="shared" si="33"/>
        <v>20.39500000000001</v>
      </c>
    </row>
    <row r="103" spans="1:8">
      <c r="A103">
        <v>7</v>
      </c>
      <c r="B103">
        <f t="shared" si="31"/>
        <v>0.23333333333333334</v>
      </c>
      <c r="C103">
        <v>156.488</v>
      </c>
      <c r="D103">
        <f t="shared" si="32"/>
        <v>23.512</v>
      </c>
      <c r="E103">
        <f t="shared" si="33"/>
        <v>23.512</v>
      </c>
    </row>
    <row r="104" spans="1:8">
      <c r="A104">
        <v>9</v>
      </c>
      <c r="B104">
        <f t="shared" si="31"/>
        <v>0.3</v>
      </c>
      <c r="C104">
        <v>165.53</v>
      </c>
      <c r="D104">
        <f t="shared" si="32"/>
        <v>14.469999999999999</v>
      </c>
      <c r="E104">
        <f t="shared" si="33"/>
        <v>14.469999999999999</v>
      </c>
    </row>
    <row r="105" spans="1:8">
      <c r="A105">
        <v>11</v>
      </c>
      <c r="B105">
        <f t="shared" si="31"/>
        <v>0.36666666666666664</v>
      </c>
      <c r="C105">
        <v>162.59700000000001</v>
      </c>
      <c r="D105">
        <f t="shared" si="32"/>
        <v>17.402999999999992</v>
      </c>
      <c r="E105">
        <f t="shared" si="33"/>
        <v>17.402999999999992</v>
      </c>
    </row>
    <row r="106" spans="1:8">
      <c r="A106">
        <v>13</v>
      </c>
      <c r="B106">
        <f t="shared" si="31"/>
        <v>0.43333333333333335</v>
      </c>
      <c r="C106">
        <v>164.65600000000001</v>
      </c>
      <c r="D106">
        <f t="shared" si="32"/>
        <v>15.343999999999994</v>
      </c>
      <c r="E106">
        <f t="shared" si="33"/>
        <v>15.343999999999994</v>
      </c>
    </row>
    <row r="107" spans="1:8">
      <c r="A107">
        <v>15</v>
      </c>
      <c r="B107">
        <f t="shared" si="31"/>
        <v>0.5</v>
      </c>
      <c r="C107">
        <v>156.22999999999999</v>
      </c>
      <c r="D107">
        <f t="shared" si="32"/>
        <v>23.77000000000001</v>
      </c>
      <c r="E107">
        <f t="shared" si="33"/>
        <v>23.77000000000001</v>
      </c>
    </row>
    <row r="108" spans="1:8">
      <c r="A108">
        <v>17</v>
      </c>
      <c r="B108">
        <f t="shared" si="31"/>
        <v>0.56666666666666665</v>
      </c>
      <c r="C108">
        <v>155.583</v>
      </c>
      <c r="D108">
        <f t="shared" si="32"/>
        <v>24.417000000000002</v>
      </c>
      <c r="E108">
        <f t="shared" si="33"/>
        <v>24.417000000000002</v>
      </c>
    </row>
    <row r="109" spans="1:8">
      <c r="A109">
        <v>19</v>
      </c>
      <c r="B109">
        <f t="shared" si="31"/>
        <v>0.6333333333333333</v>
      </c>
      <c r="C109">
        <v>154.70699999999999</v>
      </c>
      <c r="D109">
        <f t="shared" si="32"/>
        <v>25.293000000000006</v>
      </c>
      <c r="E109">
        <f t="shared" si="33"/>
        <v>25.293000000000006</v>
      </c>
    </row>
    <row r="110" spans="1:8">
      <c r="A110">
        <v>21</v>
      </c>
      <c r="B110">
        <f t="shared" si="31"/>
        <v>0.7</v>
      </c>
      <c r="C110">
        <v>175.44900000000001</v>
      </c>
      <c r="D110">
        <f t="shared" si="32"/>
        <v>4.5509999999999877</v>
      </c>
      <c r="E110">
        <f t="shared" si="33"/>
        <v>4.5509999999999877</v>
      </c>
    </row>
    <row r="111" spans="1:8">
      <c r="A111">
        <v>23</v>
      </c>
      <c r="B111">
        <f t="shared" si="31"/>
        <v>0.76666666666666661</v>
      </c>
      <c r="C111">
        <v>166.86</v>
      </c>
      <c r="D111">
        <f t="shared" si="32"/>
        <v>13.139999999999986</v>
      </c>
      <c r="E111">
        <f t="shared" si="33"/>
        <v>13.139999999999986</v>
      </c>
    </row>
    <row r="112" spans="1:8">
      <c r="A112">
        <v>25</v>
      </c>
      <c r="B112">
        <f t="shared" si="31"/>
        <v>0.83333333333333337</v>
      </c>
      <c r="C112">
        <v>162.35</v>
      </c>
      <c r="D112">
        <f t="shared" si="32"/>
        <v>17.650000000000006</v>
      </c>
      <c r="E112">
        <f t="shared" si="33"/>
        <v>17.650000000000006</v>
      </c>
    </row>
    <row r="113" spans="1:5">
      <c r="A113">
        <v>27</v>
      </c>
      <c r="B113">
        <f t="shared" si="31"/>
        <v>0.9</v>
      </c>
      <c r="C113">
        <v>170.828</v>
      </c>
      <c r="D113">
        <f>-180+C113</f>
        <v>-9.171999999999997</v>
      </c>
      <c r="E113">
        <f t="shared" si="33"/>
        <v>9.171999999999997</v>
      </c>
    </row>
    <row r="114" spans="1:5">
      <c r="A114">
        <v>29</v>
      </c>
      <c r="B114">
        <f t="shared" si="31"/>
        <v>0.96666666666666667</v>
      </c>
      <c r="C114">
        <v>166.99199999999999</v>
      </c>
      <c r="D114">
        <f t="shared" ref="D114:D127" si="34">-180+C114</f>
        <v>-13.00800000000001</v>
      </c>
      <c r="E114">
        <f t="shared" si="33"/>
        <v>13.00800000000001</v>
      </c>
    </row>
    <row r="115" spans="1:5">
      <c r="A115">
        <v>31</v>
      </c>
      <c r="B115">
        <f t="shared" si="31"/>
        <v>1.0333333333333332</v>
      </c>
      <c r="C115">
        <v>168.40799999999999</v>
      </c>
      <c r="D115">
        <f t="shared" si="34"/>
        <v>-11.592000000000013</v>
      </c>
      <c r="E115">
        <f t="shared" si="33"/>
        <v>11.592000000000013</v>
      </c>
    </row>
    <row r="116" spans="1:5">
      <c r="A116">
        <v>33</v>
      </c>
      <c r="B116">
        <f t="shared" si="31"/>
        <v>1.1000000000000001</v>
      </c>
      <c r="C116">
        <v>166.70500000000001</v>
      </c>
      <c r="D116">
        <f t="shared" si="34"/>
        <v>-13.294999999999987</v>
      </c>
      <c r="E116">
        <f t="shared" si="33"/>
        <v>13.294999999999987</v>
      </c>
    </row>
    <row r="117" spans="1:5">
      <c r="A117">
        <v>35</v>
      </c>
      <c r="B117">
        <f t="shared" si="31"/>
        <v>1.1666666666666667</v>
      </c>
      <c r="C117">
        <v>158.96199999999999</v>
      </c>
      <c r="D117">
        <f t="shared" si="34"/>
        <v>-21.038000000000011</v>
      </c>
      <c r="E117">
        <f t="shared" si="33"/>
        <v>21.038000000000011</v>
      </c>
    </row>
    <row r="118" spans="1:5">
      <c r="A118">
        <v>37</v>
      </c>
      <c r="B118">
        <f t="shared" si="31"/>
        <v>1.2333333333333334</v>
      </c>
      <c r="C118">
        <v>153.25</v>
      </c>
      <c r="D118">
        <f t="shared" si="34"/>
        <v>-26.75</v>
      </c>
      <c r="E118">
        <f t="shared" si="33"/>
        <v>26.75</v>
      </c>
    </row>
    <row r="119" spans="1:5">
      <c r="A119">
        <v>39</v>
      </c>
      <c r="B119">
        <f t="shared" si="31"/>
        <v>1.3</v>
      </c>
      <c r="C119">
        <v>161.76400000000001</v>
      </c>
      <c r="D119">
        <f t="shared" si="34"/>
        <v>-18.23599999999999</v>
      </c>
      <c r="E119">
        <f t="shared" si="33"/>
        <v>18.23599999999999</v>
      </c>
    </row>
    <row r="120" spans="1:5">
      <c r="A120">
        <v>41</v>
      </c>
      <c r="B120">
        <f t="shared" si="31"/>
        <v>1.3666666666666667</v>
      </c>
      <c r="C120">
        <v>165.964</v>
      </c>
      <c r="D120">
        <f t="shared" si="34"/>
        <v>-14.036000000000001</v>
      </c>
      <c r="E120">
        <f t="shared" si="33"/>
        <v>14.036000000000001</v>
      </c>
    </row>
    <row r="121" spans="1:5">
      <c r="A121">
        <v>43</v>
      </c>
      <c r="B121">
        <f t="shared" si="31"/>
        <v>1.4333333333333333</v>
      </c>
      <c r="C121">
        <v>158.19900000000001</v>
      </c>
      <c r="D121">
        <f t="shared" si="34"/>
        <v>-21.800999999999988</v>
      </c>
      <c r="E121">
        <f t="shared" si="33"/>
        <v>21.800999999999988</v>
      </c>
    </row>
    <row r="122" spans="1:5">
      <c r="A122">
        <v>45</v>
      </c>
      <c r="B122">
        <f t="shared" si="31"/>
        <v>1.5</v>
      </c>
      <c r="C122">
        <v>156.80099999999999</v>
      </c>
      <c r="D122">
        <f t="shared" si="34"/>
        <v>-23.199000000000012</v>
      </c>
      <c r="E122">
        <f t="shared" si="33"/>
        <v>23.199000000000012</v>
      </c>
    </row>
    <row r="123" spans="1:5">
      <c r="A123">
        <v>47</v>
      </c>
      <c r="B123">
        <f t="shared" si="31"/>
        <v>1.5666666666666667</v>
      </c>
      <c r="C123">
        <v>162.64599999999999</v>
      </c>
      <c r="D123">
        <f t="shared" si="34"/>
        <v>-17.354000000000013</v>
      </c>
      <c r="E123">
        <f t="shared" si="33"/>
        <v>17.354000000000013</v>
      </c>
    </row>
    <row r="124" spans="1:5">
      <c r="A124">
        <v>49</v>
      </c>
      <c r="B124">
        <f t="shared" si="31"/>
        <v>1.6333333333333333</v>
      </c>
      <c r="C124">
        <v>158.499</v>
      </c>
      <c r="D124">
        <f t="shared" si="34"/>
        <v>-21.501000000000005</v>
      </c>
      <c r="E124">
        <f t="shared" si="33"/>
        <v>21.501000000000005</v>
      </c>
    </row>
    <row r="125" spans="1:5">
      <c r="A125">
        <v>51</v>
      </c>
      <c r="B125">
        <f t="shared" si="31"/>
        <v>1.7</v>
      </c>
      <c r="C125">
        <v>156.80099999999999</v>
      </c>
      <c r="D125">
        <f t="shared" si="34"/>
        <v>-23.199000000000012</v>
      </c>
      <c r="E125">
        <f t="shared" si="33"/>
        <v>23.199000000000012</v>
      </c>
    </row>
    <row r="126" spans="1:5">
      <c r="A126">
        <v>53</v>
      </c>
      <c r="B126">
        <f t="shared" si="31"/>
        <v>1.7666666666666666</v>
      </c>
      <c r="C126">
        <v>160.68799999999999</v>
      </c>
      <c r="D126">
        <f t="shared" si="34"/>
        <v>-19.312000000000012</v>
      </c>
      <c r="E126">
        <f t="shared" si="33"/>
        <v>19.312000000000012</v>
      </c>
    </row>
    <row r="127" spans="1:5">
      <c r="A127">
        <v>55</v>
      </c>
      <c r="B127">
        <f t="shared" si="31"/>
        <v>1.8333333333333333</v>
      </c>
      <c r="C127">
        <v>179.18199999999999</v>
      </c>
      <c r="D127">
        <f t="shared" si="34"/>
        <v>-0.81800000000001205</v>
      </c>
      <c r="E127">
        <f t="shared" si="33"/>
        <v>0.81800000000001205</v>
      </c>
    </row>
    <row r="128" spans="1:5">
      <c r="A128">
        <v>57</v>
      </c>
      <c r="B128">
        <f t="shared" si="31"/>
        <v>1.9</v>
      </c>
      <c r="C128">
        <v>172.76</v>
      </c>
      <c r="D128">
        <f t="shared" ref="D128:D141" si="35">180-C128</f>
        <v>7.2400000000000091</v>
      </c>
      <c r="E128">
        <f t="shared" si="33"/>
        <v>7.2400000000000091</v>
      </c>
    </row>
    <row r="129" spans="1:5">
      <c r="A129">
        <v>59</v>
      </c>
      <c r="B129">
        <f t="shared" si="31"/>
        <v>1.9666666666666666</v>
      </c>
      <c r="C129">
        <v>169.69499999999999</v>
      </c>
      <c r="D129">
        <f t="shared" si="35"/>
        <v>10.305000000000007</v>
      </c>
      <c r="E129">
        <f t="shared" si="33"/>
        <v>10.305000000000007</v>
      </c>
    </row>
    <row r="130" spans="1:5">
      <c r="A130">
        <v>61</v>
      </c>
      <c r="B130">
        <f t="shared" si="31"/>
        <v>2.0333333333333332</v>
      </c>
      <c r="C130">
        <v>163.15100000000001</v>
      </c>
      <c r="D130">
        <f t="shared" si="35"/>
        <v>16.84899999999999</v>
      </c>
      <c r="E130">
        <f t="shared" si="33"/>
        <v>16.84899999999999</v>
      </c>
    </row>
    <row r="131" spans="1:5">
      <c r="A131">
        <v>63</v>
      </c>
      <c r="B131">
        <f t="shared" si="31"/>
        <v>2.1</v>
      </c>
      <c r="C131">
        <v>162.506</v>
      </c>
      <c r="D131">
        <f t="shared" si="35"/>
        <v>17.494</v>
      </c>
      <c r="E131">
        <f t="shared" si="33"/>
        <v>17.494</v>
      </c>
    </row>
    <row r="132" spans="1:5">
      <c r="A132">
        <v>65</v>
      </c>
      <c r="B132">
        <f t="shared" si="31"/>
        <v>2.1666666666666665</v>
      </c>
      <c r="C132">
        <v>156.714</v>
      </c>
      <c r="D132">
        <f t="shared" si="35"/>
        <v>23.286000000000001</v>
      </c>
      <c r="E132">
        <f t="shared" si="33"/>
        <v>23.286000000000001</v>
      </c>
    </row>
    <row r="133" spans="1:5">
      <c r="A133">
        <v>67</v>
      </c>
      <c r="B133">
        <f t="shared" si="31"/>
        <v>2.2333333333333334</v>
      </c>
      <c r="C133">
        <v>158.19900000000001</v>
      </c>
      <c r="D133">
        <f t="shared" si="35"/>
        <v>21.800999999999988</v>
      </c>
      <c r="E133">
        <f t="shared" si="33"/>
        <v>21.800999999999988</v>
      </c>
    </row>
    <row r="134" spans="1:5">
      <c r="A134">
        <v>69</v>
      </c>
      <c r="B134">
        <f t="shared" si="31"/>
        <v>2.2999999999999998</v>
      </c>
      <c r="C134">
        <v>163.55099999999999</v>
      </c>
      <c r="D134">
        <f t="shared" si="35"/>
        <v>16.449000000000012</v>
      </c>
      <c r="E134">
        <f t="shared" si="33"/>
        <v>16.449000000000012</v>
      </c>
    </row>
    <row r="135" spans="1:5">
      <c r="A135">
        <v>71</v>
      </c>
      <c r="B135">
        <f t="shared" si="31"/>
        <v>2.3666666666666667</v>
      </c>
      <c r="C135">
        <v>166.49700000000001</v>
      </c>
      <c r="D135">
        <f t="shared" si="35"/>
        <v>13.502999999999986</v>
      </c>
      <c r="E135">
        <f t="shared" si="33"/>
        <v>13.502999999999986</v>
      </c>
    </row>
    <row r="136" spans="1:5">
      <c r="A136">
        <v>73</v>
      </c>
      <c r="B136">
        <f t="shared" si="31"/>
        <v>2.4333333333333331</v>
      </c>
      <c r="C136">
        <v>166.25700000000001</v>
      </c>
      <c r="D136">
        <f t="shared" si="35"/>
        <v>13.742999999999995</v>
      </c>
      <c r="E136">
        <f t="shared" si="33"/>
        <v>13.742999999999995</v>
      </c>
    </row>
    <row r="137" spans="1:5">
      <c r="A137">
        <v>75</v>
      </c>
      <c r="B137">
        <f t="shared" si="31"/>
        <v>2.5</v>
      </c>
      <c r="C137">
        <v>167.80500000000001</v>
      </c>
      <c r="D137">
        <f t="shared" si="35"/>
        <v>12.194999999999993</v>
      </c>
      <c r="E137">
        <f t="shared" si="33"/>
        <v>12.194999999999993</v>
      </c>
    </row>
    <row r="138" spans="1:5">
      <c r="A138">
        <v>77</v>
      </c>
      <c r="B138">
        <f t="shared" si="31"/>
        <v>2.5666666666666664</v>
      </c>
      <c r="C138">
        <v>171.27199999999999</v>
      </c>
      <c r="D138">
        <f t="shared" si="35"/>
        <v>8.7280000000000086</v>
      </c>
      <c r="E138">
        <f t="shared" si="33"/>
        <v>8.7280000000000086</v>
      </c>
    </row>
    <row r="139" spans="1:5">
      <c r="A139">
        <v>79</v>
      </c>
      <c r="B139">
        <f t="shared" si="31"/>
        <v>2.6333333333333333</v>
      </c>
      <c r="C139">
        <v>168.048</v>
      </c>
      <c r="D139">
        <f t="shared" si="35"/>
        <v>11.951999999999998</v>
      </c>
      <c r="E139">
        <f t="shared" si="33"/>
        <v>11.951999999999998</v>
      </c>
    </row>
    <row r="140" spans="1:5">
      <c r="A140">
        <v>81</v>
      </c>
      <c r="B140">
        <f t="shared" si="31"/>
        <v>2.7</v>
      </c>
      <c r="C140">
        <v>174.22900000000001</v>
      </c>
      <c r="D140">
        <f t="shared" si="35"/>
        <v>5.7709999999999866</v>
      </c>
      <c r="E140">
        <f t="shared" si="33"/>
        <v>5.7709999999999866</v>
      </c>
    </row>
    <row r="141" spans="1:5">
      <c r="A141">
        <v>83</v>
      </c>
      <c r="B141">
        <f t="shared" si="31"/>
        <v>2.7666666666666666</v>
      </c>
      <c r="C141">
        <v>169.38</v>
      </c>
      <c r="D141">
        <f t="shared" si="35"/>
        <v>10.620000000000005</v>
      </c>
      <c r="E141">
        <f t="shared" si="33"/>
        <v>10.620000000000005</v>
      </c>
    </row>
    <row r="142" spans="1:5">
      <c r="A142">
        <v>85</v>
      </c>
      <c r="B142">
        <f t="shared" si="31"/>
        <v>2.8333333333333335</v>
      </c>
      <c r="C142">
        <v>168.465</v>
      </c>
      <c r="D142">
        <f t="shared" ref="D142:D155" si="36">-180+C142</f>
        <v>-11.534999999999997</v>
      </c>
      <c r="E142">
        <f t="shared" si="33"/>
        <v>11.534999999999997</v>
      </c>
    </row>
    <row r="143" spans="1:5">
      <c r="A143">
        <v>87</v>
      </c>
      <c r="B143">
        <f t="shared" si="31"/>
        <v>2.9</v>
      </c>
      <c r="C143">
        <v>164.63800000000001</v>
      </c>
      <c r="D143">
        <f t="shared" si="36"/>
        <v>-15.361999999999995</v>
      </c>
      <c r="E143">
        <f t="shared" si="33"/>
        <v>15.361999999999995</v>
      </c>
    </row>
    <row r="144" spans="1:5">
      <c r="A144">
        <v>89</v>
      </c>
      <c r="B144">
        <f t="shared" si="31"/>
        <v>2.9666666666666668</v>
      </c>
      <c r="C144">
        <v>161.21100000000001</v>
      </c>
      <c r="D144">
        <f t="shared" si="36"/>
        <v>-18.788999999999987</v>
      </c>
      <c r="E144">
        <f t="shared" si="33"/>
        <v>18.788999999999987</v>
      </c>
    </row>
    <row r="145" spans="1:5">
      <c r="A145">
        <v>91</v>
      </c>
      <c r="B145">
        <f t="shared" si="31"/>
        <v>3.0333333333333332</v>
      </c>
      <c r="C145">
        <v>157.709</v>
      </c>
      <c r="D145">
        <f t="shared" si="36"/>
        <v>-22.290999999999997</v>
      </c>
      <c r="E145">
        <f t="shared" si="33"/>
        <v>22.290999999999997</v>
      </c>
    </row>
    <row r="146" spans="1:5">
      <c r="A146">
        <v>93</v>
      </c>
      <c r="B146">
        <f t="shared" si="31"/>
        <v>3.1</v>
      </c>
      <c r="C146">
        <v>164.358</v>
      </c>
      <c r="D146">
        <f t="shared" si="36"/>
        <v>-15.641999999999996</v>
      </c>
      <c r="E146">
        <f t="shared" si="33"/>
        <v>15.641999999999996</v>
      </c>
    </row>
    <row r="147" spans="1:5">
      <c r="A147">
        <v>95</v>
      </c>
      <c r="B147">
        <f t="shared" si="31"/>
        <v>3.1666666666666665</v>
      </c>
      <c r="C147">
        <v>154.07900000000001</v>
      </c>
      <c r="D147">
        <f t="shared" si="36"/>
        <v>-25.920999999999992</v>
      </c>
      <c r="E147">
        <f t="shared" si="33"/>
        <v>25.920999999999992</v>
      </c>
    </row>
    <row r="148" spans="1:5">
      <c r="A148">
        <v>97</v>
      </c>
      <c r="B148">
        <f t="shared" si="31"/>
        <v>3.2333333333333334</v>
      </c>
      <c r="C148">
        <v>153.435</v>
      </c>
      <c r="D148">
        <f t="shared" si="36"/>
        <v>-26.564999999999998</v>
      </c>
      <c r="E148">
        <f t="shared" si="33"/>
        <v>26.564999999999998</v>
      </c>
    </row>
    <row r="149" spans="1:5">
      <c r="A149">
        <v>99</v>
      </c>
      <c r="B149">
        <f t="shared" si="31"/>
        <v>3.3</v>
      </c>
      <c r="C149">
        <v>153.18899999999999</v>
      </c>
      <c r="D149">
        <f t="shared" si="36"/>
        <v>-26.811000000000007</v>
      </c>
      <c r="E149">
        <f t="shared" si="33"/>
        <v>26.811000000000007</v>
      </c>
    </row>
    <row r="150" spans="1:5">
      <c r="A150">
        <v>101</v>
      </c>
      <c r="B150">
        <f t="shared" si="31"/>
        <v>3.3666666666666667</v>
      </c>
      <c r="C150">
        <v>151.928</v>
      </c>
      <c r="D150" s="26">
        <f t="shared" si="36"/>
        <v>-28.072000000000003</v>
      </c>
      <c r="E150">
        <f t="shared" si="33"/>
        <v>28.072000000000003</v>
      </c>
    </row>
    <row r="151" spans="1:5">
      <c r="A151">
        <v>103</v>
      </c>
      <c r="B151">
        <f t="shared" si="31"/>
        <v>3.4333333333333331</v>
      </c>
      <c r="C151">
        <v>160.12100000000001</v>
      </c>
      <c r="D151">
        <f t="shared" si="36"/>
        <v>-19.878999999999991</v>
      </c>
      <c r="E151">
        <f t="shared" si="33"/>
        <v>19.878999999999991</v>
      </c>
    </row>
    <row r="152" spans="1:5">
      <c r="A152">
        <v>105</v>
      </c>
      <c r="B152">
        <f t="shared" si="31"/>
        <v>3.5</v>
      </c>
      <c r="C152">
        <v>152.40299999999999</v>
      </c>
      <c r="D152" s="26">
        <f t="shared" si="36"/>
        <v>-27.597000000000008</v>
      </c>
      <c r="E152">
        <f t="shared" si="33"/>
        <v>27.597000000000008</v>
      </c>
    </row>
    <row r="153" spans="1:5">
      <c r="A153">
        <v>107</v>
      </c>
      <c r="B153">
        <f t="shared" si="31"/>
        <v>3.5666666666666664</v>
      </c>
      <c r="C153">
        <v>163.90899999999999</v>
      </c>
      <c r="D153">
        <f t="shared" si="36"/>
        <v>-16.091000000000008</v>
      </c>
      <c r="E153">
        <f t="shared" si="33"/>
        <v>16.091000000000008</v>
      </c>
    </row>
    <row r="154" spans="1:5">
      <c r="A154">
        <v>109</v>
      </c>
      <c r="B154">
        <f t="shared" si="31"/>
        <v>3.6333333333333333</v>
      </c>
      <c r="C154">
        <v>165.32400000000001</v>
      </c>
      <c r="D154">
        <f t="shared" si="36"/>
        <v>-14.675999999999988</v>
      </c>
      <c r="E154">
        <f t="shared" si="33"/>
        <v>14.675999999999988</v>
      </c>
    </row>
    <row r="155" spans="1:5">
      <c r="A155">
        <v>111</v>
      </c>
      <c r="B155">
        <f t="shared" si="31"/>
        <v>3.6999999999999997</v>
      </c>
      <c r="C155">
        <v>166.977</v>
      </c>
      <c r="D155">
        <f t="shared" si="36"/>
        <v>-13.022999999999996</v>
      </c>
      <c r="E155">
        <f t="shared" si="33"/>
        <v>13.022999999999996</v>
      </c>
    </row>
    <row r="156" spans="1:5">
      <c r="A156">
        <v>113</v>
      </c>
      <c r="B156">
        <f t="shared" si="31"/>
        <v>3.7666666666666666</v>
      </c>
      <c r="C156">
        <v>171.13900000000001</v>
      </c>
      <c r="D156">
        <f t="shared" ref="D156:D171" si="37">180-C156</f>
        <v>8.86099999999999</v>
      </c>
      <c r="E156">
        <f t="shared" si="33"/>
        <v>8.86099999999999</v>
      </c>
    </row>
    <row r="157" spans="1:5">
      <c r="A157">
        <v>115</v>
      </c>
      <c r="B157">
        <f t="shared" si="31"/>
        <v>3.8333333333333335</v>
      </c>
      <c r="C157">
        <v>157.023</v>
      </c>
      <c r="D157">
        <f t="shared" si="37"/>
        <v>22.977000000000004</v>
      </c>
      <c r="E157">
        <f t="shared" si="33"/>
        <v>22.977000000000004</v>
      </c>
    </row>
    <row r="158" spans="1:5">
      <c r="A158">
        <v>117</v>
      </c>
      <c r="B158">
        <f t="shared" si="31"/>
        <v>3.9</v>
      </c>
      <c r="C158">
        <v>169.80799999999999</v>
      </c>
      <c r="D158">
        <f t="shared" si="37"/>
        <v>10.192000000000007</v>
      </c>
      <c r="E158">
        <f t="shared" si="33"/>
        <v>10.192000000000007</v>
      </c>
    </row>
    <row r="159" spans="1:5">
      <c r="A159">
        <v>119</v>
      </c>
      <c r="B159">
        <f t="shared" si="31"/>
        <v>3.9666666666666668</v>
      </c>
      <c r="C159">
        <v>158.19900000000001</v>
      </c>
      <c r="D159">
        <f t="shared" si="37"/>
        <v>21.800999999999988</v>
      </c>
      <c r="E159">
        <f t="shared" si="33"/>
        <v>21.800999999999988</v>
      </c>
    </row>
    <row r="160" spans="1:5">
      <c r="A160">
        <v>121</v>
      </c>
      <c r="B160">
        <f t="shared" si="31"/>
        <v>4.0333333333333332</v>
      </c>
      <c r="C160">
        <v>160.494</v>
      </c>
      <c r="D160">
        <f t="shared" si="37"/>
        <v>19.506</v>
      </c>
      <c r="E160">
        <f t="shared" si="33"/>
        <v>19.506</v>
      </c>
    </row>
    <row r="161" spans="1:5">
      <c r="A161">
        <v>123</v>
      </c>
      <c r="B161">
        <f t="shared" si="31"/>
        <v>4.0999999999999996</v>
      </c>
      <c r="C161">
        <v>164.31800000000001</v>
      </c>
      <c r="D161">
        <f t="shared" si="37"/>
        <v>15.681999999999988</v>
      </c>
      <c r="E161">
        <f t="shared" si="33"/>
        <v>15.681999999999988</v>
      </c>
    </row>
    <row r="162" spans="1:5">
      <c r="A162">
        <v>125</v>
      </c>
      <c r="B162">
        <f t="shared" si="31"/>
        <v>4.166666666666667</v>
      </c>
      <c r="C162">
        <v>166.20099999999999</v>
      </c>
      <c r="D162">
        <f t="shared" si="37"/>
        <v>13.799000000000007</v>
      </c>
      <c r="E162">
        <f t="shared" si="33"/>
        <v>13.799000000000007</v>
      </c>
    </row>
    <row r="163" spans="1:5">
      <c r="A163">
        <v>127</v>
      </c>
      <c r="B163">
        <f t="shared" si="31"/>
        <v>4.2333333333333334</v>
      </c>
      <c r="C163">
        <v>163.23599999999999</v>
      </c>
      <c r="D163">
        <f t="shared" si="37"/>
        <v>16.76400000000001</v>
      </c>
      <c r="E163">
        <f t="shared" si="33"/>
        <v>16.76400000000001</v>
      </c>
    </row>
    <row r="164" spans="1:5">
      <c r="A164">
        <v>129</v>
      </c>
      <c r="B164">
        <f t="shared" si="31"/>
        <v>4.3</v>
      </c>
      <c r="C164">
        <v>163.21700000000001</v>
      </c>
      <c r="D164">
        <f t="shared" si="37"/>
        <v>16.782999999999987</v>
      </c>
      <c r="E164">
        <f t="shared" si="33"/>
        <v>16.782999999999987</v>
      </c>
    </row>
    <row r="165" spans="1:5">
      <c r="A165">
        <v>131</v>
      </c>
      <c r="B165">
        <f t="shared" ref="B165:B215" si="38">A165*(1/30)</f>
        <v>4.3666666666666663</v>
      </c>
      <c r="C165">
        <v>166.16399999999999</v>
      </c>
      <c r="D165">
        <f t="shared" si="37"/>
        <v>13.836000000000013</v>
      </c>
      <c r="E165">
        <f t="shared" ref="E165:E215" si="39">ABS(D165)</f>
        <v>13.836000000000013</v>
      </c>
    </row>
    <row r="166" spans="1:5">
      <c r="A166">
        <v>133</v>
      </c>
      <c r="B166">
        <f t="shared" si="38"/>
        <v>4.4333333333333336</v>
      </c>
      <c r="C166">
        <v>162.6</v>
      </c>
      <c r="D166">
        <f t="shared" si="37"/>
        <v>17.400000000000006</v>
      </c>
      <c r="E166">
        <f t="shared" si="39"/>
        <v>17.400000000000006</v>
      </c>
    </row>
    <row r="167" spans="1:5">
      <c r="A167">
        <v>135</v>
      </c>
      <c r="B167">
        <f t="shared" si="38"/>
        <v>4.5</v>
      </c>
      <c r="C167">
        <v>171.38800000000001</v>
      </c>
      <c r="D167">
        <f t="shared" si="37"/>
        <v>8.6119999999999948</v>
      </c>
      <c r="E167">
        <f t="shared" si="39"/>
        <v>8.6119999999999948</v>
      </c>
    </row>
    <row r="168" spans="1:5">
      <c r="A168">
        <v>137</v>
      </c>
      <c r="B168">
        <f t="shared" si="38"/>
        <v>4.5666666666666664</v>
      </c>
      <c r="C168">
        <v>165.7</v>
      </c>
      <c r="D168">
        <f t="shared" si="37"/>
        <v>14.300000000000011</v>
      </c>
      <c r="E168">
        <f t="shared" si="39"/>
        <v>14.300000000000011</v>
      </c>
    </row>
    <row r="169" spans="1:5">
      <c r="A169">
        <v>139</v>
      </c>
      <c r="B169">
        <f t="shared" si="38"/>
        <v>4.6333333333333329</v>
      </c>
      <c r="C169">
        <v>163.571</v>
      </c>
      <c r="D169">
        <f t="shared" si="37"/>
        <v>16.429000000000002</v>
      </c>
      <c r="E169">
        <f t="shared" si="39"/>
        <v>16.429000000000002</v>
      </c>
    </row>
    <row r="170" spans="1:5">
      <c r="A170">
        <v>141</v>
      </c>
      <c r="B170">
        <f t="shared" si="38"/>
        <v>4.7</v>
      </c>
      <c r="C170">
        <v>171.34700000000001</v>
      </c>
      <c r="D170">
        <f t="shared" si="37"/>
        <v>8.6529999999999916</v>
      </c>
      <c r="E170">
        <f t="shared" si="39"/>
        <v>8.6529999999999916</v>
      </c>
    </row>
    <row r="171" spans="1:5">
      <c r="A171">
        <v>143</v>
      </c>
      <c r="B171">
        <f t="shared" si="38"/>
        <v>4.7666666666666666</v>
      </c>
      <c r="C171">
        <v>168.53800000000001</v>
      </c>
      <c r="D171">
        <f t="shared" si="37"/>
        <v>11.461999999999989</v>
      </c>
      <c r="E171">
        <f t="shared" si="39"/>
        <v>11.461999999999989</v>
      </c>
    </row>
    <row r="172" spans="1:5">
      <c r="A172">
        <v>145</v>
      </c>
      <c r="B172">
        <f t="shared" si="38"/>
        <v>4.833333333333333</v>
      </c>
      <c r="C172">
        <v>168.08500000000001</v>
      </c>
      <c r="D172">
        <f t="shared" ref="D172:D186" si="40">-180+C172</f>
        <v>-11.914999999999992</v>
      </c>
      <c r="E172">
        <f t="shared" si="39"/>
        <v>11.914999999999992</v>
      </c>
    </row>
    <row r="173" spans="1:5">
      <c r="A173">
        <v>147</v>
      </c>
      <c r="B173">
        <f t="shared" si="38"/>
        <v>4.9000000000000004</v>
      </c>
      <c r="C173">
        <v>160.92500000000001</v>
      </c>
      <c r="D173">
        <f t="shared" si="40"/>
        <v>-19.074999999999989</v>
      </c>
      <c r="E173">
        <f t="shared" si="39"/>
        <v>19.074999999999989</v>
      </c>
    </row>
    <row r="174" spans="1:5">
      <c r="A174">
        <v>149</v>
      </c>
      <c r="B174">
        <f t="shared" si="38"/>
        <v>4.9666666666666668</v>
      </c>
      <c r="C174">
        <v>161.042</v>
      </c>
      <c r="D174">
        <f t="shared" si="40"/>
        <v>-18.957999999999998</v>
      </c>
      <c r="E174">
        <f t="shared" si="39"/>
        <v>18.957999999999998</v>
      </c>
    </row>
    <row r="175" spans="1:5">
      <c r="A175">
        <v>151</v>
      </c>
      <c r="B175">
        <f t="shared" si="38"/>
        <v>5.0333333333333332</v>
      </c>
      <c r="C175">
        <v>164.578</v>
      </c>
      <c r="D175">
        <f t="shared" si="40"/>
        <v>-15.421999999999997</v>
      </c>
      <c r="E175">
        <f t="shared" si="39"/>
        <v>15.421999999999997</v>
      </c>
    </row>
    <row r="176" spans="1:5">
      <c r="A176">
        <v>153</v>
      </c>
      <c r="B176">
        <f t="shared" si="38"/>
        <v>5.0999999999999996</v>
      </c>
      <c r="C176">
        <v>162.95099999999999</v>
      </c>
      <c r="D176">
        <f t="shared" si="40"/>
        <v>-17.049000000000007</v>
      </c>
      <c r="E176">
        <f t="shared" si="39"/>
        <v>17.049000000000007</v>
      </c>
    </row>
    <row r="177" spans="1:5">
      <c r="A177">
        <v>155</v>
      </c>
      <c r="B177">
        <f t="shared" si="38"/>
        <v>5.166666666666667</v>
      </c>
      <c r="C177">
        <v>157.62</v>
      </c>
      <c r="D177">
        <f t="shared" si="40"/>
        <v>-22.379999999999995</v>
      </c>
      <c r="E177">
        <f t="shared" si="39"/>
        <v>22.379999999999995</v>
      </c>
    </row>
    <row r="178" spans="1:5">
      <c r="A178">
        <v>157</v>
      </c>
      <c r="B178">
        <f t="shared" si="38"/>
        <v>5.2333333333333334</v>
      </c>
      <c r="C178">
        <v>169.06100000000001</v>
      </c>
      <c r="D178">
        <f t="shared" si="40"/>
        <v>-10.938999999999993</v>
      </c>
      <c r="E178">
        <f t="shared" si="39"/>
        <v>10.938999999999993</v>
      </c>
    </row>
    <row r="179" spans="1:5">
      <c r="A179">
        <v>159</v>
      </c>
      <c r="B179">
        <f t="shared" si="38"/>
        <v>5.3</v>
      </c>
      <c r="C179">
        <v>164.745</v>
      </c>
      <c r="D179">
        <f t="shared" si="40"/>
        <v>-15.254999999999995</v>
      </c>
      <c r="E179">
        <f t="shared" si="39"/>
        <v>15.254999999999995</v>
      </c>
    </row>
    <row r="180" spans="1:5">
      <c r="A180">
        <v>161</v>
      </c>
      <c r="B180">
        <f t="shared" si="38"/>
        <v>5.3666666666666663</v>
      </c>
      <c r="C180">
        <v>172.90199999999999</v>
      </c>
      <c r="D180">
        <f t="shared" si="40"/>
        <v>-7.0980000000000132</v>
      </c>
      <c r="E180">
        <f t="shared" si="39"/>
        <v>7.0980000000000132</v>
      </c>
    </row>
    <row r="181" spans="1:5">
      <c r="A181">
        <v>163</v>
      </c>
      <c r="B181">
        <f t="shared" si="38"/>
        <v>5.4333333333333336</v>
      </c>
      <c r="C181">
        <v>159.20599999999999</v>
      </c>
      <c r="D181">
        <f t="shared" si="40"/>
        <v>-20.794000000000011</v>
      </c>
      <c r="E181">
        <f t="shared" si="39"/>
        <v>20.794000000000011</v>
      </c>
    </row>
    <row r="182" spans="1:5">
      <c r="A182">
        <v>165</v>
      </c>
      <c r="B182">
        <f t="shared" si="38"/>
        <v>5.5</v>
      </c>
      <c r="C182">
        <v>159.82900000000001</v>
      </c>
      <c r="D182">
        <f t="shared" si="40"/>
        <v>-20.170999999999992</v>
      </c>
      <c r="E182">
        <f t="shared" si="39"/>
        <v>20.170999999999992</v>
      </c>
    </row>
    <row r="183" spans="1:5">
      <c r="A183">
        <v>167</v>
      </c>
      <c r="B183">
        <f t="shared" si="38"/>
        <v>5.5666666666666664</v>
      </c>
      <c r="C183">
        <v>152.59200000000001</v>
      </c>
      <c r="D183">
        <f t="shared" si="40"/>
        <v>-27.407999999999987</v>
      </c>
      <c r="E183">
        <f t="shared" si="39"/>
        <v>27.407999999999987</v>
      </c>
    </row>
    <row r="184" spans="1:5">
      <c r="A184">
        <v>169</v>
      </c>
      <c r="B184">
        <f t="shared" si="38"/>
        <v>5.6333333333333329</v>
      </c>
      <c r="C184">
        <v>160.93100000000001</v>
      </c>
      <c r="D184">
        <f t="shared" si="40"/>
        <v>-19.068999999999988</v>
      </c>
      <c r="E184">
        <f t="shared" si="39"/>
        <v>19.068999999999988</v>
      </c>
    </row>
    <row r="185" spans="1:5">
      <c r="A185">
        <v>171</v>
      </c>
      <c r="B185">
        <f t="shared" si="38"/>
        <v>5.7</v>
      </c>
      <c r="C185">
        <v>160.649</v>
      </c>
      <c r="D185">
        <f t="shared" si="40"/>
        <v>-19.350999999999999</v>
      </c>
      <c r="E185">
        <f t="shared" si="39"/>
        <v>19.350999999999999</v>
      </c>
    </row>
    <row r="186" spans="1:5">
      <c r="A186">
        <v>173</v>
      </c>
      <c r="B186">
        <f t="shared" si="38"/>
        <v>5.7666666666666666</v>
      </c>
      <c r="C186">
        <v>175.23599999999999</v>
      </c>
      <c r="D186">
        <f t="shared" si="40"/>
        <v>-4.76400000000001</v>
      </c>
      <c r="E186">
        <f t="shared" si="39"/>
        <v>4.76400000000001</v>
      </c>
    </row>
    <row r="187" spans="1:5">
      <c r="A187">
        <v>175</v>
      </c>
      <c r="B187">
        <f t="shared" si="38"/>
        <v>5.833333333333333</v>
      </c>
      <c r="C187">
        <v>176.82</v>
      </c>
      <c r="D187">
        <f t="shared" ref="D187:D199" si="41">180-C187</f>
        <v>3.1800000000000068</v>
      </c>
      <c r="E187">
        <f t="shared" si="39"/>
        <v>3.1800000000000068</v>
      </c>
    </row>
    <row r="188" spans="1:5">
      <c r="A188">
        <v>177</v>
      </c>
      <c r="B188">
        <f t="shared" si="38"/>
        <v>5.9</v>
      </c>
      <c r="C188">
        <v>173.18799999999999</v>
      </c>
      <c r="D188">
        <f t="shared" si="41"/>
        <v>6.8120000000000118</v>
      </c>
      <c r="E188">
        <f t="shared" si="39"/>
        <v>6.8120000000000118</v>
      </c>
    </row>
    <row r="189" spans="1:5">
      <c r="A189">
        <v>179</v>
      </c>
      <c r="B189">
        <f t="shared" si="38"/>
        <v>5.9666666666666668</v>
      </c>
      <c r="C189">
        <v>170.33600000000001</v>
      </c>
      <c r="D189">
        <f t="shared" si="41"/>
        <v>9.6639999999999873</v>
      </c>
      <c r="E189">
        <f t="shared" si="39"/>
        <v>9.6639999999999873</v>
      </c>
    </row>
    <row r="190" spans="1:5">
      <c r="A190">
        <v>181</v>
      </c>
      <c r="B190">
        <f t="shared" si="38"/>
        <v>6.0333333333333332</v>
      </c>
      <c r="C190">
        <v>152.43</v>
      </c>
      <c r="D190">
        <f t="shared" si="41"/>
        <v>27.569999999999993</v>
      </c>
      <c r="E190">
        <f t="shared" si="39"/>
        <v>27.569999999999993</v>
      </c>
    </row>
    <row r="191" spans="1:5">
      <c r="A191">
        <v>183</v>
      </c>
      <c r="B191">
        <f t="shared" si="38"/>
        <v>6.1</v>
      </c>
      <c r="C191">
        <v>161.95400000000001</v>
      </c>
      <c r="D191">
        <f t="shared" si="41"/>
        <v>18.045999999999992</v>
      </c>
      <c r="E191">
        <f t="shared" si="39"/>
        <v>18.045999999999992</v>
      </c>
    </row>
    <row r="192" spans="1:5">
      <c r="A192">
        <v>185</v>
      </c>
      <c r="B192">
        <f t="shared" si="38"/>
        <v>6.166666666666667</v>
      </c>
      <c r="C192">
        <v>160.74700000000001</v>
      </c>
      <c r="D192">
        <f t="shared" si="41"/>
        <v>19.252999999999986</v>
      </c>
      <c r="E192">
        <f t="shared" si="39"/>
        <v>19.252999999999986</v>
      </c>
    </row>
    <row r="193" spans="1:5">
      <c r="A193">
        <v>187</v>
      </c>
      <c r="B193">
        <f t="shared" si="38"/>
        <v>6.2333333333333334</v>
      </c>
      <c r="C193">
        <v>170.55500000000001</v>
      </c>
      <c r="D193">
        <f t="shared" si="41"/>
        <v>9.4449999999999932</v>
      </c>
      <c r="E193">
        <f t="shared" si="39"/>
        <v>9.4449999999999932</v>
      </c>
    </row>
    <row r="194" spans="1:5">
      <c r="A194">
        <v>189</v>
      </c>
      <c r="B194">
        <f t="shared" si="38"/>
        <v>6.3</v>
      </c>
      <c r="C194">
        <v>160.91399999999999</v>
      </c>
      <c r="D194">
        <f t="shared" si="41"/>
        <v>19.086000000000013</v>
      </c>
      <c r="E194">
        <f t="shared" si="39"/>
        <v>19.086000000000013</v>
      </c>
    </row>
    <row r="195" spans="1:5">
      <c r="A195">
        <v>191</v>
      </c>
      <c r="B195">
        <f t="shared" si="38"/>
        <v>6.3666666666666663</v>
      </c>
      <c r="C195">
        <v>165.11</v>
      </c>
      <c r="D195">
        <f t="shared" si="41"/>
        <v>14.889999999999986</v>
      </c>
      <c r="E195">
        <f t="shared" si="39"/>
        <v>14.889999999999986</v>
      </c>
    </row>
    <row r="196" spans="1:5">
      <c r="A196">
        <v>193</v>
      </c>
      <c r="B196">
        <f t="shared" si="38"/>
        <v>6.4333333333333336</v>
      </c>
      <c r="C196">
        <v>165.964</v>
      </c>
      <c r="D196">
        <f t="shared" si="41"/>
        <v>14.036000000000001</v>
      </c>
      <c r="E196">
        <f t="shared" si="39"/>
        <v>14.036000000000001</v>
      </c>
    </row>
    <row r="197" spans="1:5">
      <c r="A197">
        <v>195</v>
      </c>
      <c r="B197">
        <f t="shared" si="38"/>
        <v>6.5</v>
      </c>
      <c r="C197">
        <v>166.04499999999999</v>
      </c>
      <c r="D197">
        <f t="shared" si="41"/>
        <v>13.955000000000013</v>
      </c>
      <c r="E197">
        <f t="shared" si="39"/>
        <v>13.955000000000013</v>
      </c>
    </row>
    <row r="198" spans="1:5">
      <c r="A198">
        <v>197</v>
      </c>
      <c r="B198">
        <f t="shared" si="38"/>
        <v>6.5666666666666664</v>
      </c>
      <c r="C198">
        <v>173.196</v>
      </c>
      <c r="D198">
        <f t="shared" si="41"/>
        <v>6.804000000000002</v>
      </c>
      <c r="E198">
        <f t="shared" si="39"/>
        <v>6.804000000000002</v>
      </c>
    </row>
    <row r="199" spans="1:5">
      <c r="A199">
        <v>199</v>
      </c>
      <c r="B199">
        <f t="shared" si="38"/>
        <v>6.6333333333333329</v>
      </c>
      <c r="C199">
        <v>176.035</v>
      </c>
      <c r="D199">
        <f t="shared" si="41"/>
        <v>3.9650000000000034</v>
      </c>
      <c r="E199">
        <f t="shared" si="39"/>
        <v>3.9650000000000034</v>
      </c>
    </row>
    <row r="200" spans="1:5">
      <c r="A200">
        <v>201</v>
      </c>
      <c r="B200">
        <f t="shared" si="38"/>
        <v>6.7</v>
      </c>
      <c r="C200">
        <v>166.858</v>
      </c>
      <c r="D200">
        <f t="shared" ref="D200:D215" si="42">-180+C200</f>
        <v>-13.141999999999996</v>
      </c>
      <c r="E200">
        <f t="shared" si="39"/>
        <v>13.141999999999996</v>
      </c>
    </row>
    <row r="201" spans="1:5">
      <c r="A201">
        <v>203</v>
      </c>
      <c r="B201">
        <f t="shared" si="38"/>
        <v>6.7666666666666666</v>
      </c>
      <c r="C201">
        <v>160.56</v>
      </c>
      <c r="D201">
        <f t="shared" si="42"/>
        <v>-19.439999999999998</v>
      </c>
      <c r="E201">
        <f t="shared" si="39"/>
        <v>19.439999999999998</v>
      </c>
    </row>
    <row r="202" spans="1:5">
      <c r="A202">
        <v>205</v>
      </c>
      <c r="B202">
        <f t="shared" si="38"/>
        <v>6.833333333333333</v>
      </c>
      <c r="C202">
        <v>170.64699999999999</v>
      </c>
      <c r="D202">
        <f t="shared" si="42"/>
        <v>-9.3530000000000086</v>
      </c>
      <c r="E202">
        <f t="shared" si="39"/>
        <v>9.3530000000000086</v>
      </c>
    </row>
    <row r="203" spans="1:5">
      <c r="A203">
        <v>207</v>
      </c>
      <c r="B203">
        <f t="shared" si="38"/>
        <v>6.8999999999999995</v>
      </c>
      <c r="C203">
        <v>159.482</v>
      </c>
      <c r="D203">
        <f t="shared" si="42"/>
        <v>-20.518000000000001</v>
      </c>
      <c r="E203">
        <f t="shared" si="39"/>
        <v>20.518000000000001</v>
      </c>
    </row>
    <row r="204" spans="1:5">
      <c r="A204">
        <v>209</v>
      </c>
      <c r="B204">
        <f t="shared" si="38"/>
        <v>6.9666666666666668</v>
      </c>
      <c r="C204">
        <v>151.28</v>
      </c>
      <c r="D204" s="26">
        <f t="shared" si="42"/>
        <v>-28.72</v>
      </c>
      <c r="E204" s="10">
        <f t="shared" si="39"/>
        <v>28.72</v>
      </c>
    </row>
    <row r="205" spans="1:5">
      <c r="A205">
        <v>211</v>
      </c>
      <c r="B205">
        <f t="shared" si="38"/>
        <v>7.0333333333333332</v>
      </c>
      <c r="C205">
        <v>156.161</v>
      </c>
      <c r="D205">
        <f t="shared" si="42"/>
        <v>-23.838999999999999</v>
      </c>
      <c r="E205">
        <f t="shared" si="39"/>
        <v>23.838999999999999</v>
      </c>
    </row>
    <row r="206" spans="1:5">
      <c r="A206">
        <v>213</v>
      </c>
      <c r="B206">
        <f t="shared" si="38"/>
        <v>7.1</v>
      </c>
      <c r="C206">
        <v>172.304</v>
      </c>
      <c r="D206">
        <f t="shared" si="42"/>
        <v>-7.695999999999998</v>
      </c>
      <c r="E206">
        <f t="shared" si="39"/>
        <v>7.695999999999998</v>
      </c>
    </row>
    <row r="207" spans="1:5">
      <c r="A207">
        <v>215</v>
      </c>
      <c r="B207">
        <f t="shared" si="38"/>
        <v>7.166666666666667</v>
      </c>
      <c r="C207">
        <v>161.03</v>
      </c>
      <c r="D207">
        <f t="shared" si="42"/>
        <v>-18.97</v>
      </c>
      <c r="E207">
        <f t="shared" si="39"/>
        <v>18.97</v>
      </c>
    </row>
    <row r="208" spans="1:5">
      <c r="A208">
        <v>217</v>
      </c>
      <c r="B208">
        <f t="shared" si="38"/>
        <v>7.2333333333333334</v>
      </c>
      <c r="C208">
        <v>166.13900000000001</v>
      </c>
      <c r="D208">
        <f t="shared" si="42"/>
        <v>-13.86099999999999</v>
      </c>
      <c r="E208">
        <f t="shared" si="39"/>
        <v>13.86099999999999</v>
      </c>
    </row>
    <row r="209" spans="1:5">
      <c r="A209">
        <v>219</v>
      </c>
      <c r="B209">
        <f t="shared" si="38"/>
        <v>7.3</v>
      </c>
      <c r="C209">
        <v>161.19999999999999</v>
      </c>
      <c r="D209">
        <f t="shared" si="42"/>
        <v>-18.800000000000011</v>
      </c>
      <c r="E209">
        <f t="shared" si="39"/>
        <v>18.800000000000011</v>
      </c>
    </row>
    <row r="210" spans="1:5">
      <c r="A210">
        <v>221</v>
      </c>
      <c r="B210">
        <f t="shared" si="38"/>
        <v>7.3666666666666663</v>
      </c>
      <c r="C210">
        <v>159.71700000000001</v>
      </c>
      <c r="D210">
        <f t="shared" si="42"/>
        <v>-20.282999999999987</v>
      </c>
      <c r="E210">
        <f t="shared" si="39"/>
        <v>20.282999999999987</v>
      </c>
    </row>
    <row r="211" spans="1:5">
      <c r="A211">
        <v>223</v>
      </c>
      <c r="B211">
        <f t="shared" si="38"/>
        <v>7.4333333333333336</v>
      </c>
      <c r="C211">
        <v>154.06899999999999</v>
      </c>
      <c r="D211">
        <f t="shared" si="42"/>
        <v>-25.931000000000012</v>
      </c>
      <c r="E211" s="17">
        <f t="shared" si="39"/>
        <v>25.931000000000012</v>
      </c>
    </row>
    <row r="212" spans="1:5">
      <c r="A212">
        <v>225</v>
      </c>
      <c r="B212">
        <f t="shared" si="38"/>
        <v>7.5</v>
      </c>
      <c r="C212">
        <v>153.435</v>
      </c>
      <c r="D212">
        <f t="shared" si="42"/>
        <v>-26.564999999999998</v>
      </c>
      <c r="E212">
        <f t="shared" si="39"/>
        <v>26.564999999999998</v>
      </c>
    </row>
    <row r="213" spans="1:5">
      <c r="A213">
        <v>227</v>
      </c>
      <c r="B213">
        <f t="shared" si="38"/>
        <v>7.5666666666666664</v>
      </c>
      <c r="C213">
        <v>163.673</v>
      </c>
      <c r="D213">
        <f t="shared" si="42"/>
        <v>-16.326999999999998</v>
      </c>
      <c r="E213">
        <f t="shared" si="39"/>
        <v>16.326999999999998</v>
      </c>
    </row>
    <row r="214" spans="1:5">
      <c r="A214">
        <v>229</v>
      </c>
      <c r="B214">
        <f t="shared" si="38"/>
        <v>7.6333333333333329</v>
      </c>
      <c r="C214">
        <v>170.31100000000001</v>
      </c>
      <c r="D214">
        <f t="shared" si="42"/>
        <v>-9.688999999999993</v>
      </c>
      <c r="E214">
        <f t="shared" si="39"/>
        <v>9.688999999999993</v>
      </c>
    </row>
    <row r="215" spans="1:5">
      <c r="A215">
        <v>231</v>
      </c>
      <c r="B215">
        <f t="shared" si="38"/>
        <v>7.7</v>
      </c>
      <c r="C215">
        <v>167.52500000000001</v>
      </c>
      <c r="D215">
        <f t="shared" si="42"/>
        <v>-12.474999999999994</v>
      </c>
      <c r="E215">
        <f t="shared" si="39"/>
        <v>12.474999999999994</v>
      </c>
    </row>
  </sheetData>
  <hyperlinks>
    <hyperlink ref="G4" r:id="rId1" location="text=Facts" display="http://www.arkive.org/white-ibis/eudocimus-albus/ - text=Facts"/>
    <hyperlink ref="G9" r:id="rId2"/>
    <hyperlink ref="G101" r:id="rId3"/>
    <hyperlink ref="G74" r:id="rId4"/>
  </hyperlinks>
  <pageMargins left="0.7" right="0.7" top="0.75" bottom="0.75" header="0.3" footer="0.3"/>
  <pageSetup orientation="portrait" horizontalDpi="4294967293" verticalDpi="0" r:id="rId5"/>
  <drawing r:id="rId6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60"/>
  <dimension ref="A1:H51"/>
  <sheetViews>
    <sheetView workbookViewId="0">
      <selection activeCell="D41" sqref="D41:D48"/>
    </sheetView>
  </sheetViews>
  <sheetFormatPr defaultRowHeight="15"/>
  <cols>
    <col min="1" max="1" width="10.7109375" customWidth="1"/>
    <col min="2" max="2" width="14.7109375" bestFit="1" customWidth="1"/>
    <col min="3" max="3" width="17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119</v>
      </c>
      <c r="C1" s="24" t="s">
        <v>120</v>
      </c>
    </row>
    <row r="2" spans="1:8">
      <c r="A2" t="s">
        <v>696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 t="shared" ref="B4:B24" si="0">A4*(1/60)</f>
        <v>1.6666666666666666E-2</v>
      </c>
      <c r="C4">
        <v>172.614</v>
      </c>
      <c r="D4">
        <f>180-C4</f>
        <v>7.3859999999999957</v>
      </c>
      <c r="E4" s="17">
        <f>ABS(D4)</f>
        <v>7.3859999999999957</v>
      </c>
      <c r="F4">
        <v>4.4999999999999998E-2</v>
      </c>
      <c r="G4" s="9" t="s">
        <v>697</v>
      </c>
    </row>
    <row r="5" spans="1:8">
      <c r="A5">
        <v>3</v>
      </c>
      <c r="B5">
        <f t="shared" si="0"/>
        <v>0.05</v>
      </c>
      <c r="C5">
        <v>169.34399999999999</v>
      </c>
      <c r="D5">
        <f t="shared" ref="D5:D6" si="1">180-C5</f>
        <v>10.656000000000006</v>
      </c>
      <c r="E5" s="17">
        <f t="shared" ref="E5:E24" si="2">ABS(D5)</f>
        <v>10.656000000000006</v>
      </c>
    </row>
    <row r="6" spans="1:8">
      <c r="A6">
        <v>5</v>
      </c>
      <c r="B6">
        <f t="shared" si="0"/>
        <v>8.3333333333333329E-2</v>
      </c>
      <c r="C6">
        <v>162.376</v>
      </c>
      <c r="D6">
        <f t="shared" si="1"/>
        <v>17.623999999999995</v>
      </c>
      <c r="E6" s="17">
        <f t="shared" si="2"/>
        <v>17.623999999999995</v>
      </c>
    </row>
    <row r="7" spans="1:8">
      <c r="A7">
        <v>7</v>
      </c>
      <c r="B7">
        <f t="shared" si="0"/>
        <v>0.11666666666666667</v>
      </c>
      <c r="C7">
        <v>166.15899999999999</v>
      </c>
      <c r="D7">
        <f>-180+C7</f>
        <v>-13.841000000000008</v>
      </c>
      <c r="E7" s="17">
        <f t="shared" si="2"/>
        <v>13.841000000000008</v>
      </c>
      <c r="G7" t="s">
        <v>131</v>
      </c>
      <c r="H7" s="17" t="s">
        <v>696</v>
      </c>
    </row>
    <row r="8" spans="1:8">
      <c r="A8">
        <v>9</v>
      </c>
      <c r="B8">
        <f t="shared" si="0"/>
        <v>0.15</v>
      </c>
      <c r="C8">
        <v>171.767</v>
      </c>
      <c r="D8">
        <f>-180+C8</f>
        <v>-8.2330000000000041</v>
      </c>
      <c r="E8" s="17">
        <f t="shared" si="2"/>
        <v>8.2330000000000041</v>
      </c>
      <c r="G8" t="s">
        <v>698</v>
      </c>
    </row>
    <row r="9" spans="1:8">
      <c r="A9">
        <v>11</v>
      </c>
      <c r="B9">
        <f t="shared" si="0"/>
        <v>0.18333333333333332</v>
      </c>
      <c r="C9">
        <v>169.42599999999999</v>
      </c>
      <c r="D9">
        <f t="shared" ref="D9:D11" si="3">180-C9</f>
        <v>10.574000000000012</v>
      </c>
      <c r="E9" s="17">
        <f t="shared" si="2"/>
        <v>10.574000000000012</v>
      </c>
      <c r="G9" s="9" t="s">
        <v>699</v>
      </c>
    </row>
    <row r="10" spans="1:8">
      <c r="A10">
        <v>13</v>
      </c>
      <c r="B10">
        <f t="shared" si="0"/>
        <v>0.21666666666666667</v>
      </c>
      <c r="C10">
        <v>163.321</v>
      </c>
      <c r="D10">
        <f t="shared" si="3"/>
        <v>16.679000000000002</v>
      </c>
      <c r="E10" s="17">
        <f t="shared" si="2"/>
        <v>16.679000000000002</v>
      </c>
    </row>
    <row r="11" spans="1:8">
      <c r="A11">
        <v>15</v>
      </c>
      <c r="B11">
        <f t="shared" si="0"/>
        <v>0.25</v>
      </c>
      <c r="C11">
        <v>160.96799999999999</v>
      </c>
      <c r="D11">
        <f t="shared" si="3"/>
        <v>19.032000000000011</v>
      </c>
      <c r="E11" s="10">
        <f t="shared" si="2"/>
        <v>19.032000000000011</v>
      </c>
    </row>
    <row r="12" spans="1:8">
      <c r="A12">
        <v>17</v>
      </c>
      <c r="B12">
        <f t="shared" si="0"/>
        <v>0.28333333333333333</v>
      </c>
      <c r="C12">
        <v>172.393</v>
      </c>
      <c r="D12">
        <f t="shared" ref="D12:D15" si="4">-180+C12</f>
        <v>-7.6069999999999993</v>
      </c>
      <c r="E12" s="17">
        <f t="shared" si="2"/>
        <v>7.6069999999999993</v>
      </c>
    </row>
    <row r="13" spans="1:8">
      <c r="A13">
        <v>19</v>
      </c>
      <c r="B13">
        <f t="shared" si="0"/>
        <v>0.31666666666666665</v>
      </c>
      <c r="C13">
        <v>163.51599999999999</v>
      </c>
      <c r="D13">
        <f t="shared" si="4"/>
        <v>-16.484000000000009</v>
      </c>
      <c r="E13" s="17">
        <f t="shared" si="2"/>
        <v>16.484000000000009</v>
      </c>
    </row>
    <row r="14" spans="1:8">
      <c r="A14">
        <v>21</v>
      </c>
      <c r="B14">
        <f t="shared" si="0"/>
        <v>0.35</v>
      </c>
      <c r="C14">
        <v>168.88499999999999</v>
      </c>
      <c r="D14">
        <f t="shared" si="4"/>
        <v>-11.115000000000009</v>
      </c>
      <c r="E14" s="17">
        <f t="shared" si="2"/>
        <v>11.115000000000009</v>
      </c>
    </row>
    <row r="15" spans="1:8">
      <c r="A15">
        <v>23</v>
      </c>
      <c r="B15">
        <f t="shared" si="0"/>
        <v>0.3833333333333333</v>
      </c>
      <c r="C15">
        <v>173.66</v>
      </c>
      <c r="D15">
        <f t="shared" si="4"/>
        <v>-6.3400000000000034</v>
      </c>
      <c r="E15" s="17">
        <f t="shared" si="2"/>
        <v>6.3400000000000034</v>
      </c>
    </row>
    <row r="16" spans="1:8">
      <c r="A16">
        <v>25</v>
      </c>
      <c r="B16">
        <f t="shared" si="0"/>
        <v>0.41666666666666669</v>
      </c>
      <c r="C16">
        <v>168.67400000000001</v>
      </c>
      <c r="D16">
        <f t="shared" ref="D16:D18" si="5">180-C16</f>
        <v>11.325999999999993</v>
      </c>
      <c r="E16" s="17">
        <f t="shared" si="2"/>
        <v>11.325999999999993</v>
      </c>
    </row>
    <row r="17" spans="1:8">
      <c r="A17">
        <v>27</v>
      </c>
      <c r="B17">
        <f t="shared" si="0"/>
        <v>0.45</v>
      </c>
      <c r="C17">
        <v>174.958</v>
      </c>
      <c r="D17">
        <f t="shared" si="5"/>
        <v>5.0420000000000016</v>
      </c>
      <c r="E17" s="17">
        <f t="shared" si="2"/>
        <v>5.0420000000000016</v>
      </c>
    </row>
    <row r="18" spans="1:8">
      <c r="A18">
        <v>29</v>
      </c>
      <c r="B18">
        <f t="shared" si="0"/>
        <v>0.48333333333333334</v>
      </c>
      <c r="C18">
        <v>172.345</v>
      </c>
      <c r="D18">
        <f t="shared" si="5"/>
        <v>7.6550000000000011</v>
      </c>
      <c r="E18" s="17">
        <f t="shared" si="2"/>
        <v>7.6550000000000011</v>
      </c>
    </row>
    <row r="19" spans="1:8">
      <c r="A19">
        <v>31</v>
      </c>
      <c r="B19">
        <f t="shared" si="0"/>
        <v>0.51666666666666661</v>
      </c>
      <c r="C19">
        <v>172.56899999999999</v>
      </c>
      <c r="D19">
        <f t="shared" ref="D19:D21" si="6">-180+C19</f>
        <v>-7.4310000000000116</v>
      </c>
      <c r="E19" s="17">
        <f t="shared" si="2"/>
        <v>7.4310000000000116</v>
      </c>
    </row>
    <row r="20" spans="1:8">
      <c r="A20">
        <v>35</v>
      </c>
      <c r="B20">
        <f t="shared" si="0"/>
        <v>0.58333333333333337</v>
      </c>
      <c r="C20">
        <v>170.53800000000001</v>
      </c>
      <c r="D20">
        <f t="shared" si="6"/>
        <v>-9.4619999999999891</v>
      </c>
      <c r="E20" s="17">
        <f t="shared" si="2"/>
        <v>9.4619999999999891</v>
      </c>
    </row>
    <row r="21" spans="1:8">
      <c r="A21">
        <v>37</v>
      </c>
      <c r="B21">
        <f t="shared" si="0"/>
        <v>0.6166666666666667</v>
      </c>
      <c r="C21">
        <v>168.66900000000001</v>
      </c>
      <c r="D21">
        <f t="shared" si="6"/>
        <v>-11.330999999999989</v>
      </c>
      <c r="E21" s="17">
        <f t="shared" si="2"/>
        <v>11.330999999999989</v>
      </c>
    </row>
    <row r="22" spans="1:8">
      <c r="A22">
        <v>39</v>
      </c>
      <c r="B22">
        <f t="shared" si="0"/>
        <v>0.65</v>
      </c>
      <c r="C22">
        <v>174.35400000000001</v>
      </c>
      <c r="D22">
        <f t="shared" ref="D22:D23" si="7">180-C22</f>
        <v>5.6459999999999866</v>
      </c>
      <c r="E22" s="17">
        <f t="shared" si="2"/>
        <v>5.6459999999999866</v>
      </c>
    </row>
    <row r="23" spans="1:8">
      <c r="A23">
        <v>41</v>
      </c>
      <c r="B23">
        <f t="shared" si="0"/>
        <v>0.68333333333333335</v>
      </c>
      <c r="C23">
        <v>169.59200000000001</v>
      </c>
      <c r="D23">
        <f t="shared" si="7"/>
        <v>10.407999999999987</v>
      </c>
      <c r="E23" s="17">
        <f t="shared" si="2"/>
        <v>10.407999999999987</v>
      </c>
    </row>
    <row r="24" spans="1:8">
      <c r="A24">
        <v>51</v>
      </c>
      <c r="B24">
        <f t="shared" si="0"/>
        <v>0.85</v>
      </c>
      <c r="C24">
        <v>163.88300000000001</v>
      </c>
      <c r="D24">
        <f>-180+C24</f>
        <v>-16.11699999999999</v>
      </c>
      <c r="E24" s="17">
        <f t="shared" si="2"/>
        <v>16.11699999999999</v>
      </c>
    </row>
    <row r="27" spans="1:8">
      <c r="A27" t="s">
        <v>700</v>
      </c>
    </row>
    <row r="28" spans="1:8">
      <c r="A28" s="1" t="s">
        <v>123</v>
      </c>
      <c r="B28" s="1" t="s">
        <v>124</v>
      </c>
      <c r="C28" s="1" t="s">
        <v>125</v>
      </c>
      <c r="D28" s="1" t="s">
        <v>174</v>
      </c>
      <c r="E28" s="1" t="s">
        <v>127</v>
      </c>
      <c r="G28" t="s">
        <v>131</v>
      </c>
      <c r="H28" s="17" t="s">
        <v>700</v>
      </c>
    </row>
    <row r="29" spans="1:8">
      <c r="A29">
        <v>1</v>
      </c>
      <c r="B29">
        <f t="shared" ref="B29:B51" si="8">A29*(1/60)</f>
        <v>1.6666666666666666E-2</v>
      </c>
      <c r="C29">
        <v>171.95400000000001</v>
      </c>
      <c r="D29">
        <f>180-C29</f>
        <v>8.0459999999999923</v>
      </c>
      <c r="E29">
        <f>ABS(D29)</f>
        <v>8.0459999999999923</v>
      </c>
      <c r="G29" t="s">
        <v>701</v>
      </c>
    </row>
    <row r="30" spans="1:8">
      <c r="A30">
        <v>2</v>
      </c>
      <c r="B30">
        <f t="shared" si="8"/>
        <v>3.3333333333333333E-2</v>
      </c>
      <c r="C30">
        <v>173.958</v>
      </c>
      <c r="D30">
        <f t="shared" ref="D30:D36" si="9">180-C30</f>
        <v>6.0420000000000016</v>
      </c>
      <c r="E30">
        <f t="shared" ref="E30:E51" si="10">ABS(D30)</f>
        <v>6.0420000000000016</v>
      </c>
      <c r="G30" s="9" t="s">
        <v>702</v>
      </c>
    </row>
    <row r="31" spans="1:8">
      <c r="A31">
        <v>3</v>
      </c>
      <c r="B31">
        <f t="shared" si="8"/>
        <v>0.05</v>
      </c>
      <c r="C31">
        <v>173.958</v>
      </c>
      <c r="D31">
        <f t="shared" si="9"/>
        <v>6.0420000000000016</v>
      </c>
      <c r="E31">
        <f t="shared" si="10"/>
        <v>6.0420000000000016</v>
      </c>
    </row>
    <row r="32" spans="1:8">
      <c r="A32">
        <v>4</v>
      </c>
      <c r="B32">
        <f t="shared" si="8"/>
        <v>6.6666666666666666E-2</v>
      </c>
      <c r="C32">
        <v>161.267</v>
      </c>
      <c r="D32">
        <f t="shared" si="9"/>
        <v>18.733000000000004</v>
      </c>
      <c r="E32">
        <f t="shared" si="10"/>
        <v>18.733000000000004</v>
      </c>
    </row>
    <row r="33" spans="1:5">
      <c r="A33">
        <v>5</v>
      </c>
      <c r="B33">
        <f t="shared" si="8"/>
        <v>8.3333333333333329E-2</v>
      </c>
      <c r="C33">
        <v>159.291</v>
      </c>
      <c r="D33">
        <f t="shared" si="9"/>
        <v>20.709000000000003</v>
      </c>
      <c r="E33">
        <f t="shared" si="10"/>
        <v>20.709000000000003</v>
      </c>
    </row>
    <row r="34" spans="1:5">
      <c r="A34">
        <v>6</v>
      </c>
      <c r="B34">
        <f t="shared" si="8"/>
        <v>0.1</v>
      </c>
      <c r="C34">
        <v>158.29900000000001</v>
      </c>
      <c r="D34">
        <f t="shared" si="9"/>
        <v>21.700999999999993</v>
      </c>
      <c r="E34" s="10">
        <f t="shared" si="10"/>
        <v>21.700999999999993</v>
      </c>
    </row>
    <row r="35" spans="1:5">
      <c r="A35">
        <v>7</v>
      </c>
      <c r="B35">
        <f t="shared" si="8"/>
        <v>0.11666666666666667</v>
      </c>
      <c r="C35">
        <v>168.69</v>
      </c>
      <c r="D35">
        <f t="shared" si="9"/>
        <v>11.310000000000002</v>
      </c>
      <c r="E35">
        <f t="shared" si="10"/>
        <v>11.310000000000002</v>
      </c>
    </row>
    <row r="36" spans="1:5">
      <c r="A36">
        <v>8</v>
      </c>
      <c r="B36">
        <f t="shared" si="8"/>
        <v>0.13333333333333333</v>
      </c>
      <c r="C36">
        <v>173.089</v>
      </c>
      <c r="D36">
        <f t="shared" si="9"/>
        <v>6.9110000000000014</v>
      </c>
      <c r="E36">
        <f t="shared" si="10"/>
        <v>6.9110000000000014</v>
      </c>
    </row>
    <row r="37" spans="1:5">
      <c r="A37">
        <v>10</v>
      </c>
      <c r="B37">
        <f t="shared" si="8"/>
        <v>0.16666666666666666</v>
      </c>
      <c r="C37">
        <v>160.00800000000001</v>
      </c>
      <c r="D37">
        <f>-180+C37</f>
        <v>-19.99199999999999</v>
      </c>
      <c r="E37">
        <f t="shared" si="10"/>
        <v>19.99199999999999</v>
      </c>
    </row>
    <row r="38" spans="1:5">
      <c r="A38">
        <v>11</v>
      </c>
      <c r="B38">
        <f t="shared" si="8"/>
        <v>0.18333333333333332</v>
      </c>
      <c r="C38">
        <v>167.52500000000001</v>
      </c>
      <c r="D38">
        <f t="shared" ref="D38:D40" si="11">-180+C38</f>
        <v>-12.474999999999994</v>
      </c>
      <c r="E38">
        <f t="shared" si="10"/>
        <v>12.474999999999994</v>
      </c>
    </row>
    <row r="39" spans="1:5">
      <c r="A39">
        <v>13</v>
      </c>
      <c r="B39">
        <f t="shared" si="8"/>
        <v>0.21666666666666667</v>
      </c>
      <c r="C39">
        <v>161.16200000000001</v>
      </c>
      <c r="D39">
        <f t="shared" si="11"/>
        <v>-18.837999999999994</v>
      </c>
      <c r="E39">
        <f t="shared" si="10"/>
        <v>18.837999999999994</v>
      </c>
    </row>
    <row r="40" spans="1:5">
      <c r="A40">
        <v>14</v>
      </c>
      <c r="B40">
        <f t="shared" si="8"/>
        <v>0.23333333333333334</v>
      </c>
      <c r="C40">
        <v>170.73500000000001</v>
      </c>
      <c r="D40">
        <f t="shared" si="11"/>
        <v>-9.2649999999999864</v>
      </c>
      <c r="E40">
        <f t="shared" si="10"/>
        <v>9.2649999999999864</v>
      </c>
    </row>
    <row r="41" spans="1:5">
      <c r="A41">
        <v>15</v>
      </c>
      <c r="B41">
        <f t="shared" si="8"/>
        <v>0.25</v>
      </c>
      <c r="C41">
        <v>164.06899999999999</v>
      </c>
      <c r="D41">
        <f t="shared" ref="D41:D44" si="12">180-C41</f>
        <v>15.931000000000012</v>
      </c>
      <c r="E41">
        <f t="shared" si="10"/>
        <v>15.931000000000012</v>
      </c>
    </row>
    <row r="42" spans="1:5">
      <c r="A42">
        <v>16</v>
      </c>
      <c r="B42">
        <f t="shared" si="8"/>
        <v>0.26666666666666666</v>
      </c>
      <c r="C42">
        <v>176.035</v>
      </c>
      <c r="D42">
        <f t="shared" si="12"/>
        <v>3.9650000000000034</v>
      </c>
      <c r="E42">
        <f t="shared" si="10"/>
        <v>3.9650000000000034</v>
      </c>
    </row>
    <row r="43" spans="1:5">
      <c r="A43">
        <v>17</v>
      </c>
      <c r="B43">
        <f t="shared" si="8"/>
        <v>0.28333333333333333</v>
      </c>
      <c r="C43">
        <v>173.43299999999999</v>
      </c>
      <c r="D43">
        <f t="shared" si="12"/>
        <v>6.5670000000000073</v>
      </c>
      <c r="E43">
        <f t="shared" si="10"/>
        <v>6.5670000000000073</v>
      </c>
    </row>
    <row r="44" spans="1:5">
      <c r="A44">
        <v>18</v>
      </c>
      <c r="B44">
        <f t="shared" si="8"/>
        <v>0.3</v>
      </c>
      <c r="C44">
        <v>167.68700000000001</v>
      </c>
      <c r="D44">
        <f t="shared" si="12"/>
        <v>12.312999999999988</v>
      </c>
      <c r="E44">
        <f t="shared" si="10"/>
        <v>12.312999999999988</v>
      </c>
    </row>
    <row r="45" spans="1:5">
      <c r="A45">
        <v>19</v>
      </c>
      <c r="B45">
        <f t="shared" si="8"/>
        <v>0.31666666666666665</v>
      </c>
      <c r="C45">
        <v>163.27799999999999</v>
      </c>
      <c r="D45">
        <f t="shared" ref="D45:D48" si="13">-180+C45</f>
        <v>-16.722000000000008</v>
      </c>
      <c r="E45">
        <f t="shared" si="10"/>
        <v>16.722000000000008</v>
      </c>
    </row>
    <row r="46" spans="1:5">
      <c r="A46">
        <v>21</v>
      </c>
      <c r="B46">
        <f t="shared" si="8"/>
        <v>0.35</v>
      </c>
      <c r="C46">
        <v>162.35</v>
      </c>
      <c r="D46">
        <f t="shared" si="13"/>
        <v>-17.650000000000006</v>
      </c>
      <c r="E46">
        <f t="shared" si="10"/>
        <v>17.650000000000006</v>
      </c>
    </row>
    <row r="47" spans="1:5">
      <c r="A47">
        <v>25</v>
      </c>
      <c r="B47">
        <f t="shared" si="8"/>
        <v>0.41666666666666669</v>
      </c>
      <c r="C47">
        <v>161.08000000000001</v>
      </c>
      <c r="D47">
        <f t="shared" si="13"/>
        <v>-18.919999999999987</v>
      </c>
      <c r="E47">
        <f t="shared" si="10"/>
        <v>18.919999999999987</v>
      </c>
    </row>
    <row r="48" spans="1:5">
      <c r="A48">
        <v>26</v>
      </c>
      <c r="B48">
        <f t="shared" si="8"/>
        <v>0.43333333333333335</v>
      </c>
      <c r="C48">
        <v>163.30099999999999</v>
      </c>
      <c r="D48">
        <f t="shared" si="13"/>
        <v>-16.699000000000012</v>
      </c>
      <c r="E48">
        <f t="shared" si="10"/>
        <v>16.699000000000012</v>
      </c>
    </row>
    <row r="49" spans="1:5">
      <c r="A49">
        <v>29</v>
      </c>
      <c r="B49">
        <f t="shared" si="8"/>
        <v>0.48333333333333334</v>
      </c>
      <c r="C49">
        <v>171.87</v>
      </c>
      <c r="D49">
        <f t="shared" ref="D49:D51" si="14">180-C49</f>
        <v>8.1299999999999955</v>
      </c>
      <c r="E49">
        <f t="shared" si="10"/>
        <v>8.1299999999999955</v>
      </c>
    </row>
    <row r="50" spans="1:5">
      <c r="A50">
        <v>31</v>
      </c>
      <c r="B50">
        <f t="shared" si="8"/>
        <v>0.51666666666666661</v>
      </c>
      <c r="C50">
        <v>173.29</v>
      </c>
      <c r="D50">
        <f t="shared" si="14"/>
        <v>6.710000000000008</v>
      </c>
      <c r="E50">
        <f t="shared" si="10"/>
        <v>6.710000000000008</v>
      </c>
    </row>
    <row r="51" spans="1:5">
      <c r="A51">
        <v>32</v>
      </c>
      <c r="B51">
        <f t="shared" si="8"/>
        <v>0.53333333333333333</v>
      </c>
      <c r="C51">
        <v>168.56200000000001</v>
      </c>
      <c r="D51">
        <f t="shared" si="14"/>
        <v>11.437999999999988</v>
      </c>
      <c r="E51">
        <f t="shared" si="10"/>
        <v>11.437999999999988</v>
      </c>
    </row>
  </sheetData>
  <hyperlinks>
    <hyperlink ref="G4" r:id="rId1"/>
    <hyperlink ref="G9" r:id="rId2"/>
    <hyperlink ref="G30" r:id="rId3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61"/>
  <dimension ref="A1:H89"/>
  <sheetViews>
    <sheetView workbookViewId="0">
      <selection activeCell="F94" sqref="F94"/>
    </sheetView>
  </sheetViews>
  <sheetFormatPr defaultRowHeight="15"/>
  <cols>
    <col min="1" max="1" width="11.140625" customWidth="1"/>
    <col min="2" max="2" width="14.7109375" bestFit="1" customWidth="1"/>
    <col min="3" max="3" width="14.5703125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121</v>
      </c>
      <c r="C1" s="24" t="s">
        <v>122</v>
      </c>
    </row>
    <row r="2" spans="1:8">
      <c r="A2" t="s">
        <v>703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A4*(1/30)</f>
        <v>3.3333333333333333E-2</v>
      </c>
      <c r="C4">
        <v>166.827</v>
      </c>
      <c r="D4">
        <f>-180+C4</f>
        <v>-13.173000000000002</v>
      </c>
      <c r="E4">
        <f>ABS(D4)</f>
        <v>13.173000000000002</v>
      </c>
      <c r="F4">
        <v>0.02</v>
      </c>
      <c r="G4" s="9" t="s">
        <v>704</v>
      </c>
    </row>
    <row r="5" spans="1:8">
      <c r="A5">
        <v>2</v>
      </c>
      <c r="B5">
        <f t="shared" ref="B5:B27" si="0">A5*(1/30)</f>
        <v>6.6666666666666666E-2</v>
      </c>
      <c r="C5">
        <v>165.964</v>
      </c>
      <c r="D5">
        <f t="shared" ref="D5:D6" si="1">-180+C5</f>
        <v>-14.036000000000001</v>
      </c>
      <c r="E5">
        <f t="shared" ref="E5:E27" si="2">ABS(D5)</f>
        <v>14.036000000000001</v>
      </c>
    </row>
    <row r="6" spans="1:8">
      <c r="A6">
        <v>3</v>
      </c>
      <c r="B6">
        <f t="shared" si="0"/>
        <v>0.1</v>
      </c>
      <c r="C6">
        <v>162.27199999999999</v>
      </c>
      <c r="D6">
        <f t="shared" si="1"/>
        <v>-17.728000000000009</v>
      </c>
      <c r="E6">
        <f t="shared" si="2"/>
        <v>17.728000000000009</v>
      </c>
    </row>
    <row r="7" spans="1:8">
      <c r="A7">
        <v>4</v>
      </c>
      <c r="B7">
        <f t="shared" si="0"/>
        <v>0.13333333333333333</v>
      </c>
      <c r="C7">
        <v>161.32300000000001</v>
      </c>
      <c r="D7">
        <f>180-C7</f>
        <v>18.676999999999992</v>
      </c>
      <c r="E7">
        <f t="shared" si="2"/>
        <v>18.676999999999992</v>
      </c>
    </row>
    <row r="8" spans="1:8">
      <c r="A8">
        <v>5</v>
      </c>
      <c r="B8">
        <f t="shared" si="0"/>
        <v>0.16666666666666666</v>
      </c>
      <c r="C8">
        <v>167.642</v>
      </c>
      <c r="D8">
        <f>180-C8</f>
        <v>12.358000000000004</v>
      </c>
      <c r="E8">
        <f t="shared" si="2"/>
        <v>12.358000000000004</v>
      </c>
    </row>
    <row r="9" spans="1:8">
      <c r="A9">
        <v>6</v>
      </c>
      <c r="B9">
        <f t="shared" si="0"/>
        <v>0.2</v>
      </c>
      <c r="C9">
        <v>161.01900000000001</v>
      </c>
      <c r="D9">
        <f t="shared" ref="D9:D10" si="3">-180+C9</f>
        <v>-18.980999999999995</v>
      </c>
      <c r="E9">
        <f t="shared" si="2"/>
        <v>18.980999999999995</v>
      </c>
      <c r="G9" t="s">
        <v>131</v>
      </c>
      <c r="H9" s="17" t="s">
        <v>703</v>
      </c>
    </row>
    <row r="10" spans="1:8">
      <c r="A10">
        <v>7</v>
      </c>
      <c r="B10">
        <f t="shared" si="0"/>
        <v>0.23333333333333334</v>
      </c>
      <c r="C10">
        <v>168.476</v>
      </c>
      <c r="D10">
        <f t="shared" si="3"/>
        <v>-11.524000000000001</v>
      </c>
      <c r="E10">
        <f t="shared" si="2"/>
        <v>11.524000000000001</v>
      </c>
      <c r="G10" t="s">
        <v>705</v>
      </c>
    </row>
    <row r="11" spans="1:8">
      <c r="A11">
        <v>8</v>
      </c>
      <c r="B11">
        <f t="shared" si="0"/>
        <v>0.26666666666666666</v>
      </c>
      <c r="C11">
        <v>158.57499999999999</v>
      </c>
      <c r="D11">
        <f t="shared" ref="D11:D12" si="4">180-C11</f>
        <v>21.425000000000011</v>
      </c>
      <c r="E11">
        <f t="shared" si="2"/>
        <v>21.425000000000011</v>
      </c>
      <c r="G11" s="9" t="s">
        <v>706</v>
      </c>
    </row>
    <row r="12" spans="1:8">
      <c r="A12">
        <v>9</v>
      </c>
      <c r="B12">
        <f t="shared" si="0"/>
        <v>0.3</v>
      </c>
      <c r="C12">
        <v>167.905</v>
      </c>
      <c r="D12">
        <f t="shared" si="4"/>
        <v>12.094999999999999</v>
      </c>
      <c r="E12">
        <f t="shared" si="2"/>
        <v>12.094999999999999</v>
      </c>
    </row>
    <row r="13" spans="1:8">
      <c r="A13">
        <v>10</v>
      </c>
      <c r="B13">
        <f t="shared" si="0"/>
        <v>0.33333333333333331</v>
      </c>
      <c r="C13">
        <v>170.49199999999999</v>
      </c>
      <c r="D13">
        <f t="shared" ref="D13:D14" si="5">-180+C13</f>
        <v>-9.5080000000000098</v>
      </c>
      <c r="E13">
        <f t="shared" si="2"/>
        <v>9.5080000000000098</v>
      </c>
    </row>
    <row r="14" spans="1:8">
      <c r="A14">
        <v>12</v>
      </c>
      <c r="B14">
        <f t="shared" si="0"/>
        <v>0.4</v>
      </c>
      <c r="C14">
        <v>161.232</v>
      </c>
      <c r="D14">
        <f t="shared" si="5"/>
        <v>-18.768000000000001</v>
      </c>
      <c r="E14">
        <f t="shared" si="2"/>
        <v>18.768000000000001</v>
      </c>
    </row>
    <row r="15" spans="1:8">
      <c r="A15">
        <v>13</v>
      </c>
      <c r="B15">
        <f t="shared" si="0"/>
        <v>0.43333333333333335</v>
      </c>
      <c r="C15">
        <v>175.23599999999999</v>
      </c>
      <c r="D15">
        <f t="shared" ref="D15:D16" si="6">180-C15</f>
        <v>4.76400000000001</v>
      </c>
      <c r="E15">
        <f t="shared" si="2"/>
        <v>4.76400000000001</v>
      </c>
    </row>
    <row r="16" spans="1:8">
      <c r="A16">
        <v>14</v>
      </c>
      <c r="B16">
        <f t="shared" si="0"/>
        <v>0.46666666666666667</v>
      </c>
      <c r="C16">
        <v>168.179</v>
      </c>
      <c r="D16">
        <f t="shared" si="6"/>
        <v>11.820999999999998</v>
      </c>
      <c r="E16">
        <f t="shared" si="2"/>
        <v>11.820999999999998</v>
      </c>
    </row>
    <row r="17" spans="1:8">
      <c r="A17">
        <v>16</v>
      </c>
      <c r="B17">
        <f t="shared" si="0"/>
        <v>0.53333333333333333</v>
      </c>
      <c r="C17">
        <v>171.67400000000001</v>
      </c>
      <c r="D17">
        <f>-180+C17</f>
        <v>-8.3259999999999934</v>
      </c>
      <c r="E17">
        <f t="shared" si="2"/>
        <v>8.3259999999999934</v>
      </c>
    </row>
    <row r="18" spans="1:8">
      <c r="A18">
        <v>17</v>
      </c>
      <c r="B18">
        <f t="shared" si="0"/>
        <v>0.56666666666666665</v>
      </c>
      <c r="C18">
        <v>173.80699999999999</v>
      </c>
      <c r="D18">
        <f>180-C18</f>
        <v>6.1930000000000121</v>
      </c>
      <c r="E18">
        <f t="shared" si="2"/>
        <v>6.1930000000000121</v>
      </c>
    </row>
    <row r="19" spans="1:8">
      <c r="A19">
        <v>18</v>
      </c>
      <c r="B19">
        <f t="shared" si="0"/>
        <v>0.6</v>
      </c>
      <c r="C19">
        <v>163.23699999999999</v>
      </c>
      <c r="D19">
        <f t="shared" ref="D19:D20" si="7">-180+C19</f>
        <v>-16.763000000000005</v>
      </c>
      <c r="E19">
        <f t="shared" si="2"/>
        <v>16.763000000000005</v>
      </c>
    </row>
    <row r="20" spans="1:8">
      <c r="A20">
        <v>19</v>
      </c>
      <c r="B20">
        <f t="shared" si="0"/>
        <v>0.6333333333333333</v>
      </c>
      <c r="C20">
        <v>160.56</v>
      </c>
      <c r="D20">
        <f t="shared" si="7"/>
        <v>-19.439999999999998</v>
      </c>
      <c r="E20">
        <f t="shared" si="2"/>
        <v>19.439999999999998</v>
      </c>
    </row>
    <row r="21" spans="1:8">
      <c r="A21">
        <v>21</v>
      </c>
      <c r="B21">
        <f t="shared" si="0"/>
        <v>0.7</v>
      </c>
      <c r="C21">
        <v>161.779</v>
      </c>
      <c r="D21">
        <f t="shared" ref="D21:D22" si="8">180-C21</f>
        <v>18.221000000000004</v>
      </c>
      <c r="E21">
        <f t="shared" si="2"/>
        <v>18.221000000000004</v>
      </c>
    </row>
    <row r="22" spans="1:8">
      <c r="A22">
        <v>22</v>
      </c>
      <c r="B22">
        <f t="shared" si="0"/>
        <v>0.73333333333333328</v>
      </c>
      <c r="C22">
        <v>169.99199999999999</v>
      </c>
      <c r="D22">
        <f t="shared" si="8"/>
        <v>10.00800000000001</v>
      </c>
      <c r="E22">
        <f t="shared" si="2"/>
        <v>10.00800000000001</v>
      </c>
    </row>
    <row r="23" spans="1:8">
      <c r="A23">
        <v>23</v>
      </c>
      <c r="B23">
        <f t="shared" si="0"/>
        <v>0.76666666666666661</v>
      </c>
      <c r="C23">
        <v>167.81100000000001</v>
      </c>
      <c r="D23">
        <f t="shared" ref="D23:D25" si="9">-180+C23</f>
        <v>-12.188999999999993</v>
      </c>
      <c r="E23">
        <f t="shared" si="2"/>
        <v>12.188999999999993</v>
      </c>
    </row>
    <row r="24" spans="1:8">
      <c r="A24">
        <v>24</v>
      </c>
      <c r="B24">
        <f t="shared" si="0"/>
        <v>0.8</v>
      </c>
      <c r="C24">
        <v>170.99100000000001</v>
      </c>
      <c r="D24">
        <f t="shared" si="9"/>
        <v>-9.0089999999999861</v>
      </c>
      <c r="E24">
        <f t="shared" si="2"/>
        <v>9.0089999999999861</v>
      </c>
    </row>
    <row r="25" spans="1:8">
      <c r="A25">
        <v>25</v>
      </c>
      <c r="B25">
        <f t="shared" si="0"/>
        <v>0.83333333333333337</v>
      </c>
      <c r="C25">
        <v>169.50899999999999</v>
      </c>
      <c r="D25">
        <f t="shared" si="9"/>
        <v>-10.491000000000014</v>
      </c>
      <c r="E25">
        <f t="shared" si="2"/>
        <v>10.491000000000014</v>
      </c>
    </row>
    <row r="26" spans="1:8">
      <c r="A26">
        <v>27</v>
      </c>
      <c r="B26">
        <f t="shared" si="0"/>
        <v>0.9</v>
      </c>
      <c r="C26">
        <v>167.65600000000001</v>
      </c>
      <c r="D26">
        <f>180-C26</f>
        <v>12.343999999999994</v>
      </c>
      <c r="E26">
        <f t="shared" si="2"/>
        <v>12.343999999999994</v>
      </c>
    </row>
    <row r="27" spans="1:8">
      <c r="A27">
        <v>28</v>
      </c>
      <c r="B27">
        <f t="shared" si="0"/>
        <v>0.93333333333333335</v>
      </c>
      <c r="C27">
        <v>156.93</v>
      </c>
      <c r="D27">
        <f>-180+C27</f>
        <v>-23.069999999999993</v>
      </c>
      <c r="E27" s="10">
        <f t="shared" si="2"/>
        <v>23.069999999999993</v>
      </c>
    </row>
    <row r="30" spans="1:8">
      <c r="A30" t="s">
        <v>707</v>
      </c>
    </row>
    <row r="31" spans="1:8">
      <c r="A31" s="1" t="s">
        <v>123</v>
      </c>
      <c r="B31" s="1" t="s">
        <v>124</v>
      </c>
      <c r="C31" s="1" t="s">
        <v>125</v>
      </c>
      <c r="D31" s="1" t="s">
        <v>174</v>
      </c>
      <c r="E31" s="1" t="s">
        <v>127</v>
      </c>
      <c r="G31" t="s">
        <v>131</v>
      </c>
      <c r="H31" s="17" t="s">
        <v>708</v>
      </c>
    </row>
    <row r="32" spans="1:8">
      <c r="A32">
        <v>1</v>
      </c>
      <c r="B32">
        <f t="shared" ref="B32:B46" si="10">A32*(1/30)</f>
        <v>3.3333333333333333E-2</v>
      </c>
      <c r="C32">
        <v>164.726</v>
      </c>
      <c r="D32">
        <f>-180+C32</f>
        <v>-15.274000000000001</v>
      </c>
      <c r="E32">
        <f t="shared" ref="E32:E46" si="11">ABS(D32)</f>
        <v>15.274000000000001</v>
      </c>
      <c r="G32" t="s">
        <v>709</v>
      </c>
    </row>
    <row r="33" spans="1:7">
      <c r="A33">
        <v>3</v>
      </c>
      <c r="B33">
        <f t="shared" si="10"/>
        <v>0.1</v>
      </c>
      <c r="C33">
        <v>161.07499999999999</v>
      </c>
      <c r="D33">
        <f t="shared" ref="D33:D34" si="12">-180+C33</f>
        <v>-18.925000000000011</v>
      </c>
      <c r="E33" s="10">
        <f t="shared" si="11"/>
        <v>18.925000000000011</v>
      </c>
      <c r="G33" s="9" t="s">
        <v>710</v>
      </c>
    </row>
    <row r="34" spans="1:7">
      <c r="A34">
        <v>5</v>
      </c>
      <c r="B34">
        <f t="shared" si="10"/>
        <v>0.16666666666666666</v>
      </c>
      <c r="C34">
        <v>170.52500000000001</v>
      </c>
      <c r="D34">
        <f t="shared" si="12"/>
        <v>-9.4749999999999943</v>
      </c>
      <c r="E34">
        <f t="shared" si="11"/>
        <v>9.4749999999999943</v>
      </c>
    </row>
    <row r="35" spans="1:7">
      <c r="A35">
        <v>7</v>
      </c>
      <c r="B35">
        <f t="shared" si="10"/>
        <v>0.23333333333333334</v>
      </c>
      <c r="C35">
        <v>171.50299999999999</v>
      </c>
      <c r="D35">
        <f>180-C35</f>
        <v>8.4970000000000141</v>
      </c>
      <c r="E35">
        <f t="shared" si="11"/>
        <v>8.4970000000000141</v>
      </c>
    </row>
    <row r="36" spans="1:7">
      <c r="A36">
        <v>9</v>
      </c>
      <c r="B36">
        <f t="shared" si="10"/>
        <v>0.3</v>
      </c>
      <c r="C36">
        <v>175.08099999999999</v>
      </c>
      <c r="D36">
        <f t="shared" ref="D36:D38" si="13">180-C36</f>
        <v>4.9190000000000111</v>
      </c>
      <c r="E36">
        <f t="shared" si="11"/>
        <v>4.9190000000000111</v>
      </c>
    </row>
    <row r="37" spans="1:7">
      <c r="A37">
        <v>11</v>
      </c>
      <c r="B37">
        <f t="shared" si="10"/>
        <v>0.36666666666666664</v>
      </c>
      <c r="C37">
        <v>168.28399999999999</v>
      </c>
      <c r="D37">
        <f t="shared" si="13"/>
        <v>11.716000000000008</v>
      </c>
      <c r="E37">
        <f t="shared" si="11"/>
        <v>11.716000000000008</v>
      </c>
    </row>
    <row r="38" spans="1:7">
      <c r="A38">
        <v>13</v>
      </c>
      <c r="B38">
        <f t="shared" si="10"/>
        <v>0.43333333333333335</v>
      </c>
      <c r="C38">
        <v>169.62100000000001</v>
      </c>
      <c r="D38">
        <f t="shared" si="13"/>
        <v>10.378999999999991</v>
      </c>
      <c r="E38">
        <f t="shared" si="11"/>
        <v>10.378999999999991</v>
      </c>
    </row>
    <row r="39" spans="1:7">
      <c r="A39">
        <v>15</v>
      </c>
      <c r="B39">
        <f t="shared" si="10"/>
        <v>0.5</v>
      </c>
      <c r="C39">
        <v>172.46299999999999</v>
      </c>
      <c r="D39">
        <f t="shared" ref="D39:D42" si="14">-180+C39</f>
        <v>-7.5370000000000061</v>
      </c>
      <c r="E39">
        <f t="shared" si="11"/>
        <v>7.5370000000000061</v>
      </c>
    </row>
    <row r="40" spans="1:7">
      <c r="A40">
        <v>17</v>
      </c>
      <c r="B40">
        <f t="shared" si="10"/>
        <v>0.56666666666666665</v>
      </c>
      <c r="C40">
        <v>173.24799999999999</v>
      </c>
      <c r="D40">
        <f t="shared" si="14"/>
        <v>-6.7520000000000095</v>
      </c>
      <c r="E40">
        <f t="shared" si="11"/>
        <v>6.7520000000000095</v>
      </c>
    </row>
    <row r="41" spans="1:7">
      <c r="A41">
        <v>19</v>
      </c>
      <c r="B41">
        <f t="shared" si="10"/>
        <v>0.6333333333333333</v>
      </c>
      <c r="C41">
        <v>166.70599999999999</v>
      </c>
      <c r="D41">
        <f t="shared" si="14"/>
        <v>-13.294000000000011</v>
      </c>
      <c r="E41">
        <f t="shared" si="11"/>
        <v>13.294000000000011</v>
      </c>
    </row>
    <row r="42" spans="1:7">
      <c r="A42">
        <v>21</v>
      </c>
      <c r="B42">
        <f t="shared" si="10"/>
        <v>0.7</v>
      </c>
      <c r="C42">
        <v>167.32599999999999</v>
      </c>
      <c r="D42">
        <f t="shared" si="14"/>
        <v>-12.674000000000007</v>
      </c>
      <c r="E42">
        <f t="shared" si="11"/>
        <v>12.674000000000007</v>
      </c>
    </row>
    <row r="43" spans="1:7">
      <c r="A43">
        <v>23</v>
      </c>
      <c r="B43">
        <f t="shared" si="10"/>
        <v>0.76666666666666661</v>
      </c>
      <c r="C43">
        <v>170.11</v>
      </c>
      <c r="D43">
        <f t="shared" ref="D43:D46" si="15">180-C43</f>
        <v>9.8899999999999864</v>
      </c>
      <c r="E43">
        <f t="shared" si="11"/>
        <v>9.8899999999999864</v>
      </c>
    </row>
    <row r="44" spans="1:7">
      <c r="A44">
        <v>25</v>
      </c>
      <c r="B44">
        <f t="shared" si="10"/>
        <v>0.83333333333333337</v>
      </c>
      <c r="C44">
        <v>175.67599999999999</v>
      </c>
      <c r="D44">
        <f t="shared" si="15"/>
        <v>4.3240000000000123</v>
      </c>
      <c r="E44">
        <f t="shared" si="11"/>
        <v>4.3240000000000123</v>
      </c>
    </row>
    <row r="45" spans="1:7">
      <c r="A45">
        <v>27</v>
      </c>
      <c r="B45">
        <f t="shared" si="10"/>
        <v>0.9</v>
      </c>
      <c r="C45">
        <v>168.36600000000001</v>
      </c>
      <c r="D45">
        <f t="shared" si="15"/>
        <v>11.633999999999986</v>
      </c>
      <c r="E45">
        <f t="shared" si="11"/>
        <v>11.633999999999986</v>
      </c>
    </row>
    <row r="46" spans="1:7">
      <c r="A46">
        <v>29</v>
      </c>
      <c r="B46">
        <f t="shared" si="10"/>
        <v>0.96666666666666667</v>
      </c>
      <c r="C46">
        <v>168.465</v>
      </c>
      <c r="D46">
        <f t="shared" si="15"/>
        <v>11.534999999999997</v>
      </c>
      <c r="E46">
        <f t="shared" si="11"/>
        <v>11.534999999999997</v>
      </c>
    </row>
    <row r="49" spans="1:8">
      <c r="A49" t="s">
        <v>711</v>
      </c>
    </row>
    <row r="50" spans="1:8">
      <c r="A50" s="1" t="s">
        <v>123</v>
      </c>
      <c r="B50" s="1" t="s">
        <v>124</v>
      </c>
      <c r="C50" s="1" t="s">
        <v>125</v>
      </c>
      <c r="D50" s="1" t="s">
        <v>174</v>
      </c>
      <c r="E50" s="1" t="s">
        <v>127</v>
      </c>
      <c r="G50" t="s">
        <v>131</v>
      </c>
      <c r="H50" s="17" t="s">
        <v>708</v>
      </c>
    </row>
    <row r="51" spans="1:8">
      <c r="A51">
        <v>1</v>
      </c>
      <c r="B51">
        <f t="shared" ref="B51:B89" si="16">A51*(1/30)</f>
        <v>3.3333333333333333E-2</v>
      </c>
      <c r="C51">
        <v>169.673</v>
      </c>
      <c r="D51">
        <f>180-C51</f>
        <v>10.326999999999998</v>
      </c>
      <c r="E51">
        <f t="shared" ref="E51:E89" si="17">ABS(D51)</f>
        <v>10.326999999999998</v>
      </c>
      <c r="G51" t="s">
        <v>709</v>
      </c>
    </row>
    <row r="52" spans="1:8">
      <c r="A52">
        <v>3</v>
      </c>
      <c r="B52">
        <f t="shared" si="16"/>
        <v>0.1</v>
      </c>
      <c r="C52">
        <v>170.953</v>
      </c>
      <c r="D52">
        <f>180-C52</f>
        <v>9.046999999999997</v>
      </c>
      <c r="E52">
        <f t="shared" si="17"/>
        <v>9.046999999999997</v>
      </c>
      <c r="G52" s="9" t="s">
        <v>710</v>
      </c>
    </row>
    <row r="53" spans="1:8">
      <c r="A53">
        <v>5</v>
      </c>
      <c r="B53">
        <f t="shared" si="16"/>
        <v>0.16666666666666666</v>
      </c>
      <c r="C53">
        <v>176.82300000000001</v>
      </c>
      <c r="D53">
        <f>-180+C53</f>
        <v>-3.1769999999999925</v>
      </c>
      <c r="E53">
        <f t="shared" si="17"/>
        <v>3.1769999999999925</v>
      </c>
    </row>
    <row r="54" spans="1:8">
      <c r="A54">
        <v>7</v>
      </c>
      <c r="B54">
        <f t="shared" si="16"/>
        <v>0.23333333333333334</v>
      </c>
      <c r="C54">
        <v>173.09399999999999</v>
      </c>
      <c r="D54">
        <f t="shared" ref="D54:D55" si="18">-180+C54</f>
        <v>-6.9060000000000059</v>
      </c>
      <c r="E54">
        <f t="shared" si="17"/>
        <v>6.9060000000000059</v>
      </c>
    </row>
    <row r="55" spans="1:8">
      <c r="A55">
        <v>9</v>
      </c>
      <c r="B55">
        <f t="shared" si="16"/>
        <v>0.3</v>
      </c>
      <c r="C55">
        <v>167.70699999999999</v>
      </c>
      <c r="D55">
        <f t="shared" si="18"/>
        <v>-12.293000000000006</v>
      </c>
      <c r="E55">
        <f t="shared" si="17"/>
        <v>12.293000000000006</v>
      </c>
    </row>
    <row r="56" spans="1:8">
      <c r="A56">
        <v>11</v>
      </c>
      <c r="B56">
        <f t="shared" si="16"/>
        <v>0.36666666666666664</v>
      </c>
      <c r="C56">
        <v>168.28899999999999</v>
      </c>
      <c r="D56">
        <f t="shared" ref="D56:D58" si="19">180-C56</f>
        <v>11.711000000000013</v>
      </c>
      <c r="E56">
        <f t="shared" si="17"/>
        <v>11.711000000000013</v>
      </c>
    </row>
    <row r="57" spans="1:8">
      <c r="A57">
        <v>15</v>
      </c>
      <c r="B57">
        <f t="shared" si="16"/>
        <v>0.5</v>
      </c>
      <c r="C57">
        <v>167.34200000000001</v>
      </c>
      <c r="D57">
        <f t="shared" si="19"/>
        <v>12.657999999999987</v>
      </c>
      <c r="E57">
        <f t="shared" si="17"/>
        <v>12.657999999999987</v>
      </c>
    </row>
    <row r="58" spans="1:8">
      <c r="A58">
        <v>17</v>
      </c>
      <c r="B58">
        <f t="shared" si="16"/>
        <v>0.56666666666666665</v>
      </c>
      <c r="C58">
        <v>171.84100000000001</v>
      </c>
      <c r="D58">
        <f t="shared" si="19"/>
        <v>8.1589999999999918</v>
      </c>
      <c r="E58">
        <f t="shared" si="17"/>
        <v>8.1589999999999918</v>
      </c>
    </row>
    <row r="59" spans="1:8">
      <c r="A59">
        <v>19</v>
      </c>
      <c r="B59">
        <f t="shared" si="16"/>
        <v>0.6333333333333333</v>
      </c>
      <c r="C59">
        <v>171.62899999999999</v>
      </c>
      <c r="D59">
        <f t="shared" ref="D59:D61" si="20">-180+C59</f>
        <v>-8.3710000000000093</v>
      </c>
      <c r="E59">
        <f t="shared" si="17"/>
        <v>8.3710000000000093</v>
      </c>
    </row>
    <row r="60" spans="1:8">
      <c r="A60">
        <v>21</v>
      </c>
      <c r="B60">
        <f t="shared" si="16"/>
        <v>0.7</v>
      </c>
      <c r="C60">
        <v>174.273</v>
      </c>
      <c r="D60">
        <f t="shared" si="20"/>
        <v>-5.7270000000000039</v>
      </c>
      <c r="E60">
        <f t="shared" si="17"/>
        <v>5.7270000000000039</v>
      </c>
    </row>
    <row r="61" spans="1:8">
      <c r="A61">
        <v>25</v>
      </c>
      <c r="B61">
        <f t="shared" si="16"/>
        <v>0.83333333333333337</v>
      </c>
      <c r="C61">
        <v>173.93</v>
      </c>
      <c r="D61">
        <f t="shared" si="20"/>
        <v>-6.0699999999999932</v>
      </c>
      <c r="E61">
        <f t="shared" si="17"/>
        <v>6.0699999999999932</v>
      </c>
    </row>
    <row r="62" spans="1:8">
      <c r="A62">
        <v>27</v>
      </c>
      <c r="B62">
        <f t="shared" si="16"/>
        <v>0.9</v>
      </c>
      <c r="C62">
        <v>158.19900000000001</v>
      </c>
      <c r="D62">
        <f t="shared" ref="D62:D66" si="21">180-C62</f>
        <v>21.800999999999988</v>
      </c>
      <c r="E62">
        <f t="shared" si="17"/>
        <v>21.800999999999988</v>
      </c>
    </row>
    <row r="63" spans="1:8">
      <c r="A63">
        <v>29</v>
      </c>
      <c r="B63">
        <f t="shared" si="16"/>
        <v>0.96666666666666667</v>
      </c>
      <c r="C63">
        <v>168.69</v>
      </c>
      <c r="D63">
        <f t="shared" si="21"/>
        <v>11.310000000000002</v>
      </c>
      <c r="E63">
        <f t="shared" si="17"/>
        <v>11.310000000000002</v>
      </c>
    </row>
    <row r="64" spans="1:8">
      <c r="A64">
        <v>31</v>
      </c>
      <c r="B64">
        <f t="shared" si="16"/>
        <v>1.0333333333333332</v>
      </c>
      <c r="C64">
        <v>165.61</v>
      </c>
      <c r="D64">
        <f t="shared" si="21"/>
        <v>14.389999999999986</v>
      </c>
      <c r="E64">
        <f t="shared" si="17"/>
        <v>14.389999999999986</v>
      </c>
    </row>
    <row r="65" spans="1:5">
      <c r="A65">
        <v>33</v>
      </c>
      <c r="B65">
        <f t="shared" si="16"/>
        <v>1.1000000000000001</v>
      </c>
      <c r="C65">
        <v>166.50899999999999</v>
      </c>
      <c r="D65">
        <f t="shared" si="21"/>
        <v>13.491000000000014</v>
      </c>
      <c r="E65">
        <f t="shared" si="17"/>
        <v>13.491000000000014</v>
      </c>
    </row>
    <row r="66" spans="1:5">
      <c r="A66">
        <v>35</v>
      </c>
      <c r="B66">
        <f t="shared" si="16"/>
        <v>1.1666666666666667</v>
      </c>
      <c r="C66">
        <v>168.32400000000001</v>
      </c>
      <c r="D66">
        <f t="shared" si="21"/>
        <v>11.675999999999988</v>
      </c>
      <c r="E66">
        <f t="shared" si="17"/>
        <v>11.675999999999988</v>
      </c>
    </row>
    <row r="67" spans="1:5">
      <c r="A67">
        <v>37</v>
      </c>
      <c r="B67">
        <f t="shared" si="16"/>
        <v>1.2333333333333334</v>
      </c>
      <c r="C67">
        <v>177.53299999999999</v>
      </c>
      <c r="D67">
        <f t="shared" ref="D67:D69" si="22">-180+C67</f>
        <v>-2.467000000000013</v>
      </c>
      <c r="E67">
        <f t="shared" si="17"/>
        <v>2.467000000000013</v>
      </c>
    </row>
    <row r="68" spans="1:5">
      <c r="A68">
        <v>39</v>
      </c>
      <c r="B68">
        <f t="shared" si="16"/>
        <v>1.3</v>
      </c>
      <c r="C68">
        <v>170.47300000000001</v>
      </c>
      <c r="D68">
        <f t="shared" si="22"/>
        <v>-9.5269999999999868</v>
      </c>
      <c r="E68">
        <f t="shared" si="17"/>
        <v>9.5269999999999868</v>
      </c>
    </row>
    <row r="69" spans="1:5">
      <c r="A69">
        <v>41</v>
      </c>
      <c r="B69">
        <f t="shared" si="16"/>
        <v>1.3666666666666667</v>
      </c>
      <c r="C69">
        <v>166.33099999999999</v>
      </c>
      <c r="D69">
        <f t="shared" si="22"/>
        <v>-13.669000000000011</v>
      </c>
      <c r="E69">
        <f t="shared" si="17"/>
        <v>13.669000000000011</v>
      </c>
    </row>
    <row r="70" spans="1:5">
      <c r="A70">
        <v>43</v>
      </c>
      <c r="B70">
        <f t="shared" si="16"/>
        <v>1.4333333333333333</v>
      </c>
      <c r="C70">
        <v>170.78399999999999</v>
      </c>
      <c r="D70">
        <f t="shared" ref="D70:D73" si="23">180-C70</f>
        <v>9.2160000000000082</v>
      </c>
      <c r="E70">
        <f t="shared" si="17"/>
        <v>9.2160000000000082</v>
      </c>
    </row>
    <row r="71" spans="1:5">
      <c r="A71">
        <v>45</v>
      </c>
      <c r="B71">
        <f t="shared" si="16"/>
        <v>1.5</v>
      </c>
      <c r="C71">
        <v>157.49299999999999</v>
      </c>
      <c r="D71">
        <f t="shared" si="23"/>
        <v>22.507000000000005</v>
      </c>
      <c r="E71">
        <f t="shared" si="17"/>
        <v>22.507000000000005</v>
      </c>
    </row>
    <row r="72" spans="1:5">
      <c r="A72">
        <v>47</v>
      </c>
      <c r="B72">
        <f t="shared" si="16"/>
        <v>1.5666666666666667</v>
      </c>
      <c r="C72">
        <v>169.048</v>
      </c>
      <c r="D72">
        <f t="shared" si="23"/>
        <v>10.951999999999998</v>
      </c>
      <c r="E72">
        <f t="shared" si="17"/>
        <v>10.951999999999998</v>
      </c>
    </row>
    <row r="73" spans="1:5">
      <c r="A73">
        <v>49</v>
      </c>
      <c r="B73">
        <f t="shared" si="16"/>
        <v>1.6333333333333333</v>
      </c>
      <c r="C73">
        <v>168.232</v>
      </c>
      <c r="D73">
        <f t="shared" si="23"/>
        <v>11.768000000000001</v>
      </c>
      <c r="E73">
        <f t="shared" si="17"/>
        <v>11.768000000000001</v>
      </c>
    </row>
    <row r="74" spans="1:5">
      <c r="A74">
        <v>51</v>
      </c>
      <c r="B74">
        <f t="shared" si="16"/>
        <v>1.7</v>
      </c>
      <c r="C74">
        <v>174.50200000000001</v>
      </c>
      <c r="D74">
        <f t="shared" ref="D74:D76" si="24">-180+C74</f>
        <v>-5.4979999999999905</v>
      </c>
      <c r="E74">
        <f t="shared" si="17"/>
        <v>5.4979999999999905</v>
      </c>
    </row>
    <row r="75" spans="1:5">
      <c r="A75">
        <v>53</v>
      </c>
      <c r="B75">
        <f t="shared" si="16"/>
        <v>1.7666666666666666</v>
      </c>
      <c r="C75">
        <v>173.357</v>
      </c>
      <c r="D75">
        <f t="shared" si="24"/>
        <v>-6.6430000000000007</v>
      </c>
      <c r="E75">
        <f t="shared" si="17"/>
        <v>6.6430000000000007</v>
      </c>
    </row>
    <row r="76" spans="1:5">
      <c r="A76">
        <v>57</v>
      </c>
      <c r="B76">
        <f t="shared" si="16"/>
        <v>1.9</v>
      </c>
      <c r="C76">
        <v>165.45400000000001</v>
      </c>
      <c r="D76">
        <f t="shared" si="24"/>
        <v>-14.545999999999992</v>
      </c>
      <c r="E76">
        <f t="shared" si="17"/>
        <v>14.545999999999992</v>
      </c>
    </row>
    <row r="77" spans="1:5">
      <c r="A77">
        <v>59</v>
      </c>
      <c r="B77">
        <f t="shared" si="16"/>
        <v>1.9666666666666666</v>
      </c>
      <c r="C77">
        <v>160.571</v>
      </c>
      <c r="D77">
        <f t="shared" ref="D77:D80" si="25">180-C77</f>
        <v>19.429000000000002</v>
      </c>
      <c r="E77">
        <f t="shared" si="17"/>
        <v>19.429000000000002</v>
      </c>
    </row>
    <row r="78" spans="1:5">
      <c r="A78">
        <v>61</v>
      </c>
      <c r="B78">
        <f t="shared" si="16"/>
        <v>2.0333333333333332</v>
      </c>
      <c r="C78">
        <v>162.81800000000001</v>
      </c>
      <c r="D78">
        <f t="shared" si="25"/>
        <v>17.181999999999988</v>
      </c>
      <c r="E78">
        <f t="shared" si="17"/>
        <v>17.181999999999988</v>
      </c>
    </row>
    <row r="79" spans="1:5">
      <c r="A79">
        <v>63</v>
      </c>
      <c r="B79">
        <f t="shared" si="16"/>
        <v>2.1</v>
      </c>
      <c r="C79">
        <v>171.964</v>
      </c>
      <c r="D79">
        <f t="shared" si="25"/>
        <v>8.0360000000000014</v>
      </c>
      <c r="E79">
        <f t="shared" si="17"/>
        <v>8.0360000000000014</v>
      </c>
    </row>
    <row r="80" spans="1:5">
      <c r="A80">
        <v>65</v>
      </c>
      <c r="B80">
        <f t="shared" si="16"/>
        <v>2.1666666666666665</v>
      </c>
      <c r="C80">
        <v>164.69399999999999</v>
      </c>
      <c r="D80">
        <f t="shared" si="25"/>
        <v>15.306000000000012</v>
      </c>
      <c r="E80">
        <f t="shared" si="17"/>
        <v>15.306000000000012</v>
      </c>
    </row>
    <row r="81" spans="1:5">
      <c r="A81">
        <v>67</v>
      </c>
      <c r="B81">
        <f t="shared" si="16"/>
        <v>2.2333333333333334</v>
      </c>
      <c r="C81">
        <v>176.85599999999999</v>
      </c>
      <c r="D81">
        <f t="shared" ref="D81:D82" si="26">-180+C81</f>
        <v>-3.1440000000000055</v>
      </c>
      <c r="E81">
        <f t="shared" si="17"/>
        <v>3.1440000000000055</v>
      </c>
    </row>
    <row r="82" spans="1:5">
      <c r="A82">
        <v>69</v>
      </c>
      <c r="B82">
        <f t="shared" si="16"/>
        <v>2.2999999999999998</v>
      </c>
      <c r="C82">
        <v>167.50200000000001</v>
      </c>
      <c r="D82">
        <f t="shared" si="26"/>
        <v>-12.49799999999999</v>
      </c>
      <c r="E82">
        <f t="shared" si="17"/>
        <v>12.49799999999999</v>
      </c>
    </row>
    <row r="83" spans="1:5">
      <c r="A83">
        <v>73</v>
      </c>
      <c r="B83">
        <f t="shared" si="16"/>
        <v>2.4333333333333331</v>
      </c>
      <c r="C83">
        <v>163.636</v>
      </c>
      <c r="D83">
        <f t="shared" ref="D83:D86" si="27">180-C83</f>
        <v>16.364000000000004</v>
      </c>
      <c r="E83">
        <f t="shared" si="17"/>
        <v>16.364000000000004</v>
      </c>
    </row>
    <row r="84" spans="1:5">
      <c r="A84">
        <v>75</v>
      </c>
      <c r="B84">
        <f t="shared" si="16"/>
        <v>2.5</v>
      </c>
      <c r="C84">
        <v>155.327</v>
      </c>
      <c r="D84">
        <f t="shared" si="27"/>
        <v>24.673000000000002</v>
      </c>
      <c r="E84" s="10">
        <f t="shared" si="17"/>
        <v>24.673000000000002</v>
      </c>
    </row>
    <row r="85" spans="1:5">
      <c r="A85">
        <v>79</v>
      </c>
      <c r="B85">
        <f t="shared" si="16"/>
        <v>2.6333333333333333</v>
      </c>
      <c r="C85">
        <v>161.756</v>
      </c>
      <c r="D85">
        <f t="shared" si="27"/>
        <v>18.244</v>
      </c>
      <c r="E85">
        <f t="shared" si="17"/>
        <v>18.244</v>
      </c>
    </row>
    <row r="86" spans="1:5">
      <c r="A86">
        <v>81</v>
      </c>
      <c r="B86">
        <f t="shared" si="16"/>
        <v>2.7</v>
      </c>
      <c r="C86">
        <v>168.51</v>
      </c>
      <c r="D86">
        <f t="shared" si="27"/>
        <v>11.490000000000009</v>
      </c>
      <c r="E86">
        <f t="shared" si="17"/>
        <v>11.490000000000009</v>
      </c>
    </row>
    <row r="87" spans="1:5">
      <c r="A87">
        <v>83</v>
      </c>
      <c r="B87">
        <f t="shared" si="16"/>
        <v>2.7666666666666666</v>
      </c>
      <c r="C87">
        <v>174.37799999999999</v>
      </c>
      <c r="D87">
        <f t="shared" ref="D87:D89" si="28">-180+C87</f>
        <v>-5.6220000000000141</v>
      </c>
      <c r="E87">
        <f t="shared" si="17"/>
        <v>5.6220000000000141</v>
      </c>
    </row>
    <row r="88" spans="1:5">
      <c r="A88">
        <v>85</v>
      </c>
      <c r="B88">
        <f t="shared" si="16"/>
        <v>2.8333333333333335</v>
      </c>
      <c r="C88">
        <v>171.58</v>
      </c>
      <c r="D88">
        <f t="shared" si="28"/>
        <v>-8.4199999999999875</v>
      </c>
      <c r="E88">
        <f t="shared" si="17"/>
        <v>8.4199999999999875</v>
      </c>
    </row>
    <row r="89" spans="1:5">
      <c r="A89">
        <v>87</v>
      </c>
      <c r="B89">
        <f t="shared" si="16"/>
        <v>2.9</v>
      </c>
      <c r="C89">
        <v>170.334</v>
      </c>
      <c r="D89">
        <f t="shared" si="28"/>
        <v>-9.6659999999999968</v>
      </c>
      <c r="E89">
        <f t="shared" si="17"/>
        <v>9.6659999999999968</v>
      </c>
    </row>
  </sheetData>
  <hyperlinks>
    <hyperlink ref="G4" r:id="rId1"/>
    <hyperlink ref="G11" r:id="rId2"/>
    <hyperlink ref="G33" r:id="rId3"/>
    <hyperlink ref="G52" r:id="rId4"/>
  </hyperlinks>
  <pageMargins left="0.7" right="0.7" top="0.75" bottom="0.75" header="0.3" footer="0.3"/>
  <drawing r:id="rId5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43"/>
  <dimension ref="A1:H126"/>
  <sheetViews>
    <sheetView workbookViewId="0">
      <selection activeCell="D116" sqref="D116:D124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721</v>
      </c>
      <c r="C1" s="32" t="s">
        <v>41</v>
      </c>
    </row>
    <row r="2" spans="1:8">
      <c r="A2" t="s">
        <v>735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169.131</v>
      </c>
      <c r="D4">
        <f>180-C4</f>
        <v>10.869</v>
      </c>
      <c r="E4">
        <f>ABS(D4)</f>
        <v>10.869</v>
      </c>
      <c r="F4">
        <v>0.8</v>
      </c>
      <c r="G4" s="9" t="s">
        <v>261</v>
      </c>
      <c r="H4" s="9"/>
    </row>
    <row r="5" spans="1:8">
      <c r="A5">
        <v>3</v>
      </c>
      <c r="B5">
        <f t="shared" ref="B5:B41" si="0">A5*(1/30)</f>
        <v>0.1</v>
      </c>
      <c r="C5">
        <v>172.99100000000001</v>
      </c>
      <c r="D5">
        <f>180-C5</f>
        <v>7.0089999999999861</v>
      </c>
      <c r="E5">
        <f t="shared" ref="E5:E41" si="1">ABS(D5)</f>
        <v>7.0089999999999861</v>
      </c>
    </row>
    <row r="6" spans="1:8">
      <c r="A6">
        <v>5</v>
      </c>
      <c r="B6">
        <f t="shared" si="0"/>
        <v>0.16666666666666666</v>
      </c>
      <c r="C6">
        <v>178.07499999999999</v>
      </c>
      <c r="D6">
        <f>-180+C6</f>
        <v>-1.9250000000000114</v>
      </c>
      <c r="E6">
        <f t="shared" si="1"/>
        <v>1.9250000000000114</v>
      </c>
      <c r="G6" t="s">
        <v>131</v>
      </c>
      <c r="H6" t="s">
        <v>262</v>
      </c>
    </row>
    <row r="7" spans="1:8">
      <c r="A7">
        <v>9</v>
      </c>
      <c r="B7">
        <f t="shared" si="0"/>
        <v>0.3</v>
      </c>
      <c r="C7">
        <v>165.298</v>
      </c>
      <c r="D7">
        <f t="shared" ref="D7:D10" si="2">-180+C7</f>
        <v>-14.701999999999998</v>
      </c>
      <c r="E7">
        <f t="shared" si="1"/>
        <v>14.701999999999998</v>
      </c>
      <c r="G7" t="s">
        <v>263</v>
      </c>
    </row>
    <row r="8" spans="1:8">
      <c r="A8">
        <v>11</v>
      </c>
      <c r="B8">
        <f t="shared" si="0"/>
        <v>0.36666666666666664</v>
      </c>
      <c r="C8">
        <v>168.822</v>
      </c>
      <c r="D8">
        <f t="shared" si="2"/>
        <v>-11.177999999999997</v>
      </c>
      <c r="E8">
        <f t="shared" si="1"/>
        <v>11.177999999999997</v>
      </c>
      <c r="G8" s="9" t="s">
        <v>264</v>
      </c>
    </row>
    <row r="9" spans="1:8">
      <c r="A9">
        <v>13</v>
      </c>
      <c r="B9">
        <f t="shared" si="0"/>
        <v>0.43333333333333335</v>
      </c>
      <c r="C9">
        <v>162.68299999999999</v>
      </c>
      <c r="D9" s="8">
        <f t="shared" si="2"/>
        <v>-17.317000000000007</v>
      </c>
      <c r="E9">
        <f t="shared" si="1"/>
        <v>17.317000000000007</v>
      </c>
    </row>
    <row r="10" spans="1:8">
      <c r="A10">
        <v>15</v>
      </c>
      <c r="B10">
        <f t="shared" si="0"/>
        <v>0.5</v>
      </c>
      <c r="C10">
        <v>170.166</v>
      </c>
      <c r="D10">
        <f t="shared" si="2"/>
        <v>-9.8340000000000032</v>
      </c>
      <c r="E10">
        <f t="shared" si="1"/>
        <v>9.8340000000000032</v>
      </c>
    </row>
    <row r="11" spans="1:8">
      <c r="A11">
        <v>17</v>
      </c>
      <c r="B11">
        <f t="shared" si="0"/>
        <v>0.56666666666666665</v>
      </c>
      <c r="C11">
        <v>174.566</v>
      </c>
      <c r="D11">
        <f>180-C11</f>
        <v>5.4339999999999975</v>
      </c>
      <c r="E11">
        <f t="shared" si="1"/>
        <v>5.4339999999999975</v>
      </c>
    </row>
    <row r="12" spans="1:8">
      <c r="A12">
        <v>19</v>
      </c>
      <c r="B12">
        <f t="shared" si="0"/>
        <v>0.6333333333333333</v>
      </c>
      <c r="C12">
        <v>168.35300000000001</v>
      </c>
      <c r="D12">
        <f t="shared" ref="D12:D17" si="3">180-C12</f>
        <v>11.646999999999991</v>
      </c>
      <c r="E12">
        <f t="shared" si="1"/>
        <v>11.646999999999991</v>
      </c>
    </row>
    <row r="13" spans="1:8">
      <c r="A13">
        <v>21</v>
      </c>
      <c r="B13">
        <f t="shared" si="0"/>
        <v>0.7</v>
      </c>
      <c r="C13">
        <v>164.65199999999999</v>
      </c>
      <c r="D13">
        <f t="shared" si="3"/>
        <v>15.348000000000013</v>
      </c>
      <c r="E13">
        <f t="shared" si="1"/>
        <v>15.348000000000013</v>
      </c>
    </row>
    <row r="14" spans="1:8">
      <c r="A14">
        <v>23</v>
      </c>
      <c r="B14">
        <f t="shared" si="0"/>
        <v>0.76666666666666661</v>
      </c>
      <c r="C14">
        <v>159.86000000000001</v>
      </c>
      <c r="D14">
        <f t="shared" si="3"/>
        <v>20.139999999999986</v>
      </c>
      <c r="E14">
        <f t="shared" si="1"/>
        <v>20.139999999999986</v>
      </c>
    </row>
    <row r="15" spans="1:8">
      <c r="A15">
        <v>25</v>
      </c>
      <c r="B15">
        <f t="shared" si="0"/>
        <v>0.83333333333333337</v>
      </c>
      <c r="C15">
        <v>158.34</v>
      </c>
      <c r="D15" s="8">
        <f t="shared" si="3"/>
        <v>21.659999999999997</v>
      </c>
      <c r="E15">
        <f t="shared" si="1"/>
        <v>21.659999999999997</v>
      </c>
    </row>
    <row r="16" spans="1:8">
      <c r="A16">
        <v>27</v>
      </c>
      <c r="B16">
        <f t="shared" si="0"/>
        <v>0.9</v>
      </c>
      <c r="C16">
        <v>163.55000000000001</v>
      </c>
      <c r="D16">
        <f t="shared" si="3"/>
        <v>16.449999999999989</v>
      </c>
      <c r="E16">
        <f t="shared" si="1"/>
        <v>16.449999999999989</v>
      </c>
    </row>
    <row r="17" spans="1:5">
      <c r="A17">
        <v>29</v>
      </c>
      <c r="B17">
        <f t="shared" si="0"/>
        <v>0.96666666666666667</v>
      </c>
      <c r="C17">
        <v>168.2</v>
      </c>
      <c r="D17">
        <f t="shared" si="3"/>
        <v>11.800000000000011</v>
      </c>
      <c r="E17">
        <f t="shared" si="1"/>
        <v>11.800000000000011</v>
      </c>
    </row>
    <row r="18" spans="1:5">
      <c r="A18">
        <v>31</v>
      </c>
      <c r="B18">
        <f t="shared" si="0"/>
        <v>1.0333333333333332</v>
      </c>
      <c r="C18">
        <v>176.624</v>
      </c>
      <c r="D18">
        <f>-180+C18</f>
        <v>-3.3760000000000048</v>
      </c>
      <c r="E18">
        <f t="shared" si="1"/>
        <v>3.3760000000000048</v>
      </c>
    </row>
    <row r="19" spans="1:5">
      <c r="A19">
        <v>33</v>
      </c>
      <c r="B19">
        <f t="shared" si="0"/>
        <v>1.1000000000000001</v>
      </c>
      <c r="C19">
        <v>173.62799999999999</v>
      </c>
      <c r="D19">
        <f t="shared" ref="D19:D24" si="4">-180+C19</f>
        <v>-6.3720000000000141</v>
      </c>
      <c r="E19">
        <f t="shared" si="1"/>
        <v>6.3720000000000141</v>
      </c>
    </row>
    <row r="20" spans="1:5">
      <c r="A20">
        <v>35</v>
      </c>
      <c r="B20">
        <f t="shared" si="0"/>
        <v>1.1666666666666667</v>
      </c>
      <c r="C20">
        <v>167.42</v>
      </c>
      <c r="D20">
        <f t="shared" si="4"/>
        <v>-12.580000000000013</v>
      </c>
      <c r="E20">
        <f t="shared" si="1"/>
        <v>12.580000000000013</v>
      </c>
    </row>
    <row r="21" spans="1:5">
      <c r="A21">
        <v>37</v>
      </c>
      <c r="B21">
        <f t="shared" si="0"/>
        <v>1.2333333333333334</v>
      </c>
      <c r="C21">
        <v>164.74600000000001</v>
      </c>
      <c r="D21">
        <f t="shared" si="4"/>
        <v>-15.253999999999991</v>
      </c>
      <c r="E21">
        <f t="shared" si="1"/>
        <v>15.253999999999991</v>
      </c>
    </row>
    <row r="22" spans="1:5">
      <c r="A22">
        <v>39</v>
      </c>
      <c r="B22">
        <f t="shared" si="0"/>
        <v>1.3</v>
      </c>
      <c r="C22">
        <v>159.37799999999999</v>
      </c>
      <c r="D22" s="8">
        <f t="shared" si="4"/>
        <v>-20.622000000000014</v>
      </c>
      <c r="E22">
        <f t="shared" si="1"/>
        <v>20.622000000000014</v>
      </c>
    </row>
    <row r="23" spans="1:5">
      <c r="A23">
        <v>41</v>
      </c>
      <c r="B23">
        <f t="shared" si="0"/>
        <v>1.3666666666666667</v>
      </c>
      <c r="C23">
        <v>168.20699999999999</v>
      </c>
      <c r="D23">
        <f t="shared" si="4"/>
        <v>-11.793000000000006</v>
      </c>
      <c r="E23">
        <f t="shared" si="1"/>
        <v>11.793000000000006</v>
      </c>
    </row>
    <row r="24" spans="1:5">
      <c r="A24">
        <v>43</v>
      </c>
      <c r="B24">
        <f t="shared" si="0"/>
        <v>1.4333333333333333</v>
      </c>
      <c r="C24">
        <v>177.09299999999999</v>
      </c>
      <c r="D24">
        <f t="shared" si="4"/>
        <v>-2.9070000000000107</v>
      </c>
      <c r="E24">
        <f t="shared" si="1"/>
        <v>2.9070000000000107</v>
      </c>
    </row>
    <row r="25" spans="1:5">
      <c r="A25">
        <v>45</v>
      </c>
      <c r="B25">
        <f t="shared" si="0"/>
        <v>1.5</v>
      </c>
      <c r="C25">
        <v>174.43100000000001</v>
      </c>
      <c r="D25">
        <f>180-C25</f>
        <v>5.5689999999999884</v>
      </c>
      <c r="E25">
        <f t="shared" si="1"/>
        <v>5.5689999999999884</v>
      </c>
    </row>
    <row r="26" spans="1:5">
      <c r="A26">
        <v>47</v>
      </c>
      <c r="B26">
        <f t="shared" si="0"/>
        <v>1.5666666666666667</v>
      </c>
      <c r="C26">
        <v>166.459</v>
      </c>
      <c r="D26">
        <f t="shared" ref="D26:D32" si="5">180-C26</f>
        <v>13.540999999999997</v>
      </c>
      <c r="E26">
        <f t="shared" si="1"/>
        <v>13.540999999999997</v>
      </c>
    </row>
    <row r="27" spans="1:5">
      <c r="A27">
        <v>49</v>
      </c>
      <c r="B27">
        <f t="shared" si="0"/>
        <v>1.6333333333333333</v>
      </c>
      <c r="C27">
        <v>161.035</v>
      </c>
      <c r="D27">
        <f t="shared" si="5"/>
        <v>18.965000000000003</v>
      </c>
      <c r="E27">
        <f t="shared" si="1"/>
        <v>18.965000000000003</v>
      </c>
    </row>
    <row r="28" spans="1:5">
      <c r="A28">
        <v>51</v>
      </c>
      <c r="B28">
        <f t="shared" si="0"/>
        <v>1.7</v>
      </c>
      <c r="C28">
        <v>157.90700000000001</v>
      </c>
      <c r="D28" s="8">
        <f t="shared" si="5"/>
        <v>22.092999999999989</v>
      </c>
      <c r="E28">
        <f t="shared" si="1"/>
        <v>22.092999999999989</v>
      </c>
    </row>
    <row r="29" spans="1:5">
      <c r="A29">
        <v>53</v>
      </c>
      <c r="B29">
        <f t="shared" si="0"/>
        <v>1.7666666666666666</v>
      </c>
      <c r="C29">
        <v>161.249</v>
      </c>
      <c r="D29">
        <f t="shared" si="5"/>
        <v>18.751000000000005</v>
      </c>
      <c r="E29">
        <f t="shared" si="1"/>
        <v>18.751000000000005</v>
      </c>
    </row>
    <row r="30" spans="1:5">
      <c r="A30">
        <v>55</v>
      </c>
      <c r="B30">
        <f t="shared" si="0"/>
        <v>1.8333333333333333</v>
      </c>
      <c r="C30">
        <v>168.21799999999999</v>
      </c>
      <c r="D30">
        <f t="shared" si="5"/>
        <v>11.782000000000011</v>
      </c>
      <c r="E30">
        <f t="shared" si="1"/>
        <v>11.782000000000011</v>
      </c>
    </row>
    <row r="31" spans="1:5">
      <c r="A31">
        <v>57</v>
      </c>
      <c r="B31">
        <f t="shared" si="0"/>
        <v>1.9</v>
      </c>
      <c r="C31">
        <v>170.01599999999999</v>
      </c>
      <c r="D31">
        <f t="shared" si="5"/>
        <v>9.9840000000000089</v>
      </c>
      <c r="E31">
        <f t="shared" si="1"/>
        <v>9.9840000000000089</v>
      </c>
    </row>
    <row r="32" spans="1:5">
      <c r="A32">
        <v>59</v>
      </c>
      <c r="B32">
        <f t="shared" si="0"/>
        <v>1.9666666666666666</v>
      </c>
      <c r="C32">
        <v>175.19800000000001</v>
      </c>
      <c r="D32">
        <f t="shared" si="5"/>
        <v>4.8019999999999925</v>
      </c>
      <c r="E32">
        <f t="shared" si="1"/>
        <v>4.8019999999999925</v>
      </c>
    </row>
    <row r="33" spans="1:8">
      <c r="A33">
        <v>61</v>
      </c>
      <c r="B33">
        <f t="shared" si="0"/>
        <v>2.0333333333333332</v>
      </c>
      <c r="C33">
        <v>172.96600000000001</v>
      </c>
      <c r="D33">
        <f>-180+C33</f>
        <v>-7.0339999999999918</v>
      </c>
      <c r="E33">
        <f t="shared" si="1"/>
        <v>7.0339999999999918</v>
      </c>
    </row>
    <row r="34" spans="1:8">
      <c r="A34">
        <v>63</v>
      </c>
      <c r="B34">
        <f t="shared" si="0"/>
        <v>2.1</v>
      </c>
      <c r="C34">
        <v>169.65700000000001</v>
      </c>
      <c r="D34">
        <f t="shared" ref="D34:D37" si="6">-180+C34</f>
        <v>-10.342999999999989</v>
      </c>
      <c r="E34">
        <f t="shared" si="1"/>
        <v>10.342999999999989</v>
      </c>
    </row>
    <row r="35" spans="1:8">
      <c r="A35">
        <v>65</v>
      </c>
      <c r="B35">
        <f t="shared" si="0"/>
        <v>2.1666666666666665</v>
      </c>
      <c r="C35">
        <v>161.63</v>
      </c>
      <c r="D35" s="8">
        <f t="shared" si="6"/>
        <v>-18.370000000000005</v>
      </c>
      <c r="E35">
        <f t="shared" si="1"/>
        <v>18.370000000000005</v>
      </c>
    </row>
    <row r="36" spans="1:8">
      <c r="A36">
        <v>67</v>
      </c>
      <c r="B36">
        <f t="shared" si="0"/>
        <v>2.2333333333333334</v>
      </c>
      <c r="C36">
        <v>165.51300000000001</v>
      </c>
      <c r="D36">
        <f t="shared" si="6"/>
        <v>-14.486999999999995</v>
      </c>
      <c r="E36">
        <f t="shared" si="1"/>
        <v>14.486999999999995</v>
      </c>
    </row>
    <row r="37" spans="1:8">
      <c r="A37">
        <v>69</v>
      </c>
      <c r="B37">
        <f t="shared" si="0"/>
        <v>2.2999999999999998</v>
      </c>
      <c r="C37">
        <v>172.215</v>
      </c>
      <c r="D37">
        <f t="shared" si="6"/>
        <v>-7.7849999999999966</v>
      </c>
      <c r="E37">
        <f t="shared" si="1"/>
        <v>7.7849999999999966</v>
      </c>
    </row>
    <row r="38" spans="1:8">
      <c r="A38">
        <v>71</v>
      </c>
      <c r="B38">
        <f t="shared" si="0"/>
        <v>2.3666666666666667</v>
      </c>
      <c r="C38">
        <v>173.262</v>
      </c>
      <c r="D38">
        <f>180-C38</f>
        <v>6.7379999999999995</v>
      </c>
      <c r="E38">
        <f t="shared" si="1"/>
        <v>6.7379999999999995</v>
      </c>
    </row>
    <row r="39" spans="1:8">
      <c r="A39">
        <v>73</v>
      </c>
      <c r="B39">
        <f t="shared" si="0"/>
        <v>2.4333333333333331</v>
      </c>
      <c r="C39">
        <v>161.25</v>
      </c>
      <c r="D39">
        <f t="shared" ref="D39:D41" si="7">180-C39</f>
        <v>18.75</v>
      </c>
      <c r="E39">
        <f t="shared" si="1"/>
        <v>18.75</v>
      </c>
    </row>
    <row r="40" spans="1:8">
      <c r="A40">
        <v>75</v>
      </c>
      <c r="B40">
        <f t="shared" si="0"/>
        <v>2.5</v>
      </c>
      <c r="C40">
        <v>155.798</v>
      </c>
      <c r="D40" s="8">
        <f t="shared" si="7"/>
        <v>24.201999999999998</v>
      </c>
      <c r="E40" s="13">
        <f t="shared" si="1"/>
        <v>24.201999999999998</v>
      </c>
    </row>
    <row r="41" spans="1:8">
      <c r="A41">
        <v>77</v>
      </c>
      <c r="B41">
        <f t="shared" si="0"/>
        <v>2.5666666666666664</v>
      </c>
      <c r="C41">
        <v>162.27799999999999</v>
      </c>
      <c r="D41">
        <f t="shared" si="7"/>
        <v>17.722000000000008</v>
      </c>
      <c r="E41">
        <f t="shared" si="1"/>
        <v>17.722000000000008</v>
      </c>
    </row>
    <row r="44" spans="1:8">
      <c r="A44" t="s">
        <v>135</v>
      </c>
      <c r="G44" t="s">
        <v>131</v>
      </c>
      <c r="H44" t="s">
        <v>262</v>
      </c>
    </row>
    <row r="45" spans="1:8">
      <c r="A45" s="1" t="s">
        <v>123</v>
      </c>
      <c r="B45" s="1" t="s">
        <v>124</v>
      </c>
      <c r="C45" s="1" t="s">
        <v>125</v>
      </c>
      <c r="D45" s="1" t="s">
        <v>174</v>
      </c>
      <c r="E45" s="1" t="s">
        <v>127</v>
      </c>
      <c r="G45" t="s">
        <v>265</v>
      </c>
    </row>
    <row r="46" spans="1:8">
      <c r="A46">
        <v>1</v>
      </c>
      <c r="B46">
        <f>A46*(1/30)</f>
        <v>3.3333333333333333E-2</v>
      </c>
      <c r="C46">
        <v>170.08699999999999</v>
      </c>
      <c r="D46">
        <f>180-C46</f>
        <v>9.9130000000000109</v>
      </c>
      <c r="E46">
        <f>ABS(D46)</f>
        <v>9.9130000000000109</v>
      </c>
      <c r="G46" s="9" t="s">
        <v>264</v>
      </c>
    </row>
    <row r="47" spans="1:8">
      <c r="A47">
        <v>3</v>
      </c>
      <c r="B47">
        <f t="shared" ref="B47:B89" si="8">A47*(1/30)</f>
        <v>0.1</v>
      </c>
      <c r="C47">
        <v>171.53100000000001</v>
      </c>
      <c r="D47">
        <f t="shared" ref="D47:D57" si="9">180-C47</f>
        <v>8.4689999999999941</v>
      </c>
      <c r="E47">
        <f t="shared" ref="E47:E89" si="10">ABS(D47)</f>
        <v>8.4689999999999941</v>
      </c>
    </row>
    <row r="48" spans="1:8">
      <c r="A48">
        <v>5</v>
      </c>
      <c r="B48">
        <f t="shared" si="8"/>
        <v>0.16666666666666666</v>
      </c>
      <c r="C48">
        <v>176.55799999999999</v>
      </c>
      <c r="D48">
        <f t="shared" si="9"/>
        <v>3.4420000000000073</v>
      </c>
      <c r="E48">
        <f t="shared" si="10"/>
        <v>3.4420000000000073</v>
      </c>
    </row>
    <row r="49" spans="1:5">
      <c r="A49">
        <v>7</v>
      </c>
      <c r="B49">
        <f t="shared" si="8"/>
        <v>0.23333333333333334</v>
      </c>
      <c r="C49">
        <v>170.77600000000001</v>
      </c>
      <c r="D49">
        <f t="shared" si="9"/>
        <v>9.2239999999999895</v>
      </c>
      <c r="E49">
        <f t="shared" si="10"/>
        <v>9.2239999999999895</v>
      </c>
    </row>
    <row r="50" spans="1:5">
      <c r="A50">
        <v>9</v>
      </c>
      <c r="B50">
        <f t="shared" si="8"/>
        <v>0.3</v>
      </c>
      <c r="C50">
        <v>166.96299999999999</v>
      </c>
      <c r="D50">
        <f t="shared" si="9"/>
        <v>13.037000000000006</v>
      </c>
      <c r="E50">
        <f t="shared" si="10"/>
        <v>13.037000000000006</v>
      </c>
    </row>
    <row r="51" spans="1:5">
      <c r="A51">
        <v>11</v>
      </c>
      <c r="B51">
        <f t="shared" si="8"/>
        <v>0.36666666666666664</v>
      </c>
      <c r="C51">
        <v>163.98099999999999</v>
      </c>
      <c r="D51">
        <f t="shared" si="9"/>
        <v>16.019000000000005</v>
      </c>
      <c r="E51">
        <f t="shared" si="10"/>
        <v>16.019000000000005</v>
      </c>
    </row>
    <row r="52" spans="1:5">
      <c r="A52">
        <v>13</v>
      </c>
      <c r="B52">
        <f t="shared" si="8"/>
        <v>0.43333333333333335</v>
      </c>
      <c r="C52">
        <v>159.499</v>
      </c>
      <c r="D52">
        <f t="shared" si="9"/>
        <v>20.501000000000005</v>
      </c>
      <c r="E52" s="8">
        <f t="shared" si="10"/>
        <v>20.501000000000005</v>
      </c>
    </row>
    <row r="53" spans="1:5">
      <c r="A53">
        <v>15</v>
      </c>
      <c r="B53">
        <f t="shared" si="8"/>
        <v>0.5</v>
      </c>
      <c r="C53">
        <v>159.624</v>
      </c>
      <c r="D53">
        <f t="shared" si="9"/>
        <v>20.376000000000005</v>
      </c>
      <c r="E53">
        <f t="shared" si="10"/>
        <v>20.376000000000005</v>
      </c>
    </row>
    <row r="54" spans="1:5">
      <c r="A54">
        <v>17</v>
      </c>
      <c r="B54">
        <f t="shared" si="8"/>
        <v>0.56666666666666665</v>
      </c>
      <c r="C54">
        <v>161.47200000000001</v>
      </c>
      <c r="D54">
        <f t="shared" si="9"/>
        <v>18.527999999999992</v>
      </c>
      <c r="E54">
        <f t="shared" si="10"/>
        <v>18.527999999999992</v>
      </c>
    </row>
    <row r="55" spans="1:5">
      <c r="A55">
        <v>19</v>
      </c>
      <c r="B55">
        <f t="shared" si="8"/>
        <v>0.6333333333333333</v>
      </c>
      <c r="C55">
        <v>166.41300000000001</v>
      </c>
      <c r="D55">
        <f t="shared" si="9"/>
        <v>13.586999999999989</v>
      </c>
      <c r="E55">
        <f t="shared" si="10"/>
        <v>13.586999999999989</v>
      </c>
    </row>
    <row r="56" spans="1:5">
      <c r="A56">
        <v>21</v>
      </c>
      <c r="B56">
        <f t="shared" si="8"/>
        <v>0.7</v>
      </c>
      <c r="C56">
        <v>167.726</v>
      </c>
      <c r="D56">
        <f t="shared" si="9"/>
        <v>12.274000000000001</v>
      </c>
      <c r="E56">
        <f t="shared" si="10"/>
        <v>12.274000000000001</v>
      </c>
    </row>
    <row r="57" spans="1:5">
      <c r="A57">
        <v>23</v>
      </c>
      <c r="B57">
        <f t="shared" si="8"/>
        <v>0.76666666666666661</v>
      </c>
      <c r="C57">
        <v>173.59</v>
      </c>
      <c r="D57">
        <f t="shared" si="9"/>
        <v>6.4099999999999966</v>
      </c>
      <c r="E57">
        <f t="shared" si="10"/>
        <v>6.4099999999999966</v>
      </c>
    </row>
    <row r="58" spans="1:5">
      <c r="A58">
        <v>25</v>
      </c>
      <c r="B58">
        <f t="shared" si="8"/>
        <v>0.83333333333333337</v>
      </c>
      <c r="C58">
        <v>178.471</v>
      </c>
      <c r="D58">
        <f>-180+C58</f>
        <v>-1.5289999999999964</v>
      </c>
      <c r="E58">
        <f t="shared" si="10"/>
        <v>1.5289999999999964</v>
      </c>
    </row>
    <row r="59" spans="1:5">
      <c r="A59">
        <v>27</v>
      </c>
      <c r="B59">
        <f t="shared" si="8"/>
        <v>0.9</v>
      </c>
      <c r="C59">
        <v>173.90100000000001</v>
      </c>
      <c r="D59">
        <f t="shared" ref="D59:D62" si="11">-180+C59</f>
        <v>-6.0989999999999895</v>
      </c>
      <c r="E59">
        <f t="shared" si="10"/>
        <v>6.0989999999999895</v>
      </c>
    </row>
    <row r="60" spans="1:5">
      <c r="A60">
        <v>29</v>
      </c>
      <c r="B60">
        <f t="shared" si="8"/>
        <v>0.96666666666666667</v>
      </c>
      <c r="C60">
        <v>172.15199999999999</v>
      </c>
      <c r="D60">
        <f t="shared" si="11"/>
        <v>-7.8480000000000132</v>
      </c>
      <c r="E60">
        <f t="shared" si="10"/>
        <v>7.8480000000000132</v>
      </c>
    </row>
    <row r="61" spans="1:5">
      <c r="A61">
        <v>31</v>
      </c>
      <c r="B61">
        <f t="shared" si="8"/>
        <v>1.0333333333333332</v>
      </c>
      <c r="C61">
        <v>170.797</v>
      </c>
      <c r="D61">
        <f t="shared" si="11"/>
        <v>-9.203000000000003</v>
      </c>
      <c r="E61">
        <f t="shared" si="10"/>
        <v>9.203000000000003</v>
      </c>
    </row>
    <row r="62" spans="1:5">
      <c r="A62">
        <v>33</v>
      </c>
      <c r="B62">
        <f t="shared" si="8"/>
        <v>1.1000000000000001</v>
      </c>
      <c r="C62">
        <v>179.16200000000001</v>
      </c>
      <c r="D62">
        <f t="shared" si="11"/>
        <v>-0.83799999999999386</v>
      </c>
      <c r="E62">
        <f t="shared" si="10"/>
        <v>0.83799999999999386</v>
      </c>
    </row>
    <row r="63" spans="1:5">
      <c r="A63">
        <v>35</v>
      </c>
      <c r="B63">
        <f t="shared" si="8"/>
        <v>1.1666666666666667</v>
      </c>
      <c r="C63">
        <v>172.17699999999999</v>
      </c>
      <c r="D63">
        <f>180-C63</f>
        <v>7.8230000000000075</v>
      </c>
      <c r="E63">
        <f t="shared" si="10"/>
        <v>7.8230000000000075</v>
      </c>
    </row>
    <row r="64" spans="1:5">
      <c r="A64">
        <v>37</v>
      </c>
      <c r="B64">
        <f t="shared" si="8"/>
        <v>1.2333333333333334</v>
      </c>
      <c r="C64">
        <v>167.64599999999999</v>
      </c>
      <c r="D64">
        <f t="shared" ref="D64:D69" si="12">180-C64</f>
        <v>12.354000000000013</v>
      </c>
      <c r="E64">
        <f t="shared" si="10"/>
        <v>12.354000000000013</v>
      </c>
    </row>
    <row r="65" spans="1:5">
      <c r="A65">
        <v>39</v>
      </c>
      <c r="B65">
        <f t="shared" si="8"/>
        <v>1.3</v>
      </c>
      <c r="C65">
        <v>167.62899999999999</v>
      </c>
      <c r="D65">
        <f t="shared" si="12"/>
        <v>12.371000000000009</v>
      </c>
      <c r="E65">
        <f t="shared" si="10"/>
        <v>12.371000000000009</v>
      </c>
    </row>
    <row r="66" spans="1:5">
      <c r="A66">
        <v>41</v>
      </c>
      <c r="B66">
        <f t="shared" si="8"/>
        <v>1.3666666666666667</v>
      </c>
      <c r="C66">
        <v>163.12</v>
      </c>
      <c r="D66">
        <f t="shared" si="12"/>
        <v>16.879999999999995</v>
      </c>
      <c r="E66">
        <f t="shared" si="10"/>
        <v>16.879999999999995</v>
      </c>
    </row>
    <row r="67" spans="1:5">
      <c r="A67">
        <v>43</v>
      </c>
      <c r="B67">
        <f t="shared" si="8"/>
        <v>1.4333333333333333</v>
      </c>
      <c r="C67">
        <v>165.98099999999999</v>
      </c>
      <c r="D67">
        <f t="shared" si="12"/>
        <v>14.019000000000005</v>
      </c>
      <c r="E67">
        <f t="shared" si="10"/>
        <v>14.019000000000005</v>
      </c>
    </row>
    <row r="68" spans="1:5">
      <c r="A68">
        <v>45</v>
      </c>
      <c r="B68">
        <f t="shared" si="8"/>
        <v>1.5</v>
      </c>
      <c r="C68">
        <v>168.322</v>
      </c>
      <c r="D68">
        <f t="shared" si="12"/>
        <v>11.677999999999997</v>
      </c>
      <c r="E68">
        <f t="shared" si="10"/>
        <v>11.677999999999997</v>
      </c>
    </row>
    <row r="69" spans="1:5">
      <c r="A69">
        <v>47</v>
      </c>
      <c r="B69">
        <f t="shared" si="8"/>
        <v>1.5666666666666667</v>
      </c>
      <c r="C69">
        <v>171.89500000000001</v>
      </c>
      <c r="D69">
        <f t="shared" si="12"/>
        <v>8.1049999999999898</v>
      </c>
      <c r="E69">
        <f t="shared" si="10"/>
        <v>8.1049999999999898</v>
      </c>
    </row>
    <row r="70" spans="1:5">
      <c r="A70">
        <v>49</v>
      </c>
      <c r="B70">
        <f t="shared" si="8"/>
        <v>1.6333333333333333</v>
      </c>
      <c r="C70">
        <v>175.59899999999999</v>
      </c>
      <c r="D70">
        <f>-180+C70</f>
        <v>-4.4010000000000105</v>
      </c>
      <c r="E70">
        <f t="shared" si="10"/>
        <v>4.4010000000000105</v>
      </c>
    </row>
    <row r="71" spans="1:5">
      <c r="A71">
        <v>51</v>
      </c>
      <c r="B71">
        <f t="shared" si="8"/>
        <v>1.7</v>
      </c>
      <c r="C71">
        <v>175.91900000000001</v>
      </c>
      <c r="D71">
        <f t="shared" ref="D71:D74" si="13">-180+C71</f>
        <v>-4.0809999999999889</v>
      </c>
      <c r="E71">
        <f t="shared" si="10"/>
        <v>4.0809999999999889</v>
      </c>
    </row>
    <row r="72" spans="1:5">
      <c r="A72">
        <v>53</v>
      </c>
      <c r="B72">
        <f t="shared" si="8"/>
        <v>1.7666666666666666</v>
      </c>
      <c r="C72">
        <v>174.00200000000001</v>
      </c>
      <c r="D72">
        <f t="shared" si="13"/>
        <v>-5.9979999999999905</v>
      </c>
      <c r="E72">
        <f t="shared" si="10"/>
        <v>5.9979999999999905</v>
      </c>
    </row>
    <row r="73" spans="1:5">
      <c r="A73">
        <v>55</v>
      </c>
      <c r="B73">
        <f t="shared" si="8"/>
        <v>1.8333333333333333</v>
      </c>
      <c r="C73">
        <v>172.947</v>
      </c>
      <c r="D73">
        <f t="shared" si="13"/>
        <v>-7.0529999999999973</v>
      </c>
      <c r="E73">
        <f t="shared" si="10"/>
        <v>7.0529999999999973</v>
      </c>
    </row>
    <row r="74" spans="1:5">
      <c r="A74">
        <v>57</v>
      </c>
      <c r="B74">
        <f t="shared" si="8"/>
        <v>1.9</v>
      </c>
      <c r="C74">
        <v>170.767</v>
      </c>
      <c r="D74">
        <f t="shared" si="13"/>
        <v>-9.2330000000000041</v>
      </c>
      <c r="E74">
        <f t="shared" si="10"/>
        <v>9.2330000000000041</v>
      </c>
    </row>
    <row r="75" spans="1:5">
      <c r="A75">
        <v>59</v>
      </c>
      <c r="B75">
        <f t="shared" si="8"/>
        <v>1.9666666666666666</v>
      </c>
      <c r="C75">
        <v>177.977</v>
      </c>
      <c r="D75">
        <f t="shared" ref="D75:D83" si="14">180-C75</f>
        <v>2.0229999999999961</v>
      </c>
      <c r="E75">
        <f t="shared" si="10"/>
        <v>2.0229999999999961</v>
      </c>
    </row>
    <row r="76" spans="1:5">
      <c r="A76">
        <v>61</v>
      </c>
      <c r="B76">
        <f t="shared" si="8"/>
        <v>2.0333333333333332</v>
      </c>
      <c r="C76">
        <v>171.33199999999999</v>
      </c>
      <c r="D76">
        <f t="shared" si="14"/>
        <v>8.6680000000000064</v>
      </c>
      <c r="E76">
        <f t="shared" si="10"/>
        <v>8.6680000000000064</v>
      </c>
    </row>
    <row r="77" spans="1:5">
      <c r="A77">
        <v>63</v>
      </c>
      <c r="B77">
        <f t="shared" si="8"/>
        <v>2.1</v>
      </c>
      <c r="C77">
        <v>170.01900000000001</v>
      </c>
      <c r="D77">
        <f t="shared" si="14"/>
        <v>9.9809999999999945</v>
      </c>
      <c r="E77">
        <f t="shared" si="10"/>
        <v>9.9809999999999945</v>
      </c>
    </row>
    <row r="78" spans="1:5">
      <c r="A78">
        <v>65</v>
      </c>
      <c r="B78">
        <f t="shared" si="8"/>
        <v>2.1666666666666665</v>
      </c>
      <c r="C78">
        <v>169.82300000000001</v>
      </c>
      <c r="D78">
        <f t="shared" si="14"/>
        <v>10.176999999999992</v>
      </c>
      <c r="E78">
        <f t="shared" si="10"/>
        <v>10.176999999999992</v>
      </c>
    </row>
    <row r="79" spans="1:5">
      <c r="A79">
        <v>67</v>
      </c>
      <c r="B79">
        <f t="shared" si="8"/>
        <v>2.2333333333333334</v>
      </c>
      <c r="C79">
        <v>165.16800000000001</v>
      </c>
      <c r="D79">
        <f t="shared" si="14"/>
        <v>14.831999999999994</v>
      </c>
      <c r="E79">
        <f t="shared" si="10"/>
        <v>14.831999999999994</v>
      </c>
    </row>
    <row r="80" spans="1:5">
      <c r="A80">
        <v>69</v>
      </c>
      <c r="B80">
        <f t="shared" si="8"/>
        <v>2.2999999999999998</v>
      </c>
      <c r="C80">
        <v>167.101</v>
      </c>
      <c r="D80">
        <f t="shared" si="14"/>
        <v>12.899000000000001</v>
      </c>
      <c r="E80">
        <f t="shared" si="10"/>
        <v>12.899000000000001</v>
      </c>
    </row>
    <row r="81" spans="1:8">
      <c r="A81">
        <v>73</v>
      </c>
      <c r="B81">
        <f t="shared" si="8"/>
        <v>2.4333333333333331</v>
      </c>
      <c r="C81">
        <v>170.85599999999999</v>
      </c>
      <c r="D81">
        <f t="shared" si="14"/>
        <v>9.1440000000000055</v>
      </c>
      <c r="E81">
        <f t="shared" si="10"/>
        <v>9.1440000000000055</v>
      </c>
    </row>
    <row r="82" spans="1:8">
      <c r="A82">
        <v>75</v>
      </c>
      <c r="B82">
        <f t="shared" si="8"/>
        <v>2.5</v>
      </c>
      <c r="C82">
        <v>170.22200000000001</v>
      </c>
      <c r="D82">
        <f t="shared" si="14"/>
        <v>9.7779999999999916</v>
      </c>
      <c r="E82">
        <f t="shared" si="10"/>
        <v>9.7779999999999916</v>
      </c>
    </row>
    <row r="83" spans="1:8">
      <c r="A83">
        <v>77</v>
      </c>
      <c r="B83">
        <f t="shared" si="8"/>
        <v>2.5666666666666664</v>
      </c>
      <c r="C83">
        <v>176.28100000000001</v>
      </c>
      <c r="D83">
        <f t="shared" si="14"/>
        <v>3.7189999999999941</v>
      </c>
      <c r="E83">
        <f t="shared" si="10"/>
        <v>3.7189999999999941</v>
      </c>
    </row>
    <row r="84" spans="1:8">
      <c r="A84">
        <v>79</v>
      </c>
      <c r="B84">
        <f t="shared" si="8"/>
        <v>2.6333333333333333</v>
      </c>
      <c r="C84">
        <v>175.727</v>
      </c>
      <c r="D84">
        <f>-180+C84</f>
        <v>-4.2729999999999961</v>
      </c>
      <c r="E84">
        <f t="shared" si="10"/>
        <v>4.2729999999999961</v>
      </c>
    </row>
    <row r="85" spans="1:8">
      <c r="A85">
        <v>81</v>
      </c>
      <c r="B85">
        <f t="shared" si="8"/>
        <v>2.7</v>
      </c>
      <c r="C85">
        <v>170.351</v>
      </c>
      <c r="D85">
        <f t="shared" ref="D85:D88" si="15">-180+C85</f>
        <v>-9.6490000000000009</v>
      </c>
      <c r="E85">
        <f t="shared" si="10"/>
        <v>9.6490000000000009</v>
      </c>
    </row>
    <row r="86" spans="1:8">
      <c r="A86">
        <v>83</v>
      </c>
      <c r="B86">
        <f t="shared" si="8"/>
        <v>2.7666666666666666</v>
      </c>
      <c r="C86">
        <v>169.749</v>
      </c>
      <c r="D86">
        <f t="shared" si="15"/>
        <v>-10.251000000000005</v>
      </c>
      <c r="E86">
        <f t="shared" si="10"/>
        <v>10.251000000000005</v>
      </c>
    </row>
    <row r="87" spans="1:8">
      <c r="A87">
        <v>85</v>
      </c>
      <c r="B87">
        <f t="shared" si="8"/>
        <v>2.8333333333333335</v>
      </c>
      <c r="C87">
        <v>169.82599999999999</v>
      </c>
      <c r="D87">
        <f t="shared" si="15"/>
        <v>-10.174000000000007</v>
      </c>
      <c r="E87">
        <f t="shared" si="10"/>
        <v>10.174000000000007</v>
      </c>
    </row>
    <row r="88" spans="1:8">
      <c r="A88">
        <v>87</v>
      </c>
      <c r="B88">
        <f t="shared" si="8"/>
        <v>2.9</v>
      </c>
      <c r="C88">
        <v>177.83500000000001</v>
      </c>
      <c r="D88">
        <f t="shared" si="15"/>
        <v>-2.164999999999992</v>
      </c>
      <c r="E88">
        <f t="shared" si="10"/>
        <v>2.164999999999992</v>
      </c>
    </row>
    <row r="89" spans="1:8">
      <c r="A89">
        <v>89</v>
      </c>
      <c r="B89">
        <f t="shared" si="8"/>
        <v>2.9666666666666668</v>
      </c>
      <c r="C89">
        <v>176.75200000000001</v>
      </c>
      <c r="D89">
        <f>180-C89</f>
        <v>3.2479999999999905</v>
      </c>
      <c r="E89">
        <f t="shared" si="10"/>
        <v>3.2479999999999905</v>
      </c>
    </row>
    <row r="94" spans="1:8">
      <c r="A94" t="s">
        <v>139</v>
      </c>
      <c r="G94" t="s">
        <v>131</v>
      </c>
      <c r="H94" t="s">
        <v>266</v>
      </c>
    </row>
    <row r="95" spans="1:8">
      <c r="A95" s="1" t="s">
        <v>123</v>
      </c>
      <c r="B95" s="1" t="s">
        <v>124</v>
      </c>
      <c r="C95" s="1" t="s">
        <v>125</v>
      </c>
      <c r="D95" s="1" t="s">
        <v>174</v>
      </c>
      <c r="E95" s="1" t="s">
        <v>127</v>
      </c>
      <c r="G95" t="s">
        <v>267</v>
      </c>
    </row>
    <row r="96" spans="1:8">
      <c r="A96">
        <v>3</v>
      </c>
      <c r="B96">
        <f>A96*(1/30)</f>
        <v>0.1</v>
      </c>
      <c r="C96">
        <v>159.661</v>
      </c>
      <c r="D96">
        <f t="shared" ref="D96:D97" si="16">-180+C96</f>
        <v>-20.338999999999999</v>
      </c>
      <c r="E96">
        <f>ABS(D96)</f>
        <v>20.338999999999999</v>
      </c>
      <c r="G96" s="9" t="s">
        <v>268</v>
      </c>
    </row>
    <row r="97" spans="1:8">
      <c r="A97">
        <v>5</v>
      </c>
      <c r="B97">
        <f t="shared" ref="B97:B126" si="17">A97*(1/30)</f>
        <v>0.16666666666666666</v>
      </c>
      <c r="C97">
        <v>164.928</v>
      </c>
      <c r="D97">
        <f t="shared" si="16"/>
        <v>-15.072000000000003</v>
      </c>
      <c r="E97">
        <f t="shared" ref="E97:E126" si="18">ABS(D97)</f>
        <v>15.072000000000003</v>
      </c>
      <c r="H97" s="1"/>
    </row>
    <row r="98" spans="1:8">
      <c r="A98">
        <v>7</v>
      </c>
      <c r="B98">
        <f t="shared" si="17"/>
        <v>0.23333333333333334</v>
      </c>
      <c r="C98">
        <v>173.006</v>
      </c>
      <c r="D98">
        <f>180-C98</f>
        <v>6.9939999999999998</v>
      </c>
      <c r="E98">
        <f t="shared" si="18"/>
        <v>6.9939999999999998</v>
      </c>
      <c r="H98" s="9"/>
    </row>
    <row r="99" spans="1:8">
      <c r="A99">
        <v>11</v>
      </c>
      <c r="B99">
        <f t="shared" si="17"/>
        <v>0.36666666666666664</v>
      </c>
      <c r="C99">
        <v>173.49100000000001</v>
      </c>
      <c r="D99">
        <f>180-C99</f>
        <v>6.5089999999999861</v>
      </c>
      <c r="E99">
        <f t="shared" si="18"/>
        <v>6.5089999999999861</v>
      </c>
    </row>
    <row r="100" spans="1:8">
      <c r="A100">
        <v>13</v>
      </c>
      <c r="B100">
        <f t="shared" si="17"/>
        <v>0.43333333333333335</v>
      </c>
      <c r="C100">
        <v>162.97200000000001</v>
      </c>
      <c r="D100">
        <f>-180+C100</f>
        <v>-17.027999999999992</v>
      </c>
      <c r="E100">
        <f t="shared" si="18"/>
        <v>17.027999999999992</v>
      </c>
    </row>
    <row r="101" spans="1:8">
      <c r="A101">
        <v>15</v>
      </c>
      <c r="B101">
        <f t="shared" si="17"/>
        <v>0.5</v>
      </c>
      <c r="C101">
        <v>169.352</v>
      </c>
      <c r="D101">
        <f>-180+C101</f>
        <v>-10.647999999999996</v>
      </c>
      <c r="E101">
        <f t="shared" si="18"/>
        <v>10.647999999999996</v>
      </c>
    </row>
    <row r="102" spans="1:8">
      <c r="A102">
        <v>17</v>
      </c>
      <c r="B102">
        <f t="shared" si="17"/>
        <v>0.56666666666666665</v>
      </c>
      <c r="C102">
        <v>174.428</v>
      </c>
      <c r="D102">
        <f>180-C102</f>
        <v>5.5720000000000027</v>
      </c>
      <c r="E102">
        <f t="shared" si="18"/>
        <v>5.5720000000000027</v>
      </c>
    </row>
    <row r="103" spans="1:8">
      <c r="A103">
        <v>19</v>
      </c>
      <c r="B103">
        <f t="shared" si="17"/>
        <v>0.6333333333333333</v>
      </c>
      <c r="C103">
        <v>153.672</v>
      </c>
      <c r="D103">
        <f t="shared" ref="D103:D104" si="19">180-C103</f>
        <v>26.328000000000003</v>
      </c>
      <c r="E103" s="8">
        <f t="shared" si="18"/>
        <v>26.328000000000003</v>
      </c>
    </row>
    <row r="104" spans="1:8">
      <c r="A104">
        <v>21</v>
      </c>
      <c r="B104">
        <f t="shared" si="17"/>
        <v>0.7</v>
      </c>
      <c r="C104">
        <v>175.363</v>
      </c>
      <c r="D104">
        <f t="shared" si="19"/>
        <v>4.6370000000000005</v>
      </c>
      <c r="E104">
        <f t="shared" si="18"/>
        <v>4.6370000000000005</v>
      </c>
    </row>
    <row r="105" spans="1:8">
      <c r="A105">
        <v>23</v>
      </c>
      <c r="B105">
        <f t="shared" si="17"/>
        <v>0.76666666666666661</v>
      </c>
      <c r="C105">
        <v>164.161</v>
      </c>
      <c r="D105">
        <f>-180+C105</f>
        <v>-15.838999999999999</v>
      </c>
      <c r="E105">
        <f t="shared" si="18"/>
        <v>15.838999999999999</v>
      </c>
    </row>
    <row r="106" spans="1:8">
      <c r="A106">
        <v>25</v>
      </c>
      <c r="B106">
        <f t="shared" si="17"/>
        <v>0.83333333333333337</v>
      </c>
      <c r="C106">
        <v>155.65799999999999</v>
      </c>
      <c r="D106">
        <f t="shared" ref="D106:D107" si="20">-180+C106</f>
        <v>-24.342000000000013</v>
      </c>
      <c r="E106">
        <f t="shared" si="18"/>
        <v>24.342000000000013</v>
      </c>
    </row>
    <row r="107" spans="1:8">
      <c r="A107">
        <v>27</v>
      </c>
      <c r="B107">
        <f t="shared" si="17"/>
        <v>0.9</v>
      </c>
      <c r="C107">
        <v>163.726</v>
      </c>
      <c r="D107">
        <f t="shared" si="20"/>
        <v>-16.274000000000001</v>
      </c>
      <c r="E107">
        <f t="shared" si="18"/>
        <v>16.274000000000001</v>
      </c>
    </row>
    <row r="108" spans="1:8">
      <c r="A108">
        <v>29</v>
      </c>
      <c r="B108">
        <f t="shared" si="17"/>
        <v>0.96666666666666667</v>
      </c>
      <c r="C108">
        <v>170.858</v>
      </c>
      <c r="D108">
        <f>180-C108</f>
        <v>9.1419999999999959</v>
      </c>
      <c r="E108">
        <f t="shared" si="18"/>
        <v>9.1419999999999959</v>
      </c>
    </row>
    <row r="109" spans="1:8">
      <c r="A109">
        <v>31</v>
      </c>
      <c r="B109">
        <f t="shared" si="17"/>
        <v>1.0333333333333332</v>
      </c>
      <c r="C109">
        <v>165.964</v>
      </c>
      <c r="D109">
        <f>180-C109</f>
        <v>14.036000000000001</v>
      </c>
      <c r="E109">
        <f t="shared" si="18"/>
        <v>14.036000000000001</v>
      </c>
    </row>
    <row r="110" spans="1:8">
      <c r="A110">
        <v>33</v>
      </c>
      <c r="B110">
        <f t="shared" si="17"/>
        <v>1.1000000000000001</v>
      </c>
      <c r="C110">
        <v>177.84100000000001</v>
      </c>
      <c r="D110">
        <f>-180+C110</f>
        <v>-2.1589999999999918</v>
      </c>
      <c r="E110">
        <f t="shared" si="18"/>
        <v>2.1589999999999918</v>
      </c>
    </row>
    <row r="111" spans="1:8">
      <c r="A111">
        <v>35</v>
      </c>
      <c r="B111">
        <f t="shared" si="17"/>
        <v>1.1666666666666667</v>
      </c>
      <c r="C111">
        <v>175.494</v>
      </c>
      <c r="D111">
        <f>-180+C111</f>
        <v>-4.5060000000000002</v>
      </c>
      <c r="E111">
        <f t="shared" si="18"/>
        <v>4.5060000000000002</v>
      </c>
    </row>
    <row r="112" spans="1:8">
      <c r="A112">
        <v>37</v>
      </c>
      <c r="B112">
        <f t="shared" si="17"/>
        <v>1.2333333333333334</v>
      </c>
      <c r="C112">
        <v>157.078</v>
      </c>
      <c r="D112">
        <f>-180+C112</f>
        <v>-22.921999999999997</v>
      </c>
      <c r="E112">
        <f t="shared" si="18"/>
        <v>22.921999999999997</v>
      </c>
    </row>
    <row r="113" spans="1:5">
      <c r="A113">
        <v>41</v>
      </c>
      <c r="B113">
        <f t="shared" si="17"/>
        <v>1.3666666666666667</v>
      </c>
      <c r="C113">
        <v>172.65299999999999</v>
      </c>
      <c r="D113">
        <f>180-C113</f>
        <v>7.3470000000000084</v>
      </c>
      <c r="E113">
        <f t="shared" si="18"/>
        <v>7.3470000000000084</v>
      </c>
    </row>
    <row r="114" spans="1:5">
      <c r="A114">
        <v>43</v>
      </c>
      <c r="B114">
        <f t="shared" si="17"/>
        <v>1.4333333333333333</v>
      </c>
      <c r="C114">
        <v>166.66800000000001</v>
      </c>
      <c r="D114">
        <f t="shared" ref="D114:D115" si="21">180-C114</f>
        <v>13.331999999999994</v>
      </c>
      <c r="E114">
        <f t="shared" si="18"/>
        <v>13.331999999999994</v>
      </c>
    </row>
    <row r="115" spans="1:5">
      <c r="A115">
        <v>45</v>
      </c>
      <c r="B115">
        <f t="shared" si="17"/>
        <v>1.5</v>
      </c>
      <c r="C115">
        <v>171.09800000000001</v>
      </c>
      <c r="D115">
        <f t="shared" si="21"/>
        <v>8.9019999999999868</v>
      </c>
      <c r="E115">
        <f t="shared" si="18"/>
        <v>8.9019999999999868</v>
      </c>
    </row>
    <row r="116" spans="1:5">
      <c r="A116">
        <v>47</v>
      </c>
      <c r="B116">
        <f t="shared" si="17"/>
        <v>1.5666666666666667</v>
      </c>
      <c r="C116">
        <v>172.893</v>
      </c>
      <c r="D116">
        <f>-180+C116</f>
        <v>-7.1069999999999993</v>
      </c>
      <c r="E116">
        <f t="shared" si="18"/>
        <v>7.1069999999999993</v>
      </c>
    </row>
    <row r="117" spans="1:5">
      <c r="A117">
        <v>49</v>
      </c>
      <c r="B117">
        <f t="shared" si="17"/>
        <v>1.6333333333333333</v>
      </c>
      <c r="C117">
        <v>170.19300000000001</v>
      </c>
      <c r="D117">
        <f t="shared" ref="D117:D120" si="22">-180+C117</f>
        <v>-9.8069999999999879</v>
      </c>
      <c r="E117">
        <f t="shared" si="18"/>
        <v>9.8069999999999879</v>
      </c>
    </row>
    <row r="118" spans="1:5">
      <c r="A118">
        <v>51</v>
      </c>
      <c r="B118">
        <f t="shared" si="17"/>
        <v>1.7</v>
      </c>
      <c r="C118">
        <v>162.636</v>
      </c>
      <c r="D118">
        <f t="shared" si="22"/>
        <v>-17.364000000000004</v>
      </c>
      <c r="E118">
        <f t="shared" si="18"/>
        <v>17.364000000000004</v>
      </c>
    </row>
    <row r="119" spans="1:5">
      <c r="A119">
        <v>53</v>
      </c>
      <c r="B119">
        <f t="shared" si="17"/>
        <v>1.7666666666666666</v>
      </c>
      <c r="C119">
        <v>170.38399999999999</v>
      </c>
      <c r="D119">
        <f t="shared" si="22"/>
        <v>-9.6160000000000139</v>
      </c>
      <c r="E119">
        <f t="shared" si="18"/>
        <v>9.6160000000000139</v>
      </c>
    </row>
    <row r="120" spans="1:5">
      <c r="A120">
        <v>55</v>
      </c>
      <c r="B120">
        <f t="shared" si="17"/>
        <v>1.8333333333333333</v>
      </c>
      <c r="C120">
        <v>173.66</v>
      </c>
      <c r="D120">
        <f t="shared" si="22"/>
        <v>-6.3400000000000034</v>
      </c>
      <c r="E120">
        <f t="shared" si="18"/>
        <v>6.3400000000000034</v>
      </c>
    </row>
    <row r="121" spans="1:5">
      <c r="A121">
        <v>57</v>
      </c>
      <c r="B121">
        <f t="shared" si="17"/>
        <v>1.9</v>
      </c>
      <c r="C121">
        <v>175.358</v>
      </c>
      <c r="D121">
        <f>180-C121</f>
        <v>4.6419999999999959</v>
      </c>
      <c r="E121">
        <f t="shared" si="18"/>
        <v>4.6419999999999959</v>
      </c>
    </row>
    <row r="122" spans="1:5">
      <c r="A122">
        <v>59</v>
      </c>
      <c r="B122">
        <f t="shared" si="17"/>
        <v>1.9666666666666666</v>
      </c>
      <c r="C122">
        <v>172.565</v>
      </c>
      <c r="D122">
        <f>180-C122</f>
        <v>7.4350000000000023</v>
      </c>
      <c r="E122">
        <f t="shared" si="18"/>
        <v>7.4350000000000023</v>
      </c>
    </row>
    <row r="123" spans="1:5">
      <c r="A123">
        <v>61</v>
      </c>
      <c r="B123">
        <f t="shared" si="17"/>
        <v>2.0333333333333332</v>
      </c>
      <c r="C123">
        <v>164.19300000000001</v>
      </c>
      <c r="D123">
        <f>180-C123</f>
        <v>15.806999999999988</v>
      </c>
      <c r="E123">
        <f t="shared" si="18"/>
        <v>15.806999999999988</v>
      </c>
    </row>
    <row r="124" spans="1:5">
      <c r="A124">
        <v>63</v>
      </c>
      <c r="B124">
        <f t="shared" si="17"/>
        <v>2.1</v>
      </c>
      <c r="C124">
        <v>169.31100000000001</v>
      </c>
      <c r="D124">
        <f>180-C124</f>
        <v>10.688999999999993</v>
      </c>
      <c r="E124">
        <f t="shared" si="18"/>
        <v>10.688999999999993</v>
      </c>
    </row>
    <row r="125" spans="1:5">
      <c r="A125">
        <v>67</v>
      </c>
      <c r="B125">
        <f t="shared" si="17"/>
        <v>2.2333333333333334</v>
      </c>
      <c r="C125">
        <v>163.98500000000001</v>
      </c>
      <c r="D125">
        <f>-180+C125</f>
        <v>-16.014999999999986</v>
      </c>
      <c r="E125">
        <f t="shared" si="18"/>
        <v>16.014999999999986</v>
      </c>
    </row>
    <row r="126" spans="1:5">
      <c r="A126">
        <v>69</v>
      </c>
      <c r="B126">
        <f t="shared" si="17"/>
        <v>2.2999999999999998</v>
      </c>
      <c r="C126">
        <v>168.24100000000001</v>
      </c>
      <c r="D126">
        <f>-180+C126</f>
        <v>-11.758999999999986</v>
      </c>
      <c r="E126">
        <f t="shared" si="18"/>
        <v>11.758999999999986</v>
      </c>
    </row>
  </sheetData>
  <hyperlinks>
    <hyperlink ref="G4" r:id="rId1"/>
    <hyperlink ref="G96" r:id="rId2"/>
    <hyperlink ref="G46" r:id="rId3"/>
    <hyperlink ref="G8" r:id="rId4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H135"/>
  <sheetViews>
    <sheetView workbookViewId="0">
      <selection activeCell="D123" sqref="D123:D13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44</v>
      </c>
      <c r="C1" s="18" t="s">
        <v>742</v>
      </c>
    </row>
    <row r="2" spans="1:8">
      <c r="A2" t="s">
        <v>743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  <c r="H3" s="1"/>
    </row>
    <row r="4" spans="1:8">
      <c r="A4">
        <v>1</v>
      </c>
      <c r="B4">
        <f>A4*(1/30)</f>
        <v>3.3333333333333333E-2</v>
      </c>
      <c r="C4">
        <v>161.452</v>
      </c>
      <c r="D4">
        <f>180-C4</f>
        <v>18.548000000000002</v>
      </c>
      <c r="E4">
        <f>ABS(D4)</f>
        <v>18.548000000000002</v>
      </c>
      <c r="F4">
        <v>0.71099999999999997</v>
      </c>
      <c r="G4" s="9" t="s">
        <v>277</v>
      </c>
      <c r="H4" s="9"/>
    </row>
    <row r="5" spans="1:8">
      <c r="A5">
        <v>3</v>
      </c>
      <c r="B5">
        <f t="shared" ref="B5:B47" si="0">A5*(1/30)</f>
        <v>0.1</v>
      </c>
      <c r="C5">
        <v>165.203</v>
      </c>
      <c r="D5">
        <f>180-C5</f>
        <v>14.796999999999997</v>
      </c>
      <c r="E5">
        <f t="shared" ref="E5:E47" si="1">ABS(D5)</f>
        <v>14.796999999999997</v>
      </c>
    </row>
    <row r="6" spans="1:8">
      <c r="A6">
        <v>5</v>
      </c>
      <c r="B6">
        <f t="shared" si="0"/>
        <v>0.16666666666666666</v>
      </c>
      <c r="C6">
        <v>167.08199999999999</v>
      </c>
      <c r="D6">
        <f>-180+C6</f>
        <v>-12.918000000000006</v>
      </c>
      <c r="E6">
        <f t="shared" si="1"/>
        <v>12.918000000000006</v>
      </c>
      <c r="G6" t="s">
        <v>131</v>
      </c>
      <c r="H6" t="s">
        <v>278</v>
      </c>
    </row>
    <row r="7" spans="1:8">
      <c r="A7">
        <v>7</v>
      </c>
      <c r="B7">
        <f t="shared" si="0"/>
        <v>0.23333333333333334</v>
      </c>
      <c r="C7">
        <v>156.732</v>
      </c>
      <c r="D7" s="8">
        <f t="shared" ref="D7:D12" si="2">-180+C7</f>
        <v>-23.268000000000001</v>
      </c>
      <c r="E7">
        <f t="shared" si="1"/>
        <v>23.268000000000001</v>
      </c>
      <c r="G7" t="s">
        <v>279</v>
      </c>
    </row>
    <row r="8" spans="1:8">
      <c r="A8">
        <v>9</v>
      </c>
      <c r="B8">
        <f t="shared" si="0"/>
        <v>0.3</v>
      </c>
      <c r="C8">
        <v>169.261</v>
      </c>
      <c r="D8">
        <f t="shared" si="2"/>
        <v>-10.739000000000004</v>
      </c>
      <c r="E8">
        <f t="shared" si="1"/>
        <v>10.739000000000004</v>
      </c>
      <c r="G8" s="9" t="s">
        <v>280</v>
      </c>
    </row>
    <row r="9" spans="1:8">
      <c r="A9">
        <v>11</v>
      </c>
      <c r="B9">
        <f t="shared" si="0"/>
        <v>0.36666666666666664</v>
      </c>
      <c r="C9">
        <v>160.90199999999999</v>
      </c>
      <c r="D9">
        <f t="shared" si="2"/>
        <v>-19.098000000000013</v>
      </c>
      <c r="E9">
        <f t="shared" si="1"/>
        <v>19.098000000000013</v>
      </c>
    </row>
    <row r="10" spans="1:8">
      <c r="A10">
        <v>13</v>
      </c>
      <c r="B10">
        <f t="shared" si="0"/>
        <v>0.43333333333333335</v>
      </c>
      <c r="C10">
        <v>163.94</v>
      </c>
      <c r="D10">
        <f t="shared" si="2"/>
        <v>-16.060000000000002</v>
      </c>
      <c r="E10">
        <f t="shared" si="1"/>
        <v>16.060000000000002</v>
      </c>
    </row>
    <row r="11" spans="1:8">
      <c r="A11">
        <v>15</v>
      </c>
      <c r="B11">
        <f t="shared" si="0"/>
        <v>0.5</v>
      </c>
      <c r="C11">
        <v>161.095</v>
      </c>
      <c r="D11">
        <f t="shared" si="2"/>
        <v>-18.905000000000001</v>
      </c>
      <c r="E11">
        <f t="shared" si="1"/>
        <v>18.905000000000001</v>
      </c>
    </row>
    <row r="12" spans="1:8">
      <c r="A12">
        <v>17</v>
      </c>
      <c r="B12">
        <f t="shared" si="0"/>
        <v>0.56666666666666665</v>
      </c>
      <c r="C12">
        <v>169.96700000000001</v>
      </c>
      <c r="D12">
        <f t="shared" si="2"/>
        <v>-10.032999999999987</v>
      </c>
      <c r="E12">
        <f t="shared" si="1"/>
        <v>10.032999999999987</v>
      </c>
    </row>
    <row r="13" spans="1:8">
      <c r="A13">
        <v>19</v>
      </c>
      <c r="B13">
        <f t="shared" si="0"/>
        <v>0.6333333333333333</v>
      </c>
      <c r="C13">
        <v>170.91499999999999</v>
      </c>
      <c r="D13">
        <f>180-C13</f>
        <v>9.085000000000008</v>
      </c>
      <c r="E13">
        <f t="shared" si="1"/>
        <v>9.085000000000008</v>
      </c>
    </row>
    <row r="14" spans="1:8">
      <c r="A14">
        <v>21</v>
      </c>
      <c r="B14">
        <f t="shared" si="0"/>
        <v>0.7</v>
      </c>
      <c r="C14">
        <v>169.21</v>
      </c>
      <c r="D14">
        <f t="shared" ref="D14:D21" si="3">180-C14</f>
        <v>10.789999999999992</v>
      </c>
      <c r="E14">
        <f t="shared" si="1"/>
        <v>10.789999999999992</v>
      </c>
    </row>
    <row r="15" spans="1:8">
      <c r="A15">
        <v>23</v>
      </c>
      <c r="B15">
        <f t="shared" si="0"/>
        <v>0.76666666666666661</v>
      </c>
      <c r="C15">
        <v>160.43199999999999</v>
      </c>
      <c r="D15">
        <f t="shared" si="3"/>
        <v>19.568000000000012</v>
      </c>
      <c r="E15">
        <f t="shared" si="1"/>
        <v>19.568000000000012</v>
      </c>
    </row>
    <row r="16" spans="1:8">
      <c r="A16">
        <v>25</v>
      </c>
      <c r="B16">
        <f t="shared" si="0"/>
        <v>0.83333333333333337</v>
      </c>
      <c r="C16">
        <v>160.964</v>
      </c>
      <c r="D16">
        <f t="shared" si="3"/>
        <v>19.036000000000001</v>
      </c>
      <c r="E16">
        <f t="shared" si="1"/>
        <v>19.036000000000001</v>
      </c>
    </row>
    <row r="17" spans="1:5">
      <c r="A17">
        <v>27</v>
      </c>
      <c r="B17">
        <f t="shared" si="0"/>
        <v>0.9</v>
      </c>
      <c r="C17">
        <v>156.06700000000001</v>
      </c>
      <c r="D17">
        <f t="shared" si="3"/>
        <v>23.932999999999993</v>
      </c>
      <c r="E17">
        <f t="shared" si="1"/>
        <v>23.932999999999993</v>
      </c>
    </row>
    <row r="18" spans="1:5">
      <c r="A18">
        <v>29</v>
      </c>
      <c r="B18">
        <f t="shared" si="0"/>
        <v>0.96666666666666667</v>
      </c>
      <c r="C18">
        <v>153.10400000000001</v>
      </c>
      <c r="D18" s="8">
        <f t="shared" si="3"/>
        <v>26.895999999999987</v>
      </c>
      <c r="E18">
        <f t="shared" si="1"/>
        <v>26.895999999999987</v>
      </c>
    </row>
    <row r="19" spans="1:5">
      <c r="A19">
        <v>31</v>
      </c>
      <c r="B19">
        <f t="shared" si="0"/>
        <v>1.0333333333333332</v>
      </c>
      <c r="C19">
        <v>154.37299999999999</v>
      </c>
      <c r="D19">
        <f t="shared" si="3"/>
        <v>25.62700000000001</v>
      </c>
      <c r="E19">
        <f t="shared" si="1"/>
        <v>25.62700000000001</v>
      </c>
    </row>
    <row r="20" spans="1:5">
      <c r="A20">
        <v>33</v>
      </c>
      <c r="B20">
        <f t="shared" si="0"/>
        <v>1.1000000000000001</v>
      </c>
      <c r="C20">
        <v>160.17400000000001</v>
      </c>
      <c r="D20">
        <f t="shared" si="3"/>
        <v>19.825999999999993</v>
      </c>
      <c r="E20">
        <f t="shared" si="1"/>
        <v>19.825999999999993</v>
      </c>
    </row>
    <row r="21" spans="1:5">
      <c r="A21">
        <v>35</v>
      </c>
      <c r="B21">
        <f t="shared" si="0"/>
        <v>1.1666666666666667</v>
      </c>
      <c r="C21">
        <v>164.73</v>
      </c>
      <c r="D21">
        <f t="shared" si="3"/>
        <v>15.27000000000001</v>
      </c>
      <c r="E21">
        <f t="shared" si="1"/>
        <v>15.27000000000001</v>
      </c>
    </row>
    <row r="22" spans="1:5">
      <c r="A22">
        <v>37</v>
      </c>
      <c r="B22">
        <f t="shared" si="0"/>
        <v>1.2333333333333334</v>
      </c>
      <c r="C22">
        <v>176.91</v>
      </c>
      <c r="D22">
        <f>-180+C22</f>
        <v>-3.0900000000000034</v>
      </c>
      <c r="E22">
        <f t="shared" si="1"/>
        <v>3.0900000000000034</v>
      </c>
    </row>
    <row r="23" spans="1:5">
      <c r="A23">
        <v>39</v>
      </c>
      <c r="B23">
        <f t="shared" si="0"/>
        <v>1.3</v>
      </c>
      <c r="C23">
        <v>172.36</v>
      </c>
      <c r="D23">
        <f t="shared" ref="D23:D30" si="4">-180+C23</f>
        <v>-7.6399999999999864</v>
      </c>
      <c r="E23">
        <f t="shared" si="1"/>
        <v>7.6399999999999864</v>
      </c>
    </row>
    <row r="24" spans="1:5">
      <c r="A24">
        <v>41</v>
      </c>
      <c r="B24">
        <f t="shared" si="0"/>
        <v>1.3666666666666667</v>
      </c>
      <c r="C24">
        <v>154.68799999999999</v>
      </c>
      <c r="D24">
        <f t="shared" si="4"/>
        <v>-25.312000000000012</v>
      </c>
      <c r="E24">
        <f t="shared" si="1"/>
        <v>25.312000000000012</v>
      </c>
    </row>
    <row r="25" spans="1:5">
      <c r="A25">
        <v>43</v>
      </c>
      <c r="B25">
        <f t="shared" si="0"/>
        <v>1.4333333333333333</v>
      </c>
      <c r="C25">
        <v>151.35599999999999</v>
      </c>
      <c r="D25">
        <f t="shared" si="4"/>
        <v>-28.644000000000005</v>
      </c>
      <c r="E25">
        <f t="shared" si="1"/>
        <v>28.644000000000005</v>
      </c>
    </row>
    <row r="26" spans="1:5">
      <c r="A26">
        <v>45</v>
      </c>
      <c r="B26">
        <f t="shared" si="0"/>
        <v>1.5</v>
      </c>
      <c r="C26">
        <v>136.59700000000001</v>
      </c>
      <c r="D26" s="8">
        <f t="shared" si="4"/>
        <v>-43.402999999999992</v>
      </c>
      <c r="E26" s="10">
        <f t="shared" si="1"/>
        <v>43.402999999999992</v>
      </c>
    </row>
    <row r="27" spans="1:5">
      <c r="A27">
        <v>47</v>
      </c>
      <c r="B27">
        <f t="shared" si="0"/>
        <v>1.5666666666666667</v>
      </c>
      <c r="C27">
        <v>160.977</v>
      </c>
      <c r="D27">
        <f t="shared" si="4"/>
        <v>-19.022999999999996</v>
      </c>
      <c r="E27">
        <f t="shared" si="1"/>
        <v>19.022999999999996</v>
      </c>
    </row>
    <row r="28" spans="1:5">
      <c r="A28">
        <v>49</v>
      </c>
      <c r="B28">
        <f t="shared" si="0"/>
        <v>1.6333333333333333</v>
      </c>
      <c r="C28">
        <v>161.76900000000001</v>
      </c>
      <c r="D28">
        <f t="shared" si="4"/>
        <v>-18.230999999999995</v>
      </c>
      <c r="E28">
        <f t="shared" si="1"/>
        <v>18.230999999999995</v>
      </c>
    </row>
    <row r="29" spans="1:5">
      <c r="A29">
        <v>51</v>
      </c>
      <c r="B29">
        <f t="shared" si="0"/>
        <v>1.7</v>
      </c>
      <c r="C29">
        <v>164.84800000000001</v>
      </c>
      <c r="D29">
        <f t="shared" si="4"/>
        <v>-15.151999999999987</v>
      </c>
      <c r="E29">
        <f t="shared" si="1"/>
        <v>15.151999999999987</v>
      </c>
    </row>
    <row r="30" spans="1:5">
      <c r="A30">
        <v>53</v>
      </c>
      <c r="B30">
        <f t="shared" si="0"/>
        <v>1.7666666666666666</v>
      </c>
      <c r="C30">
        <v>160.71</v>
      </c>
      <c r="D30">
        <f t="shared" si="4"/>
        <v>-19.289999999999992</v>
      </c>
      <c r="E30">
        <f t="shared" si="1"/>
        <v>19.289999999999992</v>
      </c>
    </row>
    <row r="31" spans="1:5">
      <c r="A31">
        <v>55</v>
      </c>
      <c r="B31">
        <f t="shared" si="0"/>
        <v>1.8333333333333333</v>
      </c>
      <c r="C31">
        <v>175.53399999999999</v>
      </c>
      <c r="D31">
        <f>180-C31</f>
        <v>4.4660000000000082</v>
      </c>
      <c r="E31">
        <f t="shared" si="1"/>
        <v>4.4660000000000082</v>
      </c>
    </row>
    <row r="32" spans="1:5">
      <c r="A32">
        <v>57</v>
      </c>
      <c r="B32">
        <f t="shared" si="0"/>
        <v>1.9</v>
      </c>
      <c r="C32">
        <v>172.328</v>
      </c>
      <c r="D32">
        <f t="shared" ref="D32:D37" si="5">180-C32</f>
        <v>7.671999999999997</v>
      </c>
      <c r="E32">
        <f t="shared" si="1"/>
        <v>7.671999999999997</v>
      </c>
    </row>
    <row r="33" spans="1:5">
      <c r="A33">
        <v>59</v>
      </c>
      <c r="B33">
        <f t="shared" si="0"/>
        <v>1.9666666666666666</v>
      </c>
      <c r="C33">
        <v>175.10400000000001</v>
      </c>
      <c r="D33">
        <f t="shared" si="5"/>
        <v>4.8959999999999866</v>
      </c>
      <c r="E33">
        <f t="shared" si="1"/>
        <v>4.8959999999999866</v>
      </c>
    </row>
    <row r="34" spans="1:5">
      <c r="A34">
        <v>61</v>
      </c>
      <c r="B34">
        <f t="shared" si="0"/>
        <v>2.0333333333333332</v>
      </c>
      <c r="C34">
        <v>165.607</v>
      </c>
      <c r="D34">
        <f t="shared" si="5"/>
        <v>14.393000000000001</v>
      </c>
      <c r="E34">
        <f t="shared" si="1"/>
        <v>14.393000000000001</v>
      </c>
    </row>
    <row r="35" spans="1:5">
      <c r="A35">
        <v>63</v>
      </c>
      <c r="B35">
        <f t="shared" si="0"/>
        <v>2.1</v>
      </c>
      <c r="C35">
        <v>157.34700000000001</v>
      </c>
      <c r="D35">
        <f t="shared" si="5"/>
        <v>22.652999999999992</v>
      </c>
      <c r="E35">
        <f t="shared" si="1"/>
        <v>22.652999999999992</v>
      </c>
    </row>
    <row r="36" spans="1:5">
      <c r="A36">
        <v>65</v>
      </c>
      <c r="B36">
        <f t="shared" si="0"/>
        <v>2.1666666666666665</v>
      </c>
      <c r="C36">
        <v>147.077</v>
      </c>
      <c r="D36" s="8">
        <f t="shared" si="5"/>
        <v>32.923000000000002</v>
      </c>
      <c r="E36">
        <f t="shared" si="1"/>
        <v>32.923000000000002</v>
      </c>
    </row>
    <row r="37" spans="1:5">
      <c r="A37">
        <v>67</v>
      </c>
      <c r="B37">
        <f t="shared" si="0"/>
        <v>2.2333333333333334</v>
      </c>
      <c r="C37">
        <v>167.374</v>
      </c>
      <c r="D37">
        <f t="shared" si="5"/>
        <v>12.626000000000005</v>
      </c>
      <c r="E37">
        <f t="shared" si="1"/>
        <v>12.626000000000005</v>
      </c>
    </row>
    <row r="38" spans="1:5">
      <c r="A38">
        <v>69</v>
      </c>
      <c r="B38">
        <f t="shared" si="0"/>
        <v>2.2999999999999998</v>
      </c>
      <c r="C38">
        <v>171.7</v>
      </c>
      <c r="D38">
        <f>-180+C38</f>
        <v>-8.3000000000000114</v>
      </c>
      <c r="E38">
        <f t="shared" si="1"/>
        <v>8.3000000000000114</v>
      </c>
    </row>
    <row r="39" spans="1:5">
      <c r="A39">
        <v>71</v>
      </c>
      <c r="B39">
        <f t="shared" si="0"/>
        <v>2.3666666666666667</v>
      </c>
      <c r="C39">
        <v>156.08600000000001</v>
      </c>
      <c r="D39">
        <f t="shared" ref="D39:D44" si="6">-180+C39</f>
        <v>-23.913999999999987</v>
      </c>
      <c r="E39">
        <f t="shared" si="1"/>
        <v>23.913999999999987</v>
      </c>
    </row>
    <row r="40" spans="1:5">
      <c r="A40">
        <v>73</v>
      </c>
      <c r="B40">
        <f t="shared" si="0"/>
        <v>2.4333333333333331</v>
      </c>
      <c r="C40">
        <v>148.75299999999999</v>
      </c>
      <c r="D40">
        <f t="shared" si="6"/>
        <v>-31.247000000000014</v>
      </c>
      <c r="E40">
        <f t="shared" si="1"/>
        <v>31.247000000000014</v>
      </c>
    </row>
    <row r="41" spans="1:5">
      <c r="A41">
        <v>75</v>
      </c>
      <c r="B41">
        <f t="shared" si="0"/>
        <v>2.5</v>
      </c>
      <c r="C41">
        <v>141.98400000000001</v>
      </c>
      <c r="D41" s="8">
        <f t="shared" si="6"/>
        <v>-38.015999999999991</v>
      </c>
      <c r="E41">
        <f t="shared" si="1"/>
        <v>38.015999999999991</v>
      </c>
    </row>
    <row r="42" spans="1:5">
      <c r="A42">
        <v>77</v>
      </c>
      <c r="B42">
        <f t="shared" si="0"/>
        <v>2.5666666666666664</v>
      </c>
      <c r="C42">
        <v>152.10300000000001</v>
      </c>
      <c r="D42">
        <f t="shared" si="6"/>
        <v>-27.896999999999991</v>
      </c>
      <c r="E42">
        <f t="shared" si="1"/>
        <v>27.896999999999991</v>
      </c>
    </row>
    <row r="43" spans="1:5">
      <c r="A43">
        <v>79</v>
      </c>
      <c r="B43">
        <f t="shared" si="0"/>
        <v>2.6333333333333333</v>
      </c>
      <c r="C43">
        <v>149.34899999999999</v>
      </c>
      <c r="D43">
        <f t="shared" si="6"/>
        <v>-30.65100000000001</v>
      </c>
      <c r="E43">
        <f t="shared" si="1"/>
        <v>30.65100000000001</v>
      </c>
    </row>
    <row r="44" spans="1:5">
      <c r="A44">
        <v>81</v>
      </c>
      <c r="B44">
        <f t="shared" si="0"/>
        <v>2.7</v>
      </c>
      <c r="C44">
        <v>163.54300000000001</v>
      </c>
      <c r="D44">
        <f t="shared" si="6"/>
        <v>-16.456999999999994</v>
      </c>
      <c r="E44">
        <f t="shared" si="1"/>
        <v>16.456999999999994</v>
      </c>
    </row>
    <row r="45" spans="1:5">
      <c r="A45">
        <v>83</v>
      </c>
      <c r="B45">
        <f t="shared" si="0"/>
        <v>2.7666666666666666</v>
      </c>
      <c r="C45">
        <v>177.32599999999999</v>
      </c>
      <c r="D45">
        <f>180-C45</f>
        <v>2.6740000000000066</v>
      </c>
      <c r="E45">
        <f t="shared" si="1"/>
        <v>2.6740000000000066</v>
      </c>
    </row>
    <row r="46" spans="1:5">
      <c r="A46">
        <v>85</v>
      </c>
      <c r="B46">
        <f t="shared" si="0"/>
        <v>2.8333333333333335</v>
      </c>
      <c r="C46">
        <v>172.392</v>
      </c>
      <c r="D46">
        <f t="shared" ref="D46:D47" si="7">180-C46</f>
        <v>7.6080000000000041</v>
      </c>
      <c r="E46">
        <f t="shared" si="1"/>
        <v>7.6080000000000041</v>
      </c>
    </row>
    <row r="47" spans="1:5">
      <c r="A47">
        <v>87</v>
      </c>
      <c r="B47">
        <f t="shared" si="0"/>
        <v>2.9</v>
      </c>
      <c r="C47">
        <v>164.87700000000001</v>
      </c>
      <c r="D47">
        <f t="shared" si="7"/>
        <v>15.12299999999999</v>
      </c>
      <c r="E47">
        <f t="shared" si="1"/>
        <v>15.12299999999999</v>
      </c>
    </row>
    <row r="49" spans="1:8">
      <c r="A49" t="s">
        <v>281</v>
      </c>
      <c r="G49" t="s">
        <v>131</v>
      </c>
      <c r="H49" t="s">
        <v>278</v>
      </c>
    </row>
    <row r="50" spans="1:8">
      <c r="A50" s="1" t="s">
        <v>123</v>
      </c>
      <c r="B50" s="1" t="s">
        <v>124</v>
      </c>
      <c r="C50" s="1" t="s">
        <v>125</v>
      </c>
      <c r="D50" s="1" t="s">
        <v>174</v>
      </c>
      <c r="E50" s="1" t="s">
        <v>127</v>
      </c>
      <c r="G50" t="s">
        <v>279</v>
      </c>
    </row>
    <row r="51" spans="1:8">
      <c r="A51">
        <v>1</v>
      </c>
      <c r="B51">
        <f>A51*(1/30)</f>
        <v>3.3333333333333333E-2</v>
      </c>
      <c r="C51">
        <v>171.10599999999999</v>
      </c>
      <c r="D51">
        <f>180-C51</f>
        <v>8.8940000000000055</v>
      </c>
      <c r="E51">
        <f>ABS(D51)</f>
        <v>8.8940000000000055</v>
      </c>
      <c r="G51" s="9" t="s">
        <v>280</v>
      </c>
    </row>
    <row r="52" spans="1:8">
      <c r="A52">
        <v>3</v>
      </c>
      <c r="B52">
        <f t="shared" ref="B52:B91" si="8">A52*(1/30)</f>
        <v>0.1</v>
      </c>
      <c r="C52">
        <v>167.92400000000001</v>
      </c>
      <c r="D52">
        <f t="shared" ref="D52:D55" si="9">180-C52</f>
        <v>12.075999999999993</v>
      </c>
      <c r="E52">
        <f t="shared" ref="E52:E91" si="10">ABS(D52)</f>
        <v>12.075999999999993</v>
      </c>
    </row>
    <row r="53" spans="1:8">
      <c r="A53">
        <v>5</v>
      </c>
      <c r="B53">
        <f t="shared" si="8"/>
        <v>0.16666666666666666</v>
      </c>
      <c r="C53">
        <v>166.97300000000001</v>
      </c>
      <c r="D53">
        <f t="shared" si="9"/>
        <v>13.026999999999987</v>
      </c>
      <c r="E53">
        <f t="shared" si="10"/>
        <v>13.026999999999987</v>
      </c>
    </row>
    <row r="54" spans="1:8">
      <c r="A54">
        <v>7</v>
      </c>
      <c r="B54">
        <f t="shared" si="8"/>
        <v>0.23333333333333334</v>
      </c>
      <c r="C54">
        <v>168.43700000000001</v>
      </c>
      <c r="D54">
        <f t="shared" si="9"/>
        <v>11.562999999999988</v>
      </c>
      <c r="E54">
        <f t="shared" si="10"/>
        <v>11.562999999999988</v>
      </c>
    </row>
    <row r="55" spans="1:8">
      <c r="A55">
        <v>9</v>
      </c>
      <c r="B55">
        <f t="shared" si="8"/>
        <v>0.3</v>
      </c>
      <c r="C55">
        <v>178.72900000000001</v>
      </c>
      <c r="D55">
        <f t="shared" si="9"/>
        <v>1.2709999999999866</v>
      </c>
      <c r="E55">
        <f t="shared" si="10"/>
        <v>1.2709999999999866</v>
      </c>
    </row>
    <row r="56" spans="1:8">
      <c r="A56">
        <v>11</v>
      </c>
      <c r="B56">
        <f t="shared" si="8"/>
        <v>0.36666666666666664</v>
      </c>
      <c r="C56">
        <v>177.536</v>
      </c>
      <c r="D56">
        <f>-180+C56</f>
        <v>-2.4639999999999986</v>
      </c>
      <c r="E56">
        <f t="shared" si="10"/>
        <v>2.4639999999999986</v>
      </c>
    </row>
    <row r="57" spans="1:8">
      <c r="A57">
        <v>13</v>
      </c>
      <c r="B57">
        <f t="shared" si="8"/>
        <v>0.43333333333333335</v>
      </c>
      <c r="C57">
        <v>168.16499999999999</v>
      </c>
      <c r="D57">
        <f t="shared" ref="D57:D62" si="11">-180+C57</f>
        <v>-11.835000000000008</v>
      </c>
      <c r="E57">
        <f t="shared" si="10"/>
        <v>11.835000000000008</v>
      </c>
    </row>
    <row r="58" spans="1:8">
      <c r="A58">
        <v>15</v>
      </c>
      <c r="B58">
        <f t="shared" si="8"/>
        <v>0.5</v>
      </c>
      <c r="C58">
        <v>166.71100000000001</v>
      </c>
      <c r="D58">
        <f t="shared" si="11"/>
        <v>-13.288999999999987</v>
      </c>
      <c r="E58">
        <f t="shared" si="10"/>
        <v>13.288999999999987</v>
      </c>
    </row>
    <row r="59" spans="1:8">
      <c r="A59">
        <v>17</v>
      </c>
      <c r="B59">
        <f t="shared" si="8"/>
        <v>0.56666666666666665</v>
      </c>
      <c r="C59">
        <v>155.55600000000001</v>
      </c>
      <c r="D59">
        <f t="shared" si="11"/>
        <v>-24.443999999999988</v>
      </c>
      <c r="E59">
        <f t="shared" si="10"/>
        <v>24.443999999999988</v>
      </c>
    </row>
    <row r="60" spans="1:8">
      <c r="A60">
        <v>19</v>
      </c>
      <c r="B60">
        <f t="shared" si="8"/>
        <v>0.6333333333333333</v>
      </c>
      <c r="C60">
        <v>153.10599999999999</v>
      </c>
      <c r="D60">
        <f t="shared" si="11"/>
        <v>-26.894000000000005</v>
      </c>
      <c r="E60">
        <f t="shared" si="10"/>
        <v>26.894000000000005</v>
      </c>
    </row>
    <row r="61" spans="1:8">
      <c r="A61">
        <v>21</v>
      </c>
      <c r="B61">
        <f t="shared" si="8"/>
        <v>0.7</v>
      </c>
      <c r="C61">
        <v>153.07400000000001</v>
      </c>
      <c r="D61">
        <f t="shared" si="11"/>
        <v>-26.925999999999988</v>
      </c>
      <c r="E61">
        <f t="shared" si="10"/>
        <v>26.925999999999988</v>
      </c>
    </row>
    <row r="62" spans="1:8">
      <c r="A62">
        <v>23</v>
      </c>
      <c r="B62">
        <f t="shared" si="8"/>
        <v>0.76666666666666661</v>
      </c>
      <c r="C62">
        <v>170.52799999999999</v>
      </c>
      <c r="D62">
        <f t="shared" si="11"/>
        <v>-9.4720000000000084</v>
      </c>
      <c r="E62">
        <f t="shared" si="10"/>
        <v>9.4720000000000084</v>
      </c>
    </row>
    <row r="63" spans="1:8">
      <c r="A63">
        <v>25</v>
      </c>
      <c r="B63">
        <f t="shared" si="8"/>
        <v>0.83333333333333337</v>
      </c>
      <c r="C63">
        <v>166.965</v>
      </c>
      <c r="D63">
        <f>180-C63</f>
        <v>13.034999999999997</v>
      </c>
      <c r="E63">
        <f t="shared" si="10"/>
        <v>13.034999999999997</v>
      </c>
    </row>
    <row r="64" spans="1:8">
      <c r="A64">
        <v>27</v>
      </c>
      <c r="B64">
        <f t="shared" si="8"/>
        <v>0.9</v>
      </c>
      <c r="C64">
        <v>160.102</v>
      </c>
      <c r="D64">
        <f t="shared" ref="D64:D70" si="12">180-C64</f>
        <v>19.897999999999996</v>
      </c>
      <c r="E64">
        <f t="shared" si="10"/>
        <v>19.897999999999996</v>
      </c>
    </row>
    <row r="65" spans="1:5">
      <c r="A65">
        <v>29</v>
      </c>
      <c r="B65">
        <f t="shared" si="8"/>
        <v>0.96666666666666667</v>
      </c>
      <c r="C65">
        <v>149.20699999999999</v>
      </c>
      <c r="D65">
        <f t="shared" si="12"/>
        <v>30.793000000000006</v>
      </c>
      <c r="E65">
        <f t="shared" si="10"/>
        <v>30.793000000000006</v>
      </c>
    </row>
    <row r="66" spans="1:5">
      <c r="A66">
        <v>31</v>
      </c>
      <c r="B66">
        <f t="shared" si="8"/>
        <v>1.0333333333333332</v>
      </c>
      <c r="C66">
        <v>143.13</v>
      </c>
      <c r="D66">
        <f t="shared" si="12"/>
        <v>36.870000000000005</v>
      </c>
      <c r="E66">
        <f t="shared" si="10"/>
        <v>36.870000000000005</v>
      </c>
    </row>
    <row r="67" spans="1:5">
      <c r="A67">
        <v>33</v>
      </c>
      <c r="B67">
        <f t="shared" si="8"/>
        <v>1.1000000000000001</v>
      </c>
      <c r="C67">
        <v>139.98599999999999</v>
      </c>
      <c r="D67">
        <f t="shared" si="12"/>
        <v>40.01400000000001</v>
      </c>
      <c r="E67">
        <f t="shared" si="10"/>
        <v>40.01400000000001</v>
      </c>
    </row>
    <row r="68" spans="1:5">
      <c r="A68">
        <v>35</v>
      </c>
      <c r="B68">
        <f t="shared" si="8"/>
        <v>1.1666666666666667</v>
      </c>
      <c r="C68">
        <v>155.49799999999999</v>
      </c>
      <c r="D68">
        <f t="shared" si="12"/>
        <v>24.50200000000001</v>
      </c>
      <c r="E68">
        <f t="shared" si="10"/>
        <v>24.50200000000001</v>
      </c>
    </row>
    <row r="69" spans="1:5">
      <c r="A69">
        <v>37</v>
      </c>
      <c r="B69">
        <f t="shared" si="8"/>
        <v>1.2333333333333334</v>
      </c>
      <c r="C69">
        <v>158.96199999999999</v>
      </c>
      <c r="D69">
        <f t="shared" si="12"/>
        <v>21.038000000000011</v>
      </c>
      <c r="E69">
        <f t="shared" si="10"/>
        <v>21.038000000000011</v>
      </c>
    </row>
    <row r="70" spans="1:5">
      <c r="A70">
        <v>39</v>
      </c>
      <c r="B70">
        <f t="shared" si="8"/>
        <v>1.3</v>
      </c>
      <c r="C70">
        <v>173.81899999999999</v>
      </c>
      <c r="D70">
        <f t="shared" si="12"/>
        <v>6.1810000000000116</v>
      </c>
      <c r="E70">
        <f t="shared" si="10"/>
        <v>6.1810000000000116</v>
      </c>
    </row>
    <row r="71" spans="1:5">
      <c r="A71">
        <v>41</v>
      </c>
      <c r="B71">
        <f t="shared" si="8"/>
        <v>1.3666666666666667</v>
      </c>
      <c r="C71">
        <v>170.446</v>
      </c>
      <c r="D71">
        <f>-180+C71</f>
        <v>-9.554000000000002</v>
      </c>
      <c r="E71">
        <f t="shared" si="10"/>
        <v>9.554000000000002</v>
      </c>
    </row>
    <row r="72" spans="1:5">
      <c r="A72">
        <v>43</v>
      </c>
      <c r="B72">
        <f t="shared" si="8"/>
        <v>1.4333333333333333</v>
      </c>
      <c r="C72">
        <v>163.38900000000001</v>
      </c>
      <c r="D72">
        <f t="shared" ref="D72:D78" si="13">-180+C72</f>
        <v>-16.61099999999999</v>
      </c>
      <c r="E72">
        <f t="shared" si="10"/>
        <v>16.61099999999999</v>
      </c>
    </row>
    <row r="73" spans="1:5">
      <c r="A73">
        <v>45</v>
      </c>
      <c r="B73">
        <f t="shared" si="8"/>
        <v>1.5</v>
      </c>
      <c r="C73">
        <v>157.62</v>
      </c>
      <c r="D73">
        <f t="shared" si="13"/>
        <v>-22.379999999999995</v>
      </c>
      <c r="E73">
        <f t="shared" si="10"/>
        <v>22.379999999999995</v>
      </c>
    </row>
    <row r="74" spans="1:5">
      <c r="A74">
        <v>47</v>
      </c>
      <c r="B74">
        <f t="shared" si="8"/>
        <v>1.5666666666666667</v>
      </c>
      <c r="C74">
        <v>152.964</v>
      </c>
      <c r="D74">
        <f t="shared" si="13"/>
        <v>-27.036000000000001</v>
      </c>
      <c r="E74">
        <f t="shared" si="10"/>
        <v>27.036000000000001</v>
      </c>
    </row>
    <row r="75" spans="1:5">
      <c r="A75">
        <v>49</v>
      </c>
      <c r="B75">
        <f t="shared" si="8"/>
        <v>1.6333333333333333</v>
      </c>
      <c r="C75">
        <v>148.34100000000001</v>
      </c>
      <c r="D75">
        <f t="shared" si="13"/>
        <v>-31.658999999999992</v>
      </c>
      <c r="E75">
        <f t="shared" si="10"/>
        <v>31.658999999999992</v>
      </c>
    </row>
    <row r="76" spans="1:5">
      <c r="A76">
        <v>51</v>
      </c>
      <c r="B76">
        <f t="shared" si="8"/>
        <v>1.7</v>
      </c>
      <c r="C76">
        <v>154.386</v>
      </c>
      <c r="D76">
        <f t="shared" si="13"/>
        <v>-25.614000000000004</v>
      </c>
      <c r="E76">
        <f t="shared" si="10"/>
        <v>25.614000000000004</v>
      </c>
    </row>
    <row r="77" spans="1:5">
      <c r="A77">
        <v>53</v>
      </c>
      <c r="B77">
        <f t="shared" si="8"/>
        <v>1.7666666666666666</v>
      </c>
      <c r="C77">
        <v>152.053</v>
      </c>
      <c r="D77">
        <f t="shared" si="13"/>
        <v>-27.947000000000003</v>
      </c>
      <c r="E77">
        <f t="shared" si="10"/>
        <v>27.947000000000003</v>
      </c>
    </row>
    <row r="78" spans="1:5">
      <c r="A78">
        <v>55</v>
      </c>
      <c r="B78">
        <f t="shared" si="8"/>
        <v>1.8333333333333333</v>
      </c>
      <c r="C78">
        <v>170.69399999999999</v>
      </c>
      <c r="D78">
        <f t="shared" si="13"/>
        <v>-9.3060000000000116</v>
      </c>
      <c r="E78">
        <f t="shared" si="10"/>
        <v>9.3060000000000116</v>
      </c>
    </row>
    <row r="79" spans="1:5">
      <c r="A79">
        <v>57</v>
      </c>
      <c r="B79">
        <f t="shared" si="8"/>
        <v>1.9</v>
      </c>
      <c r="C79">
        <v>156.501</v>
      </c>
      <c r="D79">
        <f>180-C79</f>
        <v>23.498999999999995</v>
      </c>
      <c r="E79">
        <f t="shared" si="10"/>
        <v>23.498999999999995</v>
      </c>
    </row>
    <row r="80" spans="1:5">
      <c r="A80">
        <v>59</v>
      </c>
      <c r="B80">
        <f t="shared" si="8"/>
        <v>1.9666666666666666</v>
      </c>
      <c r="C80">
        <v>151.685</v>
      </c>
      <c r="D80">
        <f t="shared" ref="D80:D87" si="14">180-C80</f>
        <v>28.314999999999998</v>
      </c>
      <c r="E80">
        <f t="shared" si="10"/>
        <v>28.314999999999998</v>
      </c>
    </row>
    <row r="81" spans="1:8">
      <c r="A81">
        <v>61</v>
      </c>
      <c r="B81">
        <f t="shared" si="8"/>
        <v>2.0333333333333332</v>
      </c>
      <c r="C81">
        <v>151.35400000000001</v>
      </c>
      <c r="D81">
        <f t="shared" si="14"/>
        <v>28.645999999999987</v>
      </c>
      <c r="E81">
        <f t="shared" si="10"/>
        <v>28.645999999999987</v>
      </c>
    </row>
    <row r="82" spans="1:8">
      <c r="A82">
        <v>63</v>
      </c>
      <c r="B82">
        <f t="shared" si="8"/>
        <v>2.1</v>
      </c>
      <c r="C82">
        <v>143.93199999999999</v>
      </c>
      <c r="D82">
        <f t="shared" si="14"/>
        <v>36.068000000000012</v>
      </c>
      <c r="E82">
        <f t="shared" si="10"/>
        <v>36.068000000000012</v>
      </c>
    </row>
    <row r="83" spans="1:8">
      <c r="A83">
        <v>65</v>
      </c>
      <c r="B83">
        <f t="shared" si="8"/>
        <v>2.1666666666666665</v>
      </c>
      <c r="C83">
        <v>139.25800000000001</v>
      </c>
      <c r="D83">
        <f t="shared" si="14"/>
        <v>40.74199999999999</v>
      </c>
      <c r="E83" s="10">
        <f t="shared" si="10"/>
        <v>40.74199999999999</v>
      </c>
    </row>
    <row r="84" spans="1:8">
      <c r="A84">
        <v>67</v>
      </c>
      <c r="B84">
        <f t="shared" si="8"/>
        <v>2.2333333333333334</v>
      </c>
      <c r="C84">
        <v>153.16800000000001</v>
      </c>
      <c r="D84">
        <f t="shared" si="14"/>
        <v>26.831999999999994</v>
      </c>
      <c r="E84">
        <f t="shared" si="10"/>
        <v>26.831999999999994</v>
      </c>
    </row>
    <row r="85" spans="1:8">
      <c r="A85">
        <v>69</v>
      </c>
      <c r="B85">
        <f t="shared" si="8"/>
        <v>2.2999999999999998</v>
      </c>
      <c r="C85">
        <v>154.518</v>
      </c>
      <c r="D85">
        <f t="shared" si="14"/>
        <v>25.481999999999999</v>
      </c>
      <c r="E85">
        <f t="shared" si="10"/>
        <v>25.481999999999999</v>
      </c>
    </row>
    <row r="86" spans="1:8">
      <c r="A86">
        <v>71</v>
      </c>
      <c r="B86">
        <f t="shared" si="8"/>
        <v>2.3666666666666667</v>
      </c>
      <c r="C86">
        <v>162.59700000000001</v>
      </c>
      <c r="D86">
        <f t="shared" si="14"/>
        <v>17.402999999999992</v>
      </c>
      <c r="E86">
        <f t="shared" si="10"/>
        <v>17.402999999999992</v>
      </c>
    </row>
    <row r="87" spans="1:8">
      <c r="A87">
        <v>73</v>
      </c>
      <c r="B87">
        <f t="shared" si="8"/>
        <v>2.4333333333333331</v>
      </c>
      <c r="C87">
        <v>161.20099999999999</v>
      </c>
      <c r="D87">
        <f t="shared" si="14"/>
        <v>18.799000000000007</v>
      </c>
      <c r="E87">
        <f t="shared" si="10"/>
        <v>18.799000000000007</v>
      </c>
    </row>
    <row r="88" spans="1:8">
      <c r="A88">
        <v>75</v>
      </c>
      <c r="B88">
        <f t="shared" si="8"/>
        <v>2.5</v>
      </c>
      <c r="C88">
        <v>176.58699999999999</v>
      </c>
      <c r="D88">
        <f>-180+C88</f>
        <v>-3.4130000000000109</v>
      </c>
      <c r="E88">
        <f t="shared" si="10"/>
        <v>3.4130000000000109</v>
      </c>
    </row>
    <row r="89" spans="1:8">
      <c r="A89">
        <v>77</v>
      </c>
      <c r="B89">
        <f t="shared" si="8"/>
        <v>2.5666666666666664</v>
      </c>
      <c r="C89">
        <v>168.83</v>
      </c>
      <c r="D89">
        <f t="shared" ref="D89:D91" si="15">-180+C89</f>
        <v>-11.169999999999987</v>
      </c>
      <c r="E89">
        <f t="shared" si="10"/>
        <v>11.169999999999987</v>
      </c>
    </row>
    <row r="90" spans="1:8">
      <c r="A90">
        <v>79</v>
      </c>
      <c r="B90">
        <f t="shared" si="8"/>
        <v>2.6333333333333333</v>
      </c>
      <c r="C90">
        <v>161.292</v>
      </c>
      <c r="D90">
        <f t="shared" si="15"/>
        <v>-18.707999999999998</v>
      </c>
      <c r="E90">
        <f t="shared" si="10"/>
        <v>18.707999999999998</v>
      </c>
    </row>
    <row r="91" spans="1:8">
      <c r="A91">
        <v>81</v>
      </c>
      <c r="B91">
        <f t="shared" si="8"/>
        <v>2.7</v>
      </c>
      <c r="C91">
        <v>159.42699999999999</v>
      </c>
      <c r="D91">
        <f t="shared" si="15"/>
        <v>-20.573000000000008</v>
      </c>
      <c r="E91">
        <f t="shared" si="10"/>
        <v>20.573000000000008</v>
      </c>
    </row>
    <row r="95" spans="1:8">
      <c r="A95" t="s">
        <v>282</v>
      </c>
      <c r="G95" t="s">
        <v>131</v>
      </c>
      <c r="H95" t="s">
        <v>278</v>
      </c>
    </row>
    <row r="96" spans="1:8">
      <c r="A96" s="1" t="s">
        <v>123</v>
      </c>
      <c r="B96" s="1" t="s">
        <v>124</v>
      </c>
      <c r="C96" s="1" t="s">
        <v>125</v>
      </c>
      <c r="D96" s="1" t="s">
        <v>174</v>
      </c>
      <c r="E96" s="1" t="s">
        <v>127</v>
      </c>
      <c r="G96" t="s">
        <v>279</v>
      </c>
    </row>
    <row r="97" spans="1:7">
      <c r="A97">
        <v>1</v>
      </c>
      <c r="B97">
        <f>A97*(1/30)</f>
        <v>3.3333333333333333E-2</v>
      </c>
      <c r="C97">
        <v>165.65</v>
      </c>
      <c r="D97">
        <f>180-C97</f>
        <v>14.349999999999994</v>
      </c>
      <c r="E97">
        <f>ABS(D97)</f>
        <v>14.349999999999994</v>
      </c>
      <c r="G97" s="9" t="s">
        <v>280</v>
      </c>
    </row>
    <row r="98" spans="1:7">
      <c r="A98">
        <v>3</v>
      </c>
      <c r="B98">
        <f t="shared" ref="B98:B135" si="16">A98*(1/30)</f>
        <v>0.1</v>
      </c>
      <c r="C98">
        <v>173.88399999999999</v>
      </c>
      <c r="D98">
        <f t="shared" ref="D98:D101" si="17">180-C98</f>
        <v>6.1160000000000139</v>
      </c>
      <c r="E98">
        <f t="shared" ref="E98:E135" si="18">ABS(D98)</f>
        <v>6.1160000000000139</v>
      </c>
    </row>
    <row r="99" spans="1:7">
      <c r="A99">
        <v>5</v>
      </c>
      <c r="B99">
        <f t="shared" si="16"/>
        <v>0.16666666666666666</v>
      </c>
      <c r="C99">
        <v>168.04599999999999</v>
      </c>
      <c r="D99">
        <f t="shared" si="17"/>
        <v>11.954000000000008</v>
      </c>
      <c r="E99">
        <f t="shared" si="18"/>
        <v>11.954000000000008</v>
      </c>
    </row>
    <row r="100" spans="1:7">
      <c r="A100">
        <v>7</v>
      </c>
      <c r="B100">
        <f t="shared" si="16"/>
        <v>0.23333333333333334</v>
      </c>
      <c r="C100">
        <v>166.077</v>
      </c>
      <c r="D100">
        <f t="shared" si="17"/>
        <v>13.923000000000002</v>
      </c>
      <c r="E100">
        <f t="shared" si="18"/>
        <v>13.923000000000002</v>
      </c>
    </row>
    <row r="101" spans="1:7">
      <c r="A101">
        <v>9</v>
      </c>
      <c r="B101">
        <f t="shared" si="16"/>
        <v>0.3</v>
      </c>
      <c r="C101">
        <v>161.679</v>
      </c>
      <c r="D101">
        <f t="shared" si="17"/>
        <v>18.320999999999998</v>
      </c>
      <c r="E101">
        <f t="shared" si="18"/>
        <v>18.320999999999998</v>
      </c>
    </row>
    <row r="102" spans="1:7">
      <c r="A102">
        <v>11</v>
      </c>
      <c r="B102">
        <f t="shared" si="16"/>
        <v>0.36666666666666664</v>
      </c>
      <c r="C102">
        <v>164.666</v>
      </c>
      <c r="D102">
        <f>-180+C102</f>
        <v>-15.334000000000003</v>
      </c>
      <c r="E102">
        <f t="shared" si="18"/>
        <v>15.334000000000003</v>
      </c>
    </row>
    <row r="103" spans="1:7">
      <c r="A103">
        <v>13</v>
      </c>
      <c r="B103">
        <f t="shared" si="16"/>
        <v>0.43333333333333335</v>
      </c>
      <c r="C103">
        <v>164.66499999999999</v>
      </c>
      <c r="D103">
        <f t="shared" ref="D103:D107" si="19">-180+C103</f>
        <v>-15.335000000000008</v>
      </c>
      <c r="E103">
        <f t="shared" si="18"/>
        <v>15.335000000000008</v>
      </c>
    </row>
    <row r="104" spans="1:7">
      <c r="A104">
        <v>15</v>
      </c>
      <c r="B104">
        <f t="shared" si="16"/>
        <v>0.5</v>
      </c>
      <c r="C104">
        <v>162.18100000000001</v>
      </c>
      <c r="D104">
        <f t="shared" si="19"/>
        <v>-17.818999999999988</v>
      </c>
      <c r="E104">
        <f t="shared" si="18"/>
        <v>17.818999999999988</v>
      </c>
    </row>
    <row r="105" spans="1:7">
      <c r="A105">
        <v>17</v>
      </c>
      <c r="B105">
        <f t="shared" si="16"/>
        <v>0.56666666666666665</v>
      </c>
      <c r="C105">
        <v>153.5</v>
      </c>
      <c r="D105">
        <f t="shared" si="19"/>
        <v>-26.5</v>
      </c>
      <c r="E105">
        <f t="shared" si="18"/>
        <v>26.5</v>
      </c>
    </row>
    <row r="106" spans="1:7">
      <c r="A106">
        <v>19</v>
      </c>
      <c r="B106">
        <f t="shared" si="16"/>
        <v>0.6333333333333333</v>
      </c>
      <c r="C106">
        <v>151.41200000000001</v>
      </c>
      <c r="D106">
        <f t="shared" si="19"/>
        <v>-28.587999999999994</v>
      </c>
      <c r="E106">
        <f t="shared" si="18"/>
        <v>28.587999999999994</v>
      </c>
    </row>
    <row r="107" spans="1:7">
      <c r="A107">
        <v>21</v>
      </c>
      <c r="B107">
        <f t="shared" si="16"/>
        <v>0.7</v>
      </c>
      <c r="C107">
        <v>176.80699999999999</v>
      </c>
      <c r="D107">
        <f t="shared" si="19"/>
        <v>-3.1930000000000121</v>
      </c>
      <c r="E107">
        <f t="shared" si="18"/>
        <v>3.1930000000000121</v>
      </c>
    </row>
    <row r="108" spans="1:7">
      <c r="A108">
        <v>23</v>
      </c>
      <c r="B108">
        <f t="shared" si="16"/>
        <v>0.76666666666666661</v>
      </c>
      <c r="C108">
        <v>164.005</v>
      </c>
      <c r="D108">
        <f>180-C108</f>
        <v>15.995000000000005</v>
      </c>
      <c r="E108">
        <f t="shared" si="18"/>
        <v>15.995000000000005</v>
      </c>
    </row>
    <row r="109" spans="1:7">
      <c r="A109">
        <v>25</v>
      </c>
      <c r="B109">
        <f t="shared" si="16"/>
        <v>0.83333333333333337</v>
      </c>
      <c r="C109">
        <v>160.13399999999999</v>
      </c>
      <c r="D109">
        <f t="shared" ref="D109:D114" si="20">180-C109</f>
        <v>19.866000000000014</v>
      </c>
      <c r="E109">
        <f t="shared" si="18"/>
        <v>19.866000000000014</v>
      </c>
    </row>
    <row r="110" spans="1:7">
      <c r="A110">
        <v>27</v>
      </c>
      <c r="B110">
        <f t="shared" si="16"/>
        <v>0.9</v>
      </c>
      <c r="C110">
        <v>156.17500000000001</v>
      </c>
      <c r="D110">
        <f t="shared" si="20"/>
        <v>23.824999999999989</v>
      </c>
      <c r="E110">
        <f t="shared" si="18"/>
        <v>23.824999999999989</v>
      </c>
    </row>
    <row r="111" spans="1:7">
      <c r="A111">
        <v>29</v>
      </c>
      <c r="B111">
        <f t="shared" si="16"/>
        <v>0.96666666666666667</v>
      </c>
      <c r="C111">
        <v>149.511</v>
      </c>
      <c r="D111">
        <f t="shared" si="20"/>
        <v>30.489000000000004</v>
      </c>
      <c r="E111">
        <f t="shared" si="18"/>
        <v>30.489000000000004</v>
      </c>
    </row>
    <row r="112" spans="1:7">
      <c r="A112">
        <v>31</v>
      </c>
      <c r="B112">
        <f t="shared" si="16"/>
        <v>1.0333333333333332</v>
      </c>
      <c r="C112">
        <v>137.34800000000001</v>
      </c>
      <c r="D112">
        <f t="shared" si="20"/>
        <v>42.651999999999987</v>
      </c>
      <c r="E112" s="10">
        <f t="shared" si="18"/>
        <v>42.651999999999987</v>
      </c>
    </row>
    <row r="113" spans="1:5">
      <c r="A113">
        <v>33</v>
      </c>
      <c r="B113">
        <f t="shared" si="16"/>
        <v>1.1000000000000001</v>
      </c>
      <c r="C113">
        <v>147.03399999999999</v>
      </c>
      <c r="D113">
        <f t="shared" si="20"/>
        <v>32.966000000000008</v>
      </c>
      <c r="E113">
        <f t="shared" si="18"/>
        <v>32.966000000000008</v>
      </c>
    </row>
    <row r="114" spans="1:5">
      <c r="A114">
        <v>35</v>
      </c>
      <c r="B114">
        <f t="shared" si="16"/>
        <v>1.1666666666666667</v>
      </c>
      <c r="C114">
        <v>146.684</v>
      </c>
      <c r="D114">
        <f t="shared" si="20"/>
        <v>33.316000000000003</v>
      </c>
      <c r="E114">
        <f t="shared" si="18"/>
        <v>33.316000000000003</v>
      </c>
    </row>
    <row r="115" spans="1:5">
      <c r="A115">
        <v>37</v>
      </c>
      <c r="B115">
        <f t="shared" si="16"/>
        <v>1.2333333333333334</v>
      </c>
      <c r="C115">
        <v>172.107</v>
      </c>
      <c r="D115">
        <f>-180+C115</f>
        <v>-7.8930000000000007</v>
      </c>
      <c r="E115">
        <f t="shared" si="18"/>
        <v>7.8930000000000007</v>
      </c>
    </row>
    <row r="116" spans="1:5">
      <c r="A116">
        <v>39</v>
      </c>
      <c r="B116">
        <f t="shared" si="16"/>
        <v>1.3</v>
      </c>
      <c r="C116">
        <v>168.828</v>
      </c>
      <c r="D116">
        <f t="shared" ref="D116:D122" si="21">-180+C116</f>
        <v>-11.171999999999997</v>
      </c>
      <c r="E116">
        <f t="shared" si="18"/>
        <v>11.171999999999997</v>
      </c>
    </row>
    <row r="117" spans="1:5">
      <c r="A117">
        <v>41</v>
      </c>
      <c r="B117">
        <f t="shared" si="16"/>
        <v>1.3666666666666667</v>
      </c>
      <c r="C117">
        <v>166.75</v>
      </c>
      <c r="D117">
        <f t="shared" si="21"/>
        <v>-13.25</v>
      </c>
      <c r="E117">
        <f t="shared" si="18"/>
        <v>13.25</v>
      </c>
    </row>
    <row r="118" spans="1:5">
      <c r="A118">
        <v>43</v>
      </c>
      <c r="B118">
        <f t="shared" si="16"/>
        <v>1.4333333333333333</v>
      </c>
      <c r="C118">
        <v>165.392</v>
      </c>
      <c r="D118">
        <f t="shared" si="21"/>
        <v>-14.608000000000004</v>
      </c>
      <c r="E118">
        <f t="shared" si="18"/>
        <v>14.608000000000004</v>
      </c>
    </row>
    <row r="119" spans="1:5">
      <c r="A119">
        <v>45</v>
      </c>
      <c r="B119">
        <f t="shared" si="16"/>
        <v>1.5</v>
      </c>
      <c r="C119">
        <v>153.87200000000001</v>
      </c>
      <c r="D119">
        <f t="shared" si="21"/>
        <v>-26.127999999999986</v>
      </c>
      <c r="E119">
        <f t="shared" si="18"/>
        <v>26.127999999999986</v>
      </c>
    </row>
    <row r="120" spans="1:5">
      <c r="A120">
        <v>47</v>
      </c>
      <c r="B120">
        <f t="shared" si="16"/>
        <v>1.5666666666666667</v>
      </c>
      <c r="C120">
        <v>152.85900000000001</v>
      </c>
      <c r="D120">
        <f t="shared" si="21"/>
        <v>-27.140999999999991</v>
      </c>
      <c r="E120">
        <f t="shared" si="18"/>
        <v>27.140999999999991</v>
      </c>
    </row>
    <row r="121" spans="1:5">
      <c r="A121">
        <v>49</v>
      </c>
      <c r="B121">
        <f t="shared" si="16"/>
        <v>1.6333333333333333</v>
      </c>
      <c r="C121">
        <v>152.298</v>
      </c>
      <c r="D121">
        <f t="shared" si="21"/>
        <v>-27.701999999999998</v>
      </c>
      <c r="E121">
        <f t="shared" si="18"/>
        <v>27.701999999999998</v>
      </c>
    </row>
    <row r="122" spans="1:5">
      <c r="A122">
        <v>51</v>
      </c>
      <c r="B122">
        <f t="shared" si="16"/>
        <v>1.7</v>
      </c>
      <c r="C122">
        <v>158.81299999999999</v>
      </c>
      <c r="D122">
        <f t="shared" si="21"/>
        <v>-21.187000000000012</v>
      </c>
      <c r="E122">
        <f t="shared" si="18"/>
        <v>21.187000000000012</v>
      </c>
    </row>
    <row r="123" spans="1:5">
      <c r="A123">
        <v>53</v>
      </c>
      <c r="B123">
        <f t="shared" si="16"/>
        <v>1.7666666666666666</v>
      </c>
      <c r="C123">
        <v>166.559</v>
      </c>
      <c r="D123">
        <f>180-C123</f>
        <v>13.441000000000003</v>
      </c>
      <c r="E123">
        <f t="shared" si="18"/>
        <v>13.441000000000003</v>
      </c>
    </row>
    <row r="124" spans="1:5">
      <c r="A124">
        <v>55</v>
      </c>
      <c r="B124">
        <f t="shared" si="16"/>
        <v>1.8333333333333333</v>
      </c>
      <c r="C124">
        <v>156.00200000000001</v>
      </c>
      <c r="D124">
        <f t="shared" ref="D124:D130" si="22">180-C124</f>
        <v>23.99799999999999</v>
      </c>
      <c r="E124">
        <f t="shared" si="18"/>
        <v>23.99799999999999</v>
      </c>
    </row>
    <row r="125" spans="1:5">
      <c r="A125">
        <v>57</v>
      </c>
      <c r="B125">
        <f t="shared" si="16"/>
        <v>1.9</v>
      </c>
      <c r="C125">
        <v>157.928</v>
      </c>
      <c r="D125">
        <f t="shared" si="22"/>
        <v>22.072000000000003</v>
      </c>
      <c r="E125">
        <f t="shared" si="18"/>
        <v>22.072000000000003</v>
      </c>
    </row>
    <row r="126" spans="1:5">
      <c r="A126">
        <v>59</v>
      </c>
      <c r="B126">
        <f t="shared" si="16"/>
        <v>1.9666666666666666</v>
      </c>
      <c r="C126">
        <v>140.31100000000001</v>
      </c>
      <c r="D126">
        <f t="shared" si="22"/>
        <v>39.688999999999993</v>
      </c>
      <c r="E126">
        <f t="shared" si="18"/>
        <v>39.688999999999993</v>
      </c>
    </row>
    <row r="127" spans="1:5">
      <c r="A127">
        <v>61</v>
      </c>
      <c r="B127">
        <f t="shared" si="16"/>
        <v>2.0333333333333332</v>
      </c>
      <c r="C127">
        <v>142.86099999999999</v>
      </c>
      <c r="D127">
        <f t="shared" si="22"/>
        <v>37.13900000000001</v>
      </c>
      <c r="E127">
        <f t="shared" si="18"/>
        <v>37.13900000000001</v>
      </c>
    </row>
    <row r="128" spans="1:5">
      <c r="A128">
        <v>63</v>
      </c>
      <c r="B128">
        <f t="shared" si="16"/>
        <v>2.1</v>
      </c>
      <c r="C128">
        <v>151.858</v>
      </c>
      <c r="D128">
        <f t="shared" si="22"/>
        <v>28.141999999999996</v>
      </c>
      <c r="E128">
        <f t="shared" si="18"/>
        <v>28.141999999999996</v>
      </c>
    </row>
    <row r="129" spans="1:5">
      <c r="A129">
        <v>65</v>
      </c>
      <c r="B129">
        <f t="shared" si="16"/>
        <v>2.1666666666666665</v>
      </c>
      <c r="C129">
        <v>154.23400000000001</v>
      </c>
      <c r="D129">
        <f t="shared" si="22"/>
        <v>25.765999999999991</v>
      </c>
      <c r="E129">
        <f t="shared" si="18"/>
        <v>25.765999999999991</v>
      </c>
    </row>
    <row r="130" spans="1:5">
      <c r="A130">
        <v>67</v>
      </c>
      <c r="B130">
        <f t="shared" si="16"/>
        <v>2.2333333333333334</v>
      </c>
      <c r="C130">
        <v>155.316</v>
      </c>
      <c r="D130">
        <f t="shared" si="22"/>
        <v>24.683999999999997</v>
      </c>
      <c r="E130">
        <f t="shared" si="18"/>
        <v>24.683999999999997</v>
      </c>
    </row>
    <row r="131" spans="1:5">
      <c r="A131">
        <v>69</v>
      </c>
      <c r="B131">
        <f t="shared" si="16"/>
        <v>2.2999999999999998</v>
      </c>
      <c r="C131">
        <v>173.61</v>
      </c>
      <c r="D131">
        <f>-180+C131</f>
        <v>-6.3899999999999864</v>
      </c>
      <c r="E131">
        <f t="shared" si="18"/>
        <v>6.3899999999999864</v>
      </c>
    </row>
    <row r="132" spans="1:5">
      <c r="A132">
        <v>71</v>
      </c>
      <c r="B132">
        <f t="shared" si="16"/>
        <v>2.3666666666666667</v>
      </c>
      <c r="C132">
        <v>169.38</v>
      </c>
      <c r="D132">
        <f t="shared" ref="D132:D134" si="23">-180+C132</f>
        <v>-10.620000000000005</v>
      </c>
      <c r="E132">
        <f t="shared" si="18"/>
        <v>10.620000000000005</v>
      </c>
    </row>
    <row r="133" spans="1:5">
      <c r="A133">
        <v>73</v>
      </c>
      <c r="B133">
        <f t="shared" si="16"/>
        <v>2.4333333333333331</v>
      </c>
      <c r="C133">
        <v>175.928</v>
      </c>
      <c r="D133">
        <f t="shared" si="23"/>
        <v>-4.0720000000000027</v>
      </c>
      <c r="E133">
        <f t="shared" si="18"/>
        <v>4.0720000000000027</v>
      </c>
    </row>
    <row r="134" spans="1:5">
      <c r="A134">
        <v>75</v>
      </c>
      <c r="B134">
        <f t="shared" si="16"/>
        <v>2.5</v>
      </c>
      <c r="C134">
        <v>169.00899999999999</v>
      </c>
      <c r="D134">
        <f t="shared" si="23"/>
        <v>-10.991000000000014</v>
      </c>
      <c r="E134">
        <f t="shared" si="18"/>
        <v>10.991000000000014</v>
      </c>
    </row>
    <row r="135" spans="1:5">
      <c r="A135">
        <v>77</v>
      </c>
      <c r="B135">
        <f t="shared" si="16"/>
        <v>2.5666666666666664</v>
      </c>
      <c r="C135">
        <v>169.86600000000001</v>
      </c>
      <c r="D135">
        <f>180-C135</f>
        <v>10.133999999999986</v>
      </c>
      <c r="E135">
        <f t="shared" si="18"/>
        <v>10.133999999999986</v>
      </c>
    </row>
  </sheetData>
  <hyperlinks>
    <hyperlink ref="G4" r:id="rId1"/>
    <hyperlink ref="G8" r:id="rId2"/>
    <hyperlink ref="G51" r:id="rId3"/>
    <hyperlink ref="G97" r:id="rId4"/>
  </hyperlinks>
  <pageMargins left="0.7" right="0.7" top="0.75" bottom="0.75" header="0.3" footer="0.3"/>
  <drawing r:id="rId5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212"/>
  <sheetViews>
    <sheetView workbookViewId="0">
      <selection activeCell="D201" sqref="D201:D212"/>
    </sheetView>
  </sheetViews>
  <sheetFormatPr defaultRowHeight="15"/>
  <cols>
    <col min="1" max="1" width="16" bestFit="1" customWidth="1"/>
    <col min="2" max="2" width="14.7109375" bestFit="1" customWidth="1"/>
    <col min="3" max="3" width="14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0">
      <c r="A1" s="1" t="s">
        <v>800</v>
      </c>
      <c r="C1" s="24" t="s">
        <v>803</v>
      </c>
    </row>
    <row r="2" spans="1:10">
      <c r="A2" t="s">
        <v>772</v>
      </c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0">
      <c r="A4">
        <v>1</v>
      </c>
      <c r="B4">
        <f>A4*(1/25)</f>
        <v>0.04</v>
      </c>
      <c r="C4">
        <v>173.66</v>
      </c>
      <c r="D4" s="17">
        <f t="shared" ref="D4:D35" si="0">-180+C4</f>
        <v>-6.3400000000000034</v>
      </c>
      <c r="E4" s="14">
        <v>64.346000000000004</v>
      </c>
      <c r="F4" s="14">
        <v>111.01300000000001</v>
      </c>
      <c r="G4">
        <f>E4/F4</f>
        <v>0.57962580958986787</v>
      </c>
      <c r="H4">
        <v>1.5E-3</v>
      </c>
      <c r="I4" s="9" t="s">
        <v>804</v>
      </c>
    </row>
    <row r="5" spans="1:10">
      <c r="A5">
        <v>3</v>
      </c>
      <c r="B5">
        <f t="shared" ref="B5:B58" si="1">A5*(1/25)</f>
        <v>0.12</v>
      </c>
      <c r="C5">
        <v>173.66</v>
      </c>
      <c r="D5" s="17">
        <f t="shared" si="0"/>
        <v>-6.3400000000000034</v>
      </c>
      <c r="E5">
        <v>66.825999999999993</v>
      </c>
      <c r="F5" s="17">
        <v>121.11699999999999</v>
      </c>
      <c r="G5">
        <f>E5/F5</f>
        <v>0.55174748383794181</v>
      </c>
    </row>
    <row r="6" spans="1:10">
      <c r="A6">
        <v>5</v>
      </c>
      <c r="B6">
        <f t="shared" si="1"/>
        <v>0.2</v>
      </c>
      <c r="C6">
        <v>173.66</v>
      </c>
      <c r="D6" s="17">
        <f t="shared" si="0"/>
        <v>-6.3400000000000034</v>
      </c>
      <c r="I6" t="s">
        <v>131</v>
      </c>
      <c r="J6" t="s">
        <v>776</v>
      </c>
    </row>
    <row r="7" spans="1:10">
      <c r="A7">
        <v>7</v>
      </c>
      <c r="B7">
        <f t="shared" si="1"/>
        <v>0.28000000000000003</v>
      </c>
      <c r="C7">
        <v>173.66</v>
      </c>
      <c r="D7" s="17">
        <f t="shared" si="0"/>
        <v>-6.3400000000000034</v>
      </c>
      <c r="I7" t="s">
        <v>777</v>
      </c>
    </row>
    <row r="8" spans="1:10">
      <c r="A8">
        <v>9</v>
      </c>
      <c r="B8">
        <f t="shared" si="1"/>
        <v>0.36</v>
      </c>
      <c r="C8">
        <v>170.53800000000001</v>
      </c>
      <c r="D8" s="17">
        <f t="shared" si="0"/>
        <v>-9.4619999999999891</v>
      </c>
    </row>
    <row r="9" spans="1:10">
      <c r="A9">
        <v>11</v>
      </c>
      <c r="B9">
        <f t="shared" si="1"/>
        <v>0.44</v>
      </c>
      <c r="C9">
        <v>170.53800000000001</v>
      </c>
      <c r="D9" s="17">
        <f t="shared" si="0"/>
        <v>-9.4619999999999891</v>
      </c>
    </row>
    <row r="10" spans="1:10">
      <c r="A10">
        <v>13</v>
      </c>
      <c r="B10">
        <f t="shared" si="1"/>
        <v>0.52</v>
      </c>
      <c r="C10">
        <v>170.53800000000001</v>
      </c>
      <c r="D10" s="17">
        <f t="shared" si="0"/>
        <v>-9.4619999999999891</v>
      </c>
    </row>
    <row r="11" spans="1:10">
      <c r="A11">
        <v>15</v>
      </c>
      <c r="B11">
        <f t="shared" si="1"/>
        <v>0.6</v>
      </c>
      <c r="C11">
        <v>170.53800000000001</v>
      </c>
      <c r="D11" s="17">
        <f t="shared" si="0"/>
        <v>-9.4619999999999891</v>
      </c>
    </row>
    <row r="12" spans="1:10">
      <c r="A12">
        <v>17</v>
      </c>
      <c r="B12">
        <f t="shared" si="1"/>
        <v>0.68</v>
      </c>
      <c r="C12">
        <v>170.53800000000001</v>
      </c>
      <c r="D12" s="17">
        <f t="shared" si="0"/>
        <v>-9.4619999999999891</v>
      </c>
    </row>
    <row r="13" spans="1:10">
      <c r="A13">
        <v>19</v>
      </c>
      <c r="B13">
        <f t="shared" si="1"/>
        <v>0.76</v>
      </c>
      <c r="C13">
        <v>170.53800000000001</v>
      </c>
      <c r="D13" s="17">
        <f t="shared" si="0"/>
        <v>-9.4619999999999891</v>
      </c>
    </row>
    <row r="14" spans="1:10">
      <c r="A14">
        <v>21</v>
      </c>
      <c r="B14">
        <f t="shared" si="1"/>
        <v>0.84</v>
      </c>
      <c r="C14">
        <v>170.53800000000001</v>
      </c>
      <c r="D14" s="17">
        <f t="shared" si="0"/>
        <v>-9.4619999999999891</v>
      </c>
    </row>
    <row r="15" spans="1:10">
      <c r="A15">
        <v>23</v>
      </c>
      <c r="B15">
        <f t="shared" si="1"/>
        <v>0.92</v>
      </c>
      <c r="C15">
        <v>170.53800000000001</v>
      </c>
      <c r="D15" s="17">
        <f t="shared" si="0"/>
        <v>-9.4619999999999891</v>
      </c>
    </row>
    <row r="16" spans="1:10">
      <c r="A16">
        <v>25</v>
      </c>
      <c r="B16">
        <f t="shared" si="1"/>
        <v>1</v>
      </c>
      <c r="C16">
        <v>170.53800000000001</v>
      </c>
      <c r="D16" s="17">
        <f t="shared" si="0"/>
        <v>-9.4619999999999891</v>
      </c>
    </row>
    <row r="17" spans="1:4">
      <c r="A17">
        <v>27</v>
      </c>
      <c r="B17">
        <f t="shared" si="1"/>
        <v>1.08</v>
      </c>
      <c r="C17">
        <v>171.68600000000001</v>
      </c>
      <c r="D17" s="17">
        <f t="shared" si="0"/>
        <v>-8.313999999999993</v>
      </c>
    </row>
    <row r="18" spans="1:4">
      <c r="A18">
        <v>29</v>
      </c>
      <c r="B18">
        <f t="shared" si="1"/>
        <v>1.1599999999999999</v>
      </c>
      <c r="C18">
        <v>171.68600000000001</v>
      </c>
      <c r="D18" s="17">
        <f t="shared" si="0"/>
        <v>-8.313999999999993</v>
      </c>
    </row>
    <row r="19" spans="1:4">
      <c r="A19">
        <v>31</v>
      </c>
      <c r="B19">
        <f t="shared" si="1"/>
        <v>1.24</v>
      </c>
      <c r="C19">
        <v>171.68600000000001</v>
      </c>
      <c r="D19" s="17">
        <f t="shared" si="0"/>
        <v>-8.313999999999993</v>
      </c>
    </row>
    <row r="20" spans="1:4">
      <c r="A20">
        <v>33</v>
      </c>
      <c r="B20">
        <f t="shared" si="1"/>
        <v>1.32</v>
      </c>
      <c r="C20">
        <v>171.68600000000001</v>
      </c>
      <c r="D20" s="17">
        <f t="shared" si="0"/>
        <v>-8.313999999999993</v>
      </c>
    </row>
    <row r="21" spans="1:4">
      <c r="A21">
        <v>35</v>
      </c>
      <c r="B21">
        <f t="shared" si="1"/>
        <v>1.4000000000000001</v>
      </c>
      <c r="C21">
        <v>171.68600000000001</v>
      </c>
      <c r="D21" s="17">
        <f t="shared" si="0"/>
        <v>-8.313999999999993</v>
      </c>
    </row>
    <row r="22" spans="1:4">
      <c r="A22">
        <v>37</v>
      </c>
      <c r="B22">
        <f t="shared" si="1"/>
        <v>1.48</v>
      </c>
      <c r="C22">
        <v>171.68600000000001</v>
      </c>
      <c r="D22" s="17">
        <f t="shared" si="0"/>
        <v>-8.313999999999993</v>
      </c>
    </row>
    <row r="23" spans="1:4">
      <c r="A23">
        <v>39</v>
      </c>
      <c r="B23">
        <f t="shared" si="1"/>
        <v>1.56</v>
      </c>
      <c r="C23">
        <v>171.68600000000001</v>
      </c>
      <c r="D23" s="17">
        <f t="shared" si="0"/>
        <v>-8.313999999999993</v>
      </c>
    </row>
    <row r="24" spans="1:4">
      <c r="A24">
        <v>41</v>
      </c>
      <c r="B24">
        <f t="shared" si="1"/>
        <v>1.6400000000000001</v>
      </c>
      <c r="C24">
        <v>168.69</v>
      </c>
      <c r="D24" s="17">
        <f t="shared" si="0"/>
        <v>-11.310000000000002</v>
      </c>
    </row>
    <row r="25" spans="1:4">
      <c r="A25">
        <v>43</v>
      </c>
      <c r="B25">
        <f t="shared" si="1"/>
        <v>1.72</v>
      </c>
      <c r="C25">
        <v>168.69</v>
      </c>
      <c r="D25" s="17">
        <f t="shared" si="0"/>
        <v>-11.310000000000002</v>
      </c>
    </row>
    <row r="26" spans="1:4">
      <c r="A26">
        <v>45</v>
      </c>
      <c r="B26">
        <f t="shared" si="1"/>
        <v>1.8</v>
      </c>
      <c r="C26">
        <v>168.69</v>
      </c>
      <c r="D26" s="17">
        <f t="shared" si="0"/>
        <v>-11.310000000000002</v>
      </c>
    </row>
    <row r="27" spans="1:4">
      <c r="A27">
        <v>47</v>
      </c>
      <c r="B27">
        <f t="shared" si="1"/>
        <v>1.8800000000000001</v>
      </c>
      <c r="C27">
        <v>171.15799999999999</v>
      </c>
      <c r="D27" s="17">
        <f t="shared" si="0"/>
        <v>-8.842000000000013</v>
      </c>
    </row>
    <row r="28" spans="1:4">
      <c r="A28">
        <v>49</v>
      </c>
      <c r="B28">
        <f t="shared" si="1"/>
        <v>1.96</v>
      </c>
      <c r="C28">
        <v>171.15799999999999</v>
      </c>
      <c r="D28" s="17">
        <f t="shared" si="0"/>
        <v>-8.842000000000013</v>
      </c>
    </row>
    <row r="29" spans="1:4">
      <c r="A29">
        <v>51</v>
      </c>
      <c r="B29">
        <f t="shared" si="1"/>
        <v>2.04</v>
      </c>
      <c r="C29">
        <v>171.15799999999999</v>
      </c>
      <c r="D29" s="17">
        <f t="shared" si="0"/>
        <v>-8.842000000000013</v>
      </c>
    </row>
    <row r="30" spans="1:4">
      <c r="A30">
        <v>53</v>
      </c>
      <c r="B30">
        <f t="shared" si="1"/>
        <v>2.12</v>
      </c>
      <c r="C30">
        <v>162.81399999999999</v>
      </c>
      <c r="D30" s="17">
        <f t="shared" si="0"/>
        <v>-17.186000000000007</v>
      </c>
    </row>
    <row r="31" spans="1:4">
      <c r="A31">
        <v>55</v>
      </c>
      <c r="B31">
        <f t="shared" si="1"/>
        <v>2.2000000000000002</v>
      </c>
      <c r="C31">
        <v>169.715</v>
      </c>
      <c r="D31" s="17">
        <f t="shared" si="0"/>
        <v>-10.284999999999997</v>
      </c>
    </row>
    <row r="32" spans="1:4">
      <c r="A32">
        <v>57</v>
      </c>
      <c r="B32">
        <f t="shared" si="1"/>
        <v>2.2800000000000002</v>
      </c>
      <c r="C32">
        <v>169.715</v>
      </c>
      <c r="D32" s="17">
        <f t="shared" si="0"/>
        <v>-10.284999999999997</v>
      </c>
    </row>
    <row r="33" spans="1:4">
      <c r="A33">
        <v>59</v>
      </c>
      <c r="B33">
        <f t="shared" si="1"/>
        <v>2.36</v>
      </c>
      <c r="C33">
        <v>165.92400000000001</v>
      </c>
      <c r="D33" s="17">
        <f t="shared" si="0"/>
        <v>-14.075999999999993</v>
      </c>
    </row>
    <row r="34" spans="1:4">
      <c r="A34">
        <v>61</v>
      </c>
      <c r="B34">
        <f t="shared" si="1"/>
        <v>2.44</v>
      </c>
      <c r="C34">
        <v>171.76900000000001</v>
      </c>
      <c r="D34" s="17">
        <f t="shared" si="0"/>
        <v>-8.2309999999999945</v>
      </c>
    </row>
    <row r="35" spans="1:4">
      <c r="A35">
        <v>63</v>
      </c>
      <c r="B35">
        <f t="shared" si="1"/>
        <v>2.52</v>
      </c>
      <c r="C35">
        <v>171.76900000000001</v>
      </c>
      <c r="D35" s="17">
        <f t="shared" si="0"/>
        <v>-8.2309999999999945</v>
      </c>
    </row>
    <row r="36" spans="1:4">
      <c r="A36">
        <v>65</v>
      </c>
      <c r="B36">
        <f t="shared" si="1"/>
        <v>2.6</v>
      </c>
      <c r="C36">
        <v>170.59899999999999</v>
      </c>
      <c r="D36" s="17">
        <f t="shared" ref="D36:D56" si="2">-180+C36</f>
        <v>-9.4010000000000105</v>
      </c>
    </row>
    <row r="37" spans="1:4">
      <c r="A37">
        <v>67</v>
      </c>
      <c r="B37">
        <f t="shared" si="1"/>
        <v>2.68</v>
      </c>
      <c r="C37">
        <v>170.59899999999999</v>
      </c>
      <c r="D37" s="17">
        <f t="shared" si="2"/>
        <v>-9.4010000000000105</v>
      </c>
    </row>
    <row r="38" spans="1:4">
      <c r="A38">
        <v>69</v>
      </c>
      <c r="B38">
        <f t="shared" si="1"/>
        <v>2.7600000000000002</v>
      </c>
      <c r="C38">
        <v>167.68100000000001</v>
      </c>
      <c r="D38" s="17">
        <f t="shared" si="2"/>
        <v>-12.318999999999988</v>
      </c>
    </row>
    <row r="39" spans="1:4">
      <c r="A39">
        <v>71</v>
      </c>
      <c r="B39">
        <f t="shared" si="1"/>
        <v>2.84</v>
      </c>
      <c r="C39">
        <v>167.68100000000001</v>
      </c>
      <c r="D39" s="17">
        <f t="shared" si="2"/>
        <v>-12.318999999999988</v>
      </c>
    </row>
    <row r="40" spans="1:4">
      <c r="A40">
        <v>73</v>
      </c>
      <c r="B40">
        <f t="shared" si="1"/>
        <v>2.92</v>
      </c>
      <c r="C40">
        <v>167.68100000000001</v>
      </c>
      <c r="D40" s="17">
        <f t="shared" si="2"/>
        <v>-12.318999999999988</v>
      </c>
    </row>
    <row r="41" spans="1:4">
      <c r="A41">
        <v>75</v>
      </c>
      <c r="B41">
        <f t="shared" si="1"/>
        <v>3</v>
      </c>
      <c r="C41">
        <v>167.68100000000001</v>
      </c>
      <c r="D41" s="17">
        <f t="shared" si="2"/>
        <v>-12.318999999999988</v>
      </c>
    </row>
    <row r="42" spans="1:4">
      <c r="A42">
        <v>77</v>
      </c>
      <c r="B42">
        <f t="shared" si="1"/>
        <v>3.08</v>
      </c>
      <c r="C42">
        <v>167.68100000000001</v>
      </c>
      <c r="D42" s="17">
        <f t="shared" si="2"/>
        <v>-12.318999999999988</v>
      </c>
    </row>
    <row r="43" spans="1:4">
      <c r="A43">
        <v>79</v>
      </c>
      <c r="B43">
        <f t="shared" si="1"/>
        <v>3.16</v>
      </c>
      <c r="C43">
        <v>171.71799999999999</v>
      </c>
      <c r="D43" s="17">
        <f t="shared" si="2"/>
        <v>-8.2820000000000107</v>
      </c>
    </row>
    <row r="44" spans="1:4">
      <c r="A44">
        <v>81</v>
      </c>
      <c r="B44">
        <f t="shared" si="1"/>
        <v>3.24</v>
      </c>
      <c r="C44">
        <v>171.71799999999999</v>
      </c>
      <c r="D44" s="17">
        <f t="shared" si="2"/>
        <v>-8.2820000000000107</v>
      </c>
    </row>
    <row r="45" spans="1:4">
      <c r="A45">
        <v>83</v>
      </c>
      <c r="B45">
        <f t="shared" si="1"/>
        <v>3.3200000000000003</v>
      </c>
      <c r="C45">
        <v>171.71799999999999</v>
      </c>
      <c r="D45" s="17">
        <f t="shared" si="2"/>
        <v>-8.2820000000000107</v>
      </c>
    </row>
    <row r="46" spans="1:4">
      <c r="A46">
        <v>85</v>
      </c>
      <c r="B46">
        <f t="shared" si="1"/>
        <v>3.4</v>
      </c>
      <c r="C46">
        <v>169.517</v>
      </c>
      <c r="D46" s="17">
        <f t="shared" si="2"/>
        <v>-10.483000000000004</v>
      </c>
    </row>
    <row r="47" spans="1:4">
      <c r="A47">
        <v>87</v>
      </c>
      <c r="B47">
        <f t="shared" si="1"/>
        <v>3.48</v>
      </c>
      <c r="C47">
        <v>169.517</v>
      </c>
      <c r="D47" s="17">
        <f t="shared" si="2"/>
        <v>-10.483000000000004</v>
      </c>
    </row>
    <row r="48" spans="1:4">
      <c r="A48">
        <v>89</v>
      </c>
      <c r="B48">
        <f t="shared" si="1"/>
        <v>3.56</v>
      </c>
      <c r="C48">
        <v>169.517</v>
      </c>
      <c r="D48" s="17">
        <f t="shared" si="2"/>
        <v>-10.483000000000004</v>
      </c>
    </row>
    <row r="49" spans="1:7">
      <c r="A49">
        <v>91</v>
      </c>
      <c r="B49">
        <f t="shared" si="1"/>
        <v>3.64</v>
      </c>
      <c r="C49">
        <v>173.05500000000001</v>
      </c>
      <c r="D49" s="17">
        <f t="shared" si="2"/>
        <v>-6.9449999999999932</v>
      </c>
    </row>
    <row r="50" spans="1:7">
      <c r="A50">
        <v>93</v>
      </c>
      <c r="B50">
        <f t="shared" si="1"/>
        <v>3.72</v>
      </c>
      <c r="C50">
        <v>173.05500000000001</v>
      </c>
      <c r="D50" s="17">
        <f t="shared" si="2"/>
        <v>-6.9449999999999932</v>
      </c>
    </row>
    <row r="51" spans="1:7">
      <c r="A51">
        <v>95</v>
      </c>
      <c r="B51">
        <f t="shared" si="1"/>
        <v>3.8000000000000003</v>
      </c>
      <c r="C51">
        <v>173.05500000000001</v>
      </c>
      <c r="D51" s="17">
        <f t="shared" si="2"/>
        <v>-6.9449999999999932</v>
      </c>
    </row>
    <row r="52" spans="1:7">
      <c r="A52">
        <v>97</v>
      </c>
      <c r="B52">
        <f t="shared" si="1"/>
        <v>3.88</v>
      </c>
      <c r="C52">
        <v>174.09399999999999</v>
      </c>
      <c r="D52" s="17">
        <f t="shared" si="2"/>
        <v>-5.9060000000000059</v>
      </c>
    </row>
    <row r="53" spans="1:7">
      <c r="A53">
        <v>99</v>
      </c>
      <c r="B53">
        <f t="shared" si="1"/>
        <v>3.96</v>
      </c>
      <c r="C53">
        <v>174.09399999999999</v>
      </c>
      <c r="D53" s="17">
        <f t="shared" si="2"/>
        <v>-5.9060000000000059</v>
      </c>
    </row>
    <row r="54" spans="1:7">
      <c r="A54">
        <v>101</v>
      </c>
      <c r="B54">
        <f t="shared" si="1"/>
        <v>4.04</v>
      </c>
      <c r="C54">
        <v>174.09399999999999</v>
      </c>
      <c r="D54" s="17">
        <f t="shared" si="2"/>
        <v>-5.9060000000000059</v>
      </c>
    </row>
    <row r="55" spans="1:7">
      <c r="A55">
        <v>103</v>
      </c>
      <c r="B55">
        <f t="shared" si="1"/>
        <v>4.12</v>
      </c>
      <c r="C55">
        <v>174.09399999999999</v>
      </c>
      <c r="D55" s="17">
        <f t="shared" si="2"/>
        <v>-5.9060000000000059</v>
      </c>
    </row>
    <row r="56" spans="1:7">
      <c r="A56">
        <v>105</v>
      </c>
      <c r="B56">
        <f t="shared" si="1"/>
        <v>4.2</v>
      </c>
      <c r="C56">
        <v>178.15199999999999</v>
      </c>
      <c r="D56" s="17">
        <f t="shared" si="2"/>
        <v>-1.8480000000000132</v>
      </c>
    </row>
    <row r="57" spans="1:7">
      <c r="A57">
        <v>107</v>
      </c>
      <c r="B57">
        <f t="shared" si="1"/>
        <v>4.28</v>
      </c>
      <c r="C57">
        <v>178.15199999999999</v>
      </c>
      <c r="D57" s="17">
        <f t="shared" ref="D57:D58" si="3">-180+C57</f>
        <v>-1.8480000000000132</v>
      </c>
    </row>
    <row r="58" spans="1:7">
      <c r="A58">
        <v>109</v>
      </c>
      <c r="B58">
        <f t="shared" si="1"/>
        <v>4.3600000000000003</v>
      </c>
      <c r="C58">
        <v>178.15199999999999</v>
      </c>
      <c r="D58" s="17">
        <f t="shared" si="3"/>
        <v>-1.8480000000000132</v>
      </c>
    </row>
    <row r="61" spans="1:7">
      <c r="A61">
        <v>1</v>
      </c>
      <c r="B61">
        <f t="shared" ref="B61:B96" si="4">A61*(1/25)</f>
        <v>0.04</v>
      </c>
      <c r="C61">
        <v>170.62899999999999</v>
      </c>
      <c r="D61">
        <f>-180+C61</f>
        <v>-9.3710000000000093</v>
      </c>
      <c r="E61">
        <v>59.043999999999997</v>
      </c>
      <c r="F61">
        <v>111.52</v>
      </c>
      <c r="G61">
        <f>E61/F61</f>
        <v>0.52944763271162121</v>
      </c>
    </row>
    <row r="62" spans="1:7">
      <c r="A62">
        <v>3</v>
      </c>
      <c r="B62">
        <f t="shared" si="4"/>
        <v>0.12</v>
      </c>
      <c r="C62">
        <v>170.62899999999999</v>
      </c>
      <c r="D62">
        <f t="shared" ref="D62:D96" si="5">-180+C62</f>
        <v>-9.3710000000000093</v>
      </c>
      <c r="E62">
        <v>57.564999999999998</v>
      </c>
      <c r="F62">
        <v>110.396</v>
      </c>
      <c r="G62">
        <f>E62/F62</f>
        <v>0.52144099423892165</v>
      </c>
    </row>
    <row r="63" spans="1:7">
      <c r="A63">
        <v>5</v>
      </c>
      <c r="B63">
        <f t="shared" si="4"/>
        <v>0.2</v>
      </c>
      <c r="C63">
        <v>170.62899999999999</v>
      </c>
      <c r="D63">
        <f t="shared" si="5"/>
        <v>-9.3710000000000093</v>
      </c>
    </row>
    <row r="64" spans="1:7">
      <c r="A64">
        <v>7</v>
      </c>
      <c r="B64">
        <f t="shared" si="4"/>
        <v>0.28000000000000003</v>
      </c>
      <c r="C64">
        <v>170.62899999999999</v>
      </c>
      <c r="D64">
        <f t="shared" si="5"/>
        <v>-9.3710000000000093</v>
      </c>
    </row>
    <row r="65" spans="1:4">
      <c r="A65">
        <v>9</v>
      </c>
      <c r="B65">
        <f t="shared" si="4"/>
        <v>0.36</v>
      </c>
      <c r="C65">
        <v>170.62899999999999</v>
      </c>
      <c r="D65">
        <f t="shared" si="5"/>
        <v>-9.3710000000000093</v>
      </c>
    </row>
    <row r="66" spans="1:4">
      <c r="A66">
        <v>11</v>
      </c>
      <c r="B66">
        <f t="shared" si="4"/>
        <v>0.44</v>
      </c>
      <c r="C66">
        <v>170.62899999999999</v>
      </c>
      <c r="D66">
        <f t="shared" si="5"/>
        <v>-9.3710000000000093</v>
      </c>
    </row>
    <row r="67" spans="1:4">
      <c r="A67">
        <v>13</v>
      </c>
      <c r="B67">
        <f t="shared" si="4"/>
        <v>0.52</v>
      </c>
      <c r="C67">
        <v>170.62899999999999</v>
      </c>
      <c r="D67">
        <f t="shared" si="5"/>
        <v>-9.3710000000000093</v>
      </c>
    </row>
    <row r="68" spans="1:4">
      <c r="A68">
        <v>15</v>
      </c>
      <c r="B68">
        <f t="shared" si="4"/>
        <v>0.6</v>
      </c>
      <c r="C68">
        <v>170.62899999999999</v>
      </c>
      <c r="D68">
        <f t="shared" si="5"/>
        <v>-9.3710000000000093</v>
      </c>
    </row>
    <row r="69" spans="1:4">
      <c r="A69">
        <v>17</v>
      </c>
      <c r="B69">
        <f t="shared" si="4"/>
        <v>0.68</v>
      </c>
      <c r="C69">
        <v>170.62899999999999</v>
      </c>
      <c r="D69">
        <f t="shared" si="5"/>
        <v>-9.3710000000000093</v>
      </c>
    </row>
    <row r="70" spans="1:4">
      <c r="A70">
        <v>19</v>
      </c>
      <c r="B70">
        <f t="shared" si="4"/>
        <v>0.76</v>
      </c>
      <c r="C70">
        <v>168.32599999999999</v>
      </c>
      <c r="D70">
        <f t="shared" si="5"/>
        <v>-11.674000000000007</v>
      </c>
    </row>
    <row r="71" spans="1:4">
      <c r="A71">
        <v>21</v>
      </c>
      <c r="B71">
        <f t="shared" si="4"/>
        <v>0.84</v>
      </c>
      <c r="C71">
        <v>168.32599999999999</v>
      </c>
      <c r="D71">
        <f t="shared" si="5"/>
        <v>-11.674000000000007</v>
      </c>
    </row>
    <row r="72" spans="1:4">
      <c r="A72">
        <v>23</v>
      </c>
      <c r="B72">
        <f t="shared" si="4"/>
        <v>0.92</v>
      </c>
      <c r="C72">
        <v>168.32599999999999</v>
      </c>
      <c r="D72">
        <f t="shared" si="5"/>
        <v>-11.674000000000007</v>
      </c>
    </row>
    <row r="73" spans="1:4">
      <c r="A73">
        <v>25</v>
      </c>
      <c r="B73">
        <f t="shared" si="4"/>
        <v>1</v>
      </c>
      <c r="C73">
        <v>168.32599999999999</v>
      </c>
      <c r="D73">
        <f t="shared" si="5"/>
        <v>-11.674000000000007</v>
      </c>
    </row>
    <row r="74" spans="1:4">
      <c r="A74">
        <v>27</v>
      </c>
      <c r="B74">
        <f t="shared" si="4"/>
        <v>1.08</v>
      </c>
      <c r="C74">
        <v>164.745</v>
      </c>
      <c r="D74">
        <f t="shared" si="5"/>
        <v>-15.254999999999995</v>
      </c>
    </row>
    <row r="75" spans="1:4">
      <c r="A75">
        <v>29</v>
      </c>
      <c r="B75">
        <f t="shared" si="4"/>
        <v>1.1599999999999999</v>
      </c>
      <c r="C75">
        <v>168.93</v>
      </c>
      <c r="D75">
        <f t="shared" si="5"/>
        <v>-11.069999999999993</v>
      </c>
    </row>
    <row r="76" spans="1:4">
      <c r="A76">
        <v>31</v>
      </c>
      <c r="B76">
        <f t="shared" si="4"/>
        <v>1.24</v>
      </c>
      <c r="C76">
        <v>168.93</v>
      </c>
      <c r="D76">
        <f t="shared" si="5"/>
        <v>-11.069999999999993</v>
      </c>
    </row>
    <row r="77" spans="1:4">
      <c r="A77">
        <v>33</v>
      </c>
      <c r="B77">
        <f t="shared" si="4"/>
        <v>1.32</v>
      </c>
      <c r="C77">
        <v>168.93</v>
      </c>
      <c r="D77">
        <f t="shared" si="5"/>
        <v>-11.069999999999993</v>
      </c>
    </row>
    <row r="78" spans="1:4">
      <c r="A78">
        <v>35</v>
      </c>
      <c r="B78">
        <f t="shared" si="4"/>
        <v>1.4000000000000001</v>
      </c>
      <c r="C78">
        <v>171.20500000000001</v>
      </c>
      <c r="D78">
        <f t="shared" si="5"/>
        <v>-8.7949999999999875</v>
      </c>
    </row>
    <row r="79" spans="1:4">
      <c r="A79">
        <v>37</v>
      </c>
      <c r="B79">
        <f t="shared" si="4"/>
        <v>1.48</v>
      </c>
      <c r="C79">
        <v>171.20500000000001</v>
      </c>
      <c r="D79">
        <f t="shared" si="5"/>
        <v>-8.7949999999999875</v>
      </c>
    </row>
    <row r="80" spans="1:4">
      <c r="A80">
        <v>39</v>
      </c>
      <c r="B80">
        <f t="shared" si="4"/>
        <v>1.56</v>
      </c>
      <c r="C80">
        <v>172.52099999999999</v>
      </c>
      <c r="D80">
        <f t="shared" si="5"/>
        <v>-7.4790000000000134</v>
      </c>
    </row>
    <row r="81" spans="1:4">
      <c r="A81">
        <v>41</v>
      </c>
      <c r="B81">
        <f t="shared" si="4"/>
        <v>1.6400000000000001</v>
      </c>
      <c r="C81">
        <v>172.52099999999999</v>
      </c>
      <c r="D81">
        <f t="shared" si="5"/>
        <v>-7.4790000000000134</v>
      </c>
    </row>
    <row r="82" spans="1:4">
      <c r="A82">
        <v>43</v>
      </c>
      <c r="B82">
        <f t="shared" si="4"/>
        <v>1.72</v>
      </c>
      <c r="C82">
        <v>172.52099999999999</v>
      </c>
      <c r="D82">
        <f t="shared" si="5"/>
        <v>-7.4790000000000134</v>
      </c>
    </row>
    <row r="83" spans="1:4">
      <c r="A83">
        <v>45</v>
      </c>
      <c r="B83">
        <f t="shared" si="4"/>
        <v>1.8</v>
      </c>
      <c r="C83">
        <v>172.52099999999999</v>
      </c>
      <c r="D83">
        <f t="shared" si="5"/>
        <v>-7.4790000000000134</v>
      </c>
    </row>
    <row r="84" spans="1:4">
      <c r="A84">
        <v>47</v>
      </c>
      <c r="B84">
        <f t="shared" si="4"/>
        <v>1.8800000000000001</v>
      </c>
      <c r="C84">
        <v>177.46899999999999</v>
      </c>
      <c r="D84">
        <f t="shared" si="5"/>
        <v>-2.5310000000000059</v>
      </c>
    </row>
    <row r="85" spans="1:4">
      <c r="A85">
        <v>49</v>
      </c>
      <c r="B85">
        <f t="shared" si="4"/>
        <v>1.96</v>
      </c>
      <c r="C85">
        <v>177.46899999999999</v>
      </c>
      <c r="D85">
        <f t="shared" si="5"/>
        <v>-2.5310000000000059</v>
      </c>
    </row>
    <row r="86" spans="1:4">
      <c r="A86">
        <v>51</v>
      </c>
      <c r="B86">
        <f t="shared" si="4"/>
        <v>2.04</v>
      </c>
      <c r="C86">
        <v>177.46899999999999</v>
      </c>
      <c r="D86">
        <f t="shared" si="5"/>
        <v>-2.5310000000000059</v>
      </c>
    </row>
    <row r="87" spans="1:4">
      <c r="A87">
        <v>53</v>
      </c>
      <c r="B87">
        <f t="shared" si="4"/>
        <v>2.12</v>
      </c>
      <c r="C87">
        <v>177.46899999999999</v>
      </c>
      <c r="D87">
        <f t="shared" si="5"/>
        <v>-2.5310000000000059</v>
      </c>
    </row>
    <row r="88" spans="1:4">
      <c r="A88">
        <v>55</v>
      </c>
      <c r="B88">
        <f t="shared" si="4"/>
        <v>2.2000000000000002</v>
      </c>
      <c r="C88">
        <v>177.23599999999999</v>
      </c>
      <c r="D88">
        <f t="shared" si="5"/>
        <v>-2.76400000000001</v>
      </c>
    </row>
    <row r="89" spans="1:4">
      <c r="A89">
        <v>57</v>
      </c>
      <c r="B89">
        <f t="shared" si="4"/>
        <v>2.2800000000000002</v>
      </c>
      <c r="C89">
        <v>176.42400000000001</v>
      </c>
      <c r="D89">
        <f t="shared" si="5"/>
        <v>-3.5759999999999934</v>
      </c>
    </row>
    <row r="90" spans="1:4">
      <c r="A90">
        <v>59</v>
      </c>
      <c r="B90">
        <f t="shared" si="4"/>
        <v>2.36</v>
      </c>
      <c r="C90">
        <v>176.42400000000001</v>
      </c>
      <c r="D90">
        <f t="shared" si="5"/>
        <v>-3.5759999999999934</v>
      </c>
    </row>
    <row r="91" spans="1:4">
      <c r="A91">
        <v>61</v>
      </c>
      <c r="B91">
        <f t="shared" si="4"/>
        <v>2.44</v>
      </c>
      <c r="C91">
        <v>176.42400000000001</v>
      </c>
      <c r="D91">
        <f t="shared" si="5"/>
        <v>-3.5759999999999934</v>
      </c>
    </row>
    <row r="92" spans="1:4">
      <c r="A92">
        <v>63</v>
      </c>
      <c r="B92">
        <f t="shared" si="4"/>
        <v>2.52</v>
      </c>
      <c r="C92">
        <v>176.42400000000001</v>
      </c>
      <c r="D92">
        <f t="shared" si="5"/>
        <v>-3.5759999999999934</v>
      </c>
    </row>
    <row r="93" spans="1:4">
      <c r="A93">
        <v>65</v>
      </c>
      <c r="B93">
        <f t="shared" si="4"/>
        <v>2.6</v>
      </c>
      <c r="C93">
        <v>175.36500000000001</v>
      </c>
      <c r="D93">
        <f t="shared" si="5"/>
        <v>-4.6349999999999909</v>
      </c>
    </row>
    <row r="94" spans="1:4">
      <c r="A94">
        <v>67</v>
      </c>
      <c r="B94">
        <f t="shared" si="4"/>
        <v>2.68</v>
      </c>
      <c r="C94">
        <v>175.36500000000001</v>
      </c>
      <c r="D94">
        <f t="shared" si="5"/>
        <v>-4.6349999999999909</v>
      </c>
    </row>
    <row r="95" spans="1:4">
      <c r="A95">
        <v>69</v>
      </c>
      <c r="B95">
        <f t="shared" si="4"/>
        <v>2.7600000000000002</v>
      </c>
      <c r="C95">
        <v>175.36500000000001</v>
      </c>
      <c r="D95">
        <f t="shared" si="5"/>
        <v>-4.6349999999999909</v>
      </c>
    </row>
    <row r="96" spans="1:4">
      <c r="A96">
        <v>71</v>
      </c>
      <c r="B96">
        <f t="shared" si="4"/>
        <v>2.84</v>
      </c>
      <c r="C96">
        <v>175.666</v>
      </c>
      <c r="D96">
        <f t="shared" si="5"/>
        <v>-4.3340000000000032</v>
      </c>
    </row>
    <row r="99" spans="1:7">
      <c r="A99">
        <v>1</v>
      </c>
      <c r="B99">
        <f t="shared" ref="B99:B129" si="6">A99*(1/25)</f>
        <v>0.04</v>
      </c>
      <c r="C99">
        <v>174.91499999999999</v>
      </c>
      <c r="D99">
        <f t="shared" ref="D99:D129" si="7">-180+C99</f>
        <v>-5.085000000000008</v>
      </c>
      <c r="E99">
        <v>55.506</v>
      </c>
      <c r="F99">
        <v>107.369</v>
      </c>
      <c r="G99">
        <f>E99/F99</f>
        <v>0.51696485950320858</v>
      </c>
    </row>
    <row r="100" spans="1:7">
      <c r="A100">
        <v>3</v>
      </c>
      <c r="B100">
        <f t="shared" si="6"/>
        <v>0.12</v>
      </c>
      <c r="C100">
        <v>174.91499999999999</v>
      </c>
      <c r="D100">
        <f t="shared" si="7"/>
        <v>-5.085000000000008</v>
      </c>
      <c r="E100">
        <v>56.079000000000001</v>
      </c>
      <c r="F100">
        <v>109.16200000000001</v>
      </c>
      <c r="G100">
        <f>E100/F100</f>
        <v>0.51372272402484376</v>
      </c>
    </row>
    <row r="101" spans="1:7">
      <c r="A101">
        <v>5</v>
      </c>
      <c r="B101">
        <f t="shared" si="6"/>
        <v>0.2</v>
      </c>
      <c r="C101">
        <v>174.91499999999999</v>
      </c>
      <c r="D101">
        <f t="shared" si="7"/>
        <v>-5.085000000000008</v>
      </c>
    </row>
    <row r="102" spans="1:7">
      <c r="A102">
        <v>7</v>
      </c>
      <c r="B102">
        <f t="shared" si="6"/>
        <v>0.28000000000000003</v>
      </c>
      <c r="C102">
        <v>174.91499999999999</v>
      </c>
      <c r="D102">
        <f t="shared" si="7"/>
        <v>-5.085000000000008</v>
      </c>
    </row>
    <row r="103" spans="1:7">
      <c r="A103">
        <v>9</v>
      </c>
      <c r="B103">
        <f t="shared" si="6"/>
        <v>0.36</v>
      </c>
      <c r="C103">
        <v>174.91499999999999</v>
      </c>
      <c r="D103">
        <f t="shared" si="7"/>
        <v>-5.085000000000008</v>
      </c>
    </row>
    <row r="104" spans="1:7">
      <c r="A104">
        <v>11</v>
      </c>
      <c r="B104">
        <f t="shared" si="6"/>
        <v>0.44</v>
      </c>
      <c r="C104">
        <v>174.91499999999999</v>
      </c>
      <c r="D104">
        <f t="shared" si="7"/>
        <v>-5.085000000000008</v>
      </c>
    </row>
    <row r="105" spans="1:7">
      <c r="A105">
        <v>13</v>
      </c>
      <c r="B105">
        <f t="shared" si="6"/>
        <v>0.52</v>
      </c>
      <c r="C105">
        <v>174.91499999999999</v>
      </c>
      <c r="D105">
        <f t="shared" si="7"/>
        <v>-5.085000000000008</v>
      </c>
    </row>
    <row r="106" spans="1:7">
      <c r="A106">
        <v>15</v>
      </c>
      <c r="B106">
        <f t="shared" si="6"/>
        <v>0.6</v>
      </c>
      <c r="C106">
        <v>174.91499999999999</v>
      </c>
      <c r="D106">
        <f t="shared" si="7"/>
        <v>-5.085000000000008</v>
      </c>
    </row>
    <row r="107" spans="1:7">
      <c r="A107">
        <v>17</v>
      </c>
      <c r="B107">
        <f t="shared" si="6"/>
        <v>0.68</v>
      </c>
      <c r="C107">
        <v>171.416</v>
      </c>
      <c r="D107">
        <f t="shared" si="7"/>
        <v>-8.5840000000000032</v>
      </c>
    </row>
    <row r="108" spans="1:7">
      <c r="A108">
        <v>19</v>
      </c>
      <c r="B108">
        <f t="shared" si="6"/>
        <v>0.76</v>
      </c>
      <c r="C108">
        <v>171.416</v>
      </c>
      <c r="D108">
        <f t="shared" si="7"/>
        <v>-8.5840000000000032</v>
      </c>
    </row>
    <row r="109" spans="1:7">
      <c r="A109">
        <v>21</v>
      </c>
      <c r="B109">
        <f t="shared" si="6"/>
        <v>0.84</v>
      </c>
      <c r="C109">
        <v>171.416</v>
      </c>
      <c r="D109">
        <f t="shared" si="7"/>
        <v>-8.5840000000000032</v>
      </c>
    </row>
    <row r="110" spans="1:7">
      <c r="A110">
        <v>23</v>
      </c>
      <c r="B110">
        <f t="shared" si="6"/>
        <v>0.92</v>
      </c>
      <c r="C110">
        <v>171.416</v>
      </c>
      <c r="D110">
        <f t="shared" si="7"/>
        <v>-8.5840000000000032</v>
      </c>
    </row>
    <row r="111" spans="1:7">
      <c r="A111">
        <v>25</v>
      </c>
      <c r="B111">
        <f t="shared" si="6"/>
        <v>1</v>
      </c>
      <c r="C111">
        <v>171.261</v>
      </c>
      <c r="D111">
        <f t="shared" si="7"/>
        <v>-8.7390000000000043</v>
      </c>
    </row>
    <row r="112" spans="1:7">
      <c r="A112">
        <v>27</v>
      </c>
      <c r="B112">
        <f t="shared" si="6"/>
        <v>1.08</v>
      </c>
      <c r="C112">
        <v>171.261</v>
      </c>
      <c r="D112">
        <f t="shared" si="7"/>
        <v>-8.7390000000000043</v>
      </c>
    </row>
    <row r="113" spans="1:4">
      <c r="A113">
        <v>29</v>
      </c>
      <c r="B113">
        <f t="shared" si="6"/>
        <v>1.1599999999999999</v>
      </c>
      <c r="C113">
        <v>171.261</v>
      </c>
      <c r="D113">
        <f t="shared" si="7"/>
        <v>-8.7390000000000043</v>
      </c>
    </row>
    <row r="114" spans="1:4">
      <c r="A114">
        <v>31</v>
      </c>
      <c r="B114">
        <f t="shared" si="6"/>
        <v>1.24</v>
      </c>
      <c r="C114">
        <v>171.261</v>
      </c>
      <c r="D114">
        <f t="shared" si="7"/>
        <v>-8.7390000000000043</v>
      </c>
    </row>
    <row r="115" spans="1:4">
      <c r="A115">
        <v>33</v>
      </c>
      <c r="B115">
        <f t="shared" si="6"/>
        <v>1.32</v>
      </c>
      <c r="C115">
        <v>175.839</v>
      </c>
      <c r="D115">
        <f t="shared" si="7"/>
        <v>-4.1610000000000014</v>
      </c>
    </row>
    <row r="116" spans="1:4">
      <c r="A116">
        <v>35</v>
      </c>
      <c r="B116">
        <f t="shared" si="6"/>
        <v>1.4000000000000001</v>
      </c>
      <c r="C116">
        <v>175.839</v>
      </c>
      <c r="D116">
        <f t="shared" si="7"/>
        <v>-4.1610000000000014</v>
      </c>
    </row>
    <row r="117" spans="1:4">
      <c r="A117">
        <v>37</v>
      </c>
      <c r="B117">
        <f t="shared" si="6"/>
        <v>1.48</v>
      </c>
      <c r="C117">
        <v>169.87899999999999</v>
      </c>
      <c r="D117">
        <f t="shared" si="7"/>
        <v>-10.121000000000009</v>
      </c>
    </row>
    <row r="118" spans="1:4">
      <c r="A118">
        <v>39</v>
      </c>
      <c r="B118">
        <f t="shared" si="6"/>
        <v>1.56</v>
      </c>
      <c r="C118">
        <v>169.87899999999999</v>
      </c>
      <c r="D118">
        <f t="shared" si="7"/>
        <v>-10.121000000000009</v>
      </c>
    </row>
    <row r="119" spans="1:4">
      <c r="A119">
        <v>41</v>
      </c>
      <c r="B119">
        <f t="shared" si="6"/>
        <v>1.6400000000000001</v>
      </c>
      <c r="C119">
        <v>173.172</v>
      </c>
      <c r="D119">
        <f t="shared" si="7"/>
        <v>-6.828000000000003</v>
      </c>
    </row>
    <row r="120" spans="1:4">
      <c r="A120">
        <v>43</v>
      </c>
      <c r="B120">
        <f t="shared" si="6"/>
        <v>1.72</v>
      </c>
      <c r="C120">
        <v>173.172</v>
      </c>
      <c r="D120">
        <f t="shared" si="7"/>
        <v>-6.828000000000003</v>
      </c>
    </row>
    <row r="121" spans="1:4">
      <c r="A121">
        <v>45</v>
      </c>
      <c r="B121">
        <f t="shared" si="6"/>
        <v>1.8</v>
      </c>
      <c r="C121">
        <v>173.172</v>
      </c>
      <c r="D121">
        <f t="shared" si="7"/>
        <v>-6.828000000000003</v>
      </c>
    </row>
    <row r="122" spans="1:4">
      <c r="A122">
        <v>47</v>
      </c>
      <c r="B122">
        <f t="shared" si="6"/>
        <v>1.8800000000000001</v>
      </c>
      <c r="C122">
        <v>173.172</v>
      </c>
      <c r="D122">
        <f t="shared" si="7"/>
        <v>-6.828000000000003</v>
      </c>
    </row>
    <row r="123" spans="1:4">
      <c r="A123">
        <v>49</v>
      </c>
      <c r="B123">
        <f t="shared" si="6"/>
        <v>1.96</v>
      </c>
      <c r="C123">
        <v>173.29</v>
      </c>
      <c r="D123">
        <f t="shared" si="7"/>
        <v>-6.710000000000008</v>
      </c>
    </row>
    <row r="124" spans="1:4">
      <c r="A124">
        <v>51</v>
      </c>
      <c r="B124">
        <f t="shared" si="6"/>
        <v>2.04</v>
      </c>
      <c r="C124">
        <v>173.29</v>
      </c>
      <c r="D124">
        <f t="shared" si="7"/>
        <v>-6.710000000000008</v>
      </c>
    </row>
    <row r="125" spans="1:4">
      <c r="A125">
        <v>53</v>
      </c>
      <c r="B125">
        <f t="shared" si="6"/>
        <v>2.12</v>
      </c>
      <c r="C125">
        <v>174.80600000000001</v>
      </c>
      <c r="D125">
        <f t="shared" si="7"/>
        <v>-5.1939999999999884</v>
      </c>
    </row>
    <row r="126" spans="1:4">
      <c r="A126">
        <v>55</v>
      </c>
      <c r="B126">
        <f t="shared" si="6"/>
        <v>2.2000000000000002</v>
      </c>
      <c r="C126">
        <v>174.80600000000001</v>
      </c>
      <c r="D126">
        <f t="shared" si="7"/>
        <v>-5.1939999999999884</v>
      </c>
    </row>
    <row r="127" spans="1:4">
      <c r="A127">
        <v>57</v>
      </c>
      <c r="B127">
        <f t="shared" si="6"/>
        <v>2.2800000000000002</v>
      </c>
      <c r="C127">
        <v>174.80600000000001</v>
      </c>
      <c r="D127">
        <f t="shared" si="7"/>
        <v>-5.1939999999999884</v>
      </c>
    </row>
    <row r="128" spans="1:4">
      <c r="A128">
        <v>59</v>
      </c>
      <c r="B128">
        <f t="shared" si="6"/>
        <v>2.36</v>
      </c>
      <c r="C128">
        <v>170.518</v>
      </c>
      <c r="D128">
        <f t="shared" si="7"/>
        <v>-9.4819999999999993</v>
      </c>
    </row>
    <row r="129" spans="1:10">
      <c r="A129">
        <v>61</v>
      </c>
      <c r="B129">
        <f t="shared" si="6"/>
        <v>2.44</v>
      </c>
      <c r="C129">
        <v>170.518</v>
      </c>
      <c r="D129">
        <f t="shared" si="7"/>
        <v>-9.4819999999999993</v>
      </c>
    </row>
    <row r="134" spans="1:10">
      <c r="A134" t="s">
        <v>778</v>
      </c>
    </row>
    <row r="135" spans="1:10">
      <c r="A135" s="1" t="s">
        <v>123</v>
      </c>
      <c r="B135" s="1" t="s">
        <v>124</v>
      </c>
      <c r="C135" s="1" t="s">
        <v>125</v>
      </c>
      <c r="D135" s="1" t="s">
        <v>174</v>
      </c>
      <c r="E135" s="1" t="s">
        <v>773</v>
      </c>
      <c r="F135" s="1" t="s">
        <v>774</v>
      </c>
      <c r="G135" s="1" t="s">
        <v>775</v>
      </c>
      <c r="H135" s="1"/>
      <c r="I135" t="s">
        <v>131</v>
      </c>
      <c r="J135" t="s">
        <v>779</v>
      </c>
    </row>
    <row r="136" spans="1:10">
      <c r="A136">
        <v>1</v>
      </c>
      <c r="B136">
        <f>A136*(1/15)</f>
        <v>6.6666666666666666E-2</v>
      </c>
      <c r="C136" s="17">
        <v>174.78200000000001</v>
      </c>
      <c r="D136">
        <f t="shared" ref="D136:D145" si="8">-180+C136</f>
        <v>-5.2179999999999893</v>
      </c>
      <c r="E136" s="14">
        <v>94.34</v>
      </c>
      <c r="F136" s="14">
        <v>179.428</v>
      </c>
      <c r="G136">
        <f>E136/F136</f>
        <v>0.52578192924181288</v>
      </c>
      <c r="I136" t="s">
        <v>780</v>
      </c>
    </row>
    <row r="137" spans="1:10">
      <c r="A137">
        <v>3</v>
      </c>
      <c r="B137">
        <f t="shared" ref="B137:B145" si="9">A137*(1/15)</f>
        <v>0.2</v>
      </c>
      <c r="C137">
        <v>176.62200000000001</v>
      </c>
      <c r="D137">
        <f t="shared" si="8"/>
        <v>-3.3779999999999859</v>
      </c>
      <c r="E137">
        <v>83.57</v>
      </c>
      <c r="F137">
        <v>165.17899999999997</v>
      </c>
      <c r="G137">
        <f>E137/F137</f>
        <v>0.50593598459852651</v>
      </c>
    </row>
    <row r="138" spans="1:10">
      <c r="A138">
        <v>5</v>
      </c>
      <c r="B138">
        <f t="shared" si="9"/>
        <v>0.33333333333333331</v>
      </c>
      <c r="C138">
        <v>168.13499999999999</v>
      </c>
      <c r="D138">
        <f t="shared" si="8"/>
        <v>-11.865000000000009</v>
      </c>
    </row>
    <row r="139" spans="1:10">
      <c r="A139">
        <v>7</v>
      </c>
      <c r="B139">
        <f t="shared" si="9"/>
        <v>0.46666666666666667</v>
      </c>
      <c r="C139">
        <v>171.08500000000001</v>
      </c>
      <c r="D139">
        <f t="shared" si="8"/>
        <v>-8.914999999999992</v>
      </c>
    </row>
    <row r="140" spans="1:10">
      <c r="A140">
        <v>9</v>
      </c>
      <c r="B140">
        <f t="shared" si="9"/>
        <v>0.6</v>
      </c>
      <c r="C140">
        <v>171.08500000000001</v>
      </c>
      <c r="D140">
        <f t="shared" si="8"/>
        <v>-8.914999999999992</v>
      </c>
    </row>
    <row r="141" spans="1:10">
      <c r="A141">
        <v>11</v>
      </c>
      <c r="B141">
        <f t="shared" si="9"/>
        <v>0.73333333333333328</v>
      </c>
      <c r="C141">
        <v>169.81399999999999</v>
      </c>
      <c r="D141">
        <f t="shared" si="8"/>
        <v>-10.186000000000007</v>
      </c>
    </row>
    <row r="142" spans="1:10">
      <c r="A142">
        <v>13</v>
      </c>
      <c r="B142">
        <f t="shared" si="9"/>
        <v>0.8666666666666667</v>
      </c>
      <c r="C142">
        <v>169.81399999999999</v>
      </c>
      <c r="D142">
        <f t="shared" si="8"/>
        <v>-10.186000000000007</v>
      </c>
    </row>
    <row r="143" spans="1:10">
      <c r="A143">
        <v>15</v>
      </c>
      <c r="B143">
        <f t="shared" si="9"/>
        <v>1</v>
      </c>
      <c r="C143">
        <v>162.38399999999999</v>
      </c>
      <c r="D143">
        <f t="shared" si="8"/>
        <v>-17.616000000000014</v>
      </c>
    </row>
    <row r="144" spans="1:10">
      <c r="A144">
        <v>17</v>
      </c>
      <c r="B144">
        <f t="shared" si="9"/>
        <v>1.1333333333333333</v>
      </c>
      <c r="C144">
        <v>162.54599999999999</v>
      </c>
      <c r="D144">
        <f t="shared" si="8"/>
        <v>-17.454000000000008</v>
      </c>
    </row>
    <row r="145" spans="1:7">
      <c r="A145">
        <v>19</v>
      </c>
      <c r="B145">
        <f t="shared" si="9"/>
        <v>1.2666666666666666</v>
      </c>
      <c r="C145">
        <v>163.03399999999999</v>
      </c>
      <c r="D145">
        <f t="shared" si="8"/>
        <v>-16.966000000000008</v>
      </c>
    </row>
    <row r="148" spans="1:7">
      <c r="A148">
        <v>1</v>
      </c>
      <c r="B148">
        <f t="shared" ref="B148:B159" si="10">A148*(1/15)</f>
        <v>6.6666666666666666E-2</v>
      </c>
      <c r="C148">
        <v>168.40799999999999</v>
      </c>
      <c r="D148">
        <f t="shared" ref="D148:D159" si="11">-180+C148</f>
        <v>-11.592000000000013</v>
      </c>
      <c r="E148">
        <v>83.522000000000006</v>
      </c>
      <c r="F148">
        <v>162.642</v>
      </c>
      <c r="G148">
        <f>E148/F148</f>
        <v>0.51353278980829065</v>
      </c>
    </row>
    <row r="149" spans="1:7">
      <c r="A149">
        <v>3</v>
      </c>
      <c r="B149">
        <f t="shared" si="10"/>
        <v>0.2</v>
      </c>
      <c r="C149">
        <v>172.405</v>
      </c>
      <c r="D149">
        <f t="shared" si="11"/>
        <v>-7.5949999999999989</v>
      </c>
      <c r="E149">
        <v>87.727000000000004</v>
      </c>
      <c r="F149">
        <v>172.69800000000001</v>
      </c>
      <c r="G149">
        <f>E149/F149</f>
        <v>0.50797924700923003</v>
      </c>
    </row>
    <row r="150" spans="1:7">
      <c r="A150">
        <v>5</v>
      </c>
      <c r="B150">
        <f t="shared" si="10"/>
        <v>0.33333333333333331</v>
      </c>
      <c r="C150">
        <v>172.405</v>
      </c>
      <c r="D150">
        <f t="shared" si="11"/>
        <v>-7.5949999999999989</v>
      </c>
    </row>
    <row r="151" spans="1:7">
      <c r="A151">
        <v>7</v>
      </c>
      <c r="B151">
        <f t="shared" si="10"/>
        <v>0.46666666666666667</v>
      </c>
      <c r="C151">
        <v>168.13499999999999</v>
      </c>
      <c r="D151">
        <f t="shared" si="11"/>
        <v>-11.865000000000009</v>
      </c>
    </row>
    <row r="152" spans="1:7">
      <c r="A152">
        <v>9</v>
      </c>
      <c r="B152">
        <f t="shared" si="10"/>
        <v>0.6</v>
      </c>
      <c r="C152">
        <v>171.87</v>
      </c>
      <c r="D152">
        <f t="shared" si="11"/>
        <v>-8.1299999999999955</v>
      </c>
    </row>
    <row r="153" spans="1:7">
      <c r="A153">
        <v>11</v>
      </c>
      <c r="B153">
        <f t="shared" si="10"/>
        <v>0.73333333333333328</v>
      </c>
      <c r="C153">
        <v>167.27600000000001</v>
      </c>
      <c r="D153">
        <f t="shared" si="11"/>
        <v>-12.72399999999999</v>
      </c>
    </row>
    <row r="154" spans="1:7">
      <c r="A154">
        <v>13</v>
      </c>
      <c r="B154">
        <f t="shared" si="10"/>
        <v>0.8666666666666667</v>
      </c>
      <c r="C154">
        <v>170.21199999999999</v>
      </c>
      <c r="D154">
        <f t="shared" si="11"/>
        <v>-9.7880000000000109</v>
      </c>
    </row>
    <row r="155" spans="1:7">
      <c r="A155">
        <v>15</v>
      </c>
      <c r="B155">
        <f t="shared" si="10"/>
        <v>1</v>
      </c>
      <c r="C155">
        <v>169.029</v>
      </c>
      <c r="D155">
        <f t="shared" si="11"/>
        <v>-10.971000000000004</v>
      </c>
    </row>
    <row r="156" spans="1:7">
      <c r="A156">
        <v>17</v>
      </c>
      <c r="B156">
        <f t="shared" si="10"/>
        <v>1.1333333333333333</v>
      </c>
      <c r="C156">
        <v>169.029</v>
      </c>
      <c r="D156">
        <f t="shared" si="11"/>
        <v>-10.971000000000004</v>
      </c>
    </row>
    <row r="157" spans="1:7">
      <c r="A157">
        <v>19</v>
      </c>
      <c r="B157">
        <f t="shared" si="10"/>
        <v>1.2666666666666666</v>
      </c>
      <c r="C157">
        <v>168.01900000000001</v>
      </c>
      <c r="D157">
        <f t="shared" si="11"/>
        <v>-11.980999999999995</v>
      </c>
    </row>
    <row r="158" spans="1:7">
      <c r="A158">
        <v>21</v>
      </c>
      <c r="B158">
        <f t="shared" si="10"/>
        <v>1.4</v>
      </c>
      <c r="C158">
        <v>172.834</v>
      </c>
      <c r="D158">
        <f t="shared" si="11"/>
        <v>-7.1659999999999968</v>
      </c>
    </row>
    <row r="159" spans="1:7">
      <c r="A159">
        <v>23</v>
      </c>
      <c r="B159">
        <f t="shared" si="10"/>
        <v>1.5333333333333332</v>
      </c>
      <c r="C159">
        <v>164.98400000000001</v>
      </c>
      <c r="D159">
        <f t="shared" si="11"/>
        <v>-15.015999999999991</v>
      </c>
    </row>
    <row r="162" spans="1:7">
      <c r="A162">
        <v>1</v>
      </c>
      <c r="B162">
        <f t="shared" ref="B162:B171" si="12">A162*(1/15)</f>
        <v>6.6666666666666666E-2</v>
      </c>
      <c r="C162">
        <v>171.23699999999999</v>
      </c>
      <c r="D162">
        <f t="shared" ref="D162:D171" si="13">-180+C162</f>
        <v>-8.7630000000000052</v>
      </c>
      <c r="E162">
        <v>94.593999999999994</v>
      </c>
      <c r="F162">
        <v>174.44399999999999</v>
      </c>
      <c r="G162">
        <f>E162/F162</f>
        <v>0.5422599802802045</v>
      </c>
    </row>
    <row r="163" spans="1:7">
      <c r="A163">
        <v>3</v>
      </c>
      <c r="B163">
        <f t="shared" si="12"/>
        <v>0.2</v>
      </c>
      <c r="C163">
        <v>171.23699999999999</v>
      </c>
      <c r="D163">
        <f t="shared" si="13"/>
        <v>-8.7630000000000052</v>
      </c>
      <c r="E163">
        <v>89.554000000000002</v>
      </c>
      <c r="F163">
        <v>170.548</v>
      </c>
      <c r="G163">
        <f>E163/F163</f>
        <v>0.52509557426648212</v>
      </c>
    </row>
    <row r="164" spans="1:7">
      <c r="A164">
        <v>5</v>
      </c>
      <c r="B164">
        <f t="shared" si="12"/>
        <v>0.33333333333333331</v>
      </c>
      <c r="C164">
        <v>164.69499999999999</v>
      </c>
      <c r="D164">
        <f t="shared" si="13"/>
        <v>-15.305000000000007</v>
      </c>
    </row>
    <row r="165" spans="1:7">
      <c r="A165">
        <v>7</v>
      </c>
      <c r="B165">
        <f t="shared" si="12"/>
        <v>0.46666666666666667</v>
      </c>
      <c r="C165">
        <v>166.24199999999999</v>
      </c>
      <c r="D165">
        <f t="shared" si="13"/>
        <v>-13.75800000000001</v>
      </c>
    </row>
    <row r="166" spans="1:7">
      <c r="A166">
        <v>9</v>
      </c>
      <c r="B166">
        <f t="shared" si="12"/>
        <v>0.6</v>
      </c>
      <c r="C166">
        <v>164.578</v>
      </c>
      <c r="D166">
        <f t="shared" si="13"/>
        <v>-15.421999999999997</v>
      </c>
    </row>
    <row r="167" spans="1:7">
      <c r="A167">
        <v>11</v>
      </c>
      <c r="B167">
        <f t="shared" si="12"/>
        <v>0.73333333333333328</v>
      </c>
      <c r="C167">
        <v>164.578</v>
      </c>
      <c r="D167">
        <f t="shared" si="13"/>
        <v>-15.421999999999997</v>
      </c>
    </row>
    <row r="168" spans="1:7">
      <c r="A168">
        <v>13</v>
      </c>
      <c r="B168">
        <f t="shared" si="12"/>
        <v>0.8666666666666667</v>
      </c>
      <c r="C168">
        <v>169.179</v>
      </c>
      <c r="D168">
        <f t="shared" si="13"/>
        <v>-10.820999999999998</v>
      </c>
    </row>
    <row r="169" spans="1:7">
      <c r="A169">
        <v>15</v>
      </c>
      <c r="B169">
        <f t="shared" si="12"/>
        <v>1</v>
      </c>
      <c r="C169">
        <v>169.179</v>
      </c>
      <c r="D169">
        <f t="shared" si="13"/>
        <v>-10.820999999999998</v>
      </c>
    </row>
    <row r="170" spans="1:7">
      <c r="A170">
        <v>17</v>
      </c>
      <c r="B170">
        <f t="shared" si="12"/>
        <v>1.1333333333333333</v>
      </c>
      <c r="C170">
        <v>171.864</v>
      </c>
      <c r="D170">
        <f t="shared" si="13"/>
        <v>-8.1359999999999957</v>
      </c>
    </row>
    <row r="171" spans="1:7">
      <c r="A171">
        <v>19</v>
      </c>
      <c r="B171">
        <f t="shared" si="12"/>
        <v>1.2666666666666666</v>
      </c>
      <c r="C171">
        <v>171.864</v>
      </c>
      <c r="D171">
        <f t="shared" si="13"/>
        <v>-8.1359999999999957</v>
      </c>
    </row>
    <row r="176" spans="1:7">
      <c r="A176" t="s">
        <v>781</v>
      </c>
    </row>
    <row r="177" spans="1:10">
      <c r="A177" s="1" t="s">
        <v>123</v>
      </c>
      <c r="B177" s="1" t="s">
        <v>124</v>
      </c>
      <c r="C177" s="1" t="s">
        <v>125</v>
      </c>
      <c r="D177" s="1" t="s">
        <v>174</v>
      </c>
      <c r="E177" s="1" t="s">
        <v>773</v>
      </c>
      <c r="F177" s="1" t="s">
        <v>774</v>
      </c>
      <c r="G177" s="1" t="s">
        <v>775</v>
      </c>
      <c r="H177" s="1"/>
      <c r="I177" t="s">
        <v>131</v>
      </c>
      <c r="J177" t="s">
        <v>782</v>
      </c>
    </row>
    <row r="178" spans="1:10">
      <c r="A178">
        <v>1</v>
      </c>
      <c r="B178">
        <f t="shared" ref="B178:B187" si="14">A178*(1/15)</f>
        <v>6.6666666666666666E-2</v>
      </c>
      <c r="C178" s="17">
        <v>170.244</v>
      </c>
      <c r="D178">
        <f t="shared" ref="D178:D187" si="15">-180+C178</f>
        <v>-9.7560000000000002</v>
      </c>
      <c r="E178" s="14">
        <v>69.971000000000004</v>
      </c>
      <c r="F178" s="14">
        <v>128.52000000000001</v>
      </c>
      <c r="G178">
        <f>E178/F178</f>
        <v>0.54443666355431064</v>
      </c>
      <c r="I178" t="s">
        <v>780</v>
      </c>
    </row>
    <row r="179" spans="1:10">
      <c r="A179">
        <v>3</v>
      </c>
      <c r="B179">
        <f t="shared" si="14"/>
        <v>0.2</v>
      </c>
      <c r="C179">
        <v>170.244</v>
      </c>
      <c r="D179">
        <f t="shared" si="15"/>
        <v>-9.7560000000000002</v>
      </c>
      <c r="E179">
        <v>55.027000000000001</v>
      </c>
      <c r="F179">
        <v>101.20099999999999</v>
      </c>
      <c r="G179">
        <f>E179/F179</f>
        <v>0.54373968636673553</v>
      </c>
    </row>
    <row r="180" spans="1:10">
      <c r="A180">
        <v>5</v>
      </c>
      <c r="B180">
        <f t="shared" si="14"/>
        <v>0.33333333333333331</v>
      </c>
      <c r="C180">
        <v>163.98699999999999</v>
      </c>
      <c r="D180">
        <f t="shared" si="15"/>
        <v>-16.013000000000005</v>
      </c>
    </row>
    <row r="181" spans="1:10">
      <c r="A181">
        <v>7</v>
      </c>
      <c r="B181">
        <f t="shared" si="14"/>
        <v>0.46666666666666667</v>
      </c>
      <c r="C181">
        <v>163.98699999999999</v>
      </c>
      <c r="D181">
        <f t="shared" si="15"/>
        <v>-16.013000000000005</v>
      </c>
    </row>
    <row r="182" spans="1:10">
      <c r="A182">
        <v>9</v>
      </c>
      <c r="B182">
        <f t="shared" si="14"/>
        <v>0.6</v>
      </c>
      <c r="C182">
        <v>167.196</v>
      </c>
      <c r="D182">
        <f t="shared" si="15"/>
        <v>-12.804000000000002</v>
      </c>
    </row>
    <row r="183" spans="1:10">
      <c r="A183">
        <v>11</v>
      </c>
      <c r="B183">
        <f t="shared" si="14"/>
        <v>0.73333333333333328</v>
      </c>
      <c r="C183">
        <v>165.86099999999999</v>
      </c>
      <c r="D183">
        <f t="shared" si="15"/>
        <v>-14.13900000000001</v>
      </c>
    </row>
    <row r="184" spans="1:10">
      <c r="A184">
        <v>13</v>
      </c>
      <c r="B184">
        <f t="shared" si="14"/>
        <v>0.8666666666666667</v>
      </c>
      <c r="C184">
        <v>174.03100000000001</v>
      </c>
      <c r="D184">
        <f t="shared" si="15"/>
        <v>-5.9689999999999941</v>
      </c>
    </row>
    <row r="185" spans="1:10">
      <c r="A185">
        <v>15</v>
      </c>
      <c r="B185">
        <f t="shared" si="14"/>
        <v>1</v>
      </c>
      <c r="C185">
        <v>174.03100000000001</v>
      </c>
      <c r="D185">
        <f t="shared" si="15"/>
        <v>-5.9689999999999941</v>
      </c>
    </row>
    <row r="186" spans="1:10">
      <c r="A186">
        <v>17</v>
      </c>
      <c r="B186">
        <f t="shared" si="14"/>
        <v>1.1333333333333333</v>
      </c>
      <c r="C186">
        <v>165.964</v>
      </c>
      <c r="D186">
        <f t="shared" si="15"/>
        <v>-14.036000000000001</v>
      </c>
    </row>
    <row r="187" spans="1:10">
      <c r="A187">
        <v>19</v>
      </c>
      <c r="B187">
        <f t="shared" si="14"/>
        <v>1.2666666666666666</v>
      </c>
      <c r="C187">
        <v>165.964</v>
      </c>
      <c r="D187">
        <f t="shared" si="15"/>
        <v>-14.036000000000001</v>
      </c>
    </row>
    <row r="190" spans="1:10">
      <c r="A190">
        <v>1</v>
      </c>
      <c r="B190">
        <f t="shared" ref="B190:B198" si="16">A190*(1/15)</f>
        <v>6.6666666666666666E-2</v>
      </c>
      <c r="C190">
        <v>167.94</v>
      </c>
      <c r="D190">
        <f t="shared" ref="D190:D198" si="17">-180+C190</f>
        <v>-12.060000000000002</v>
      </c>
      <c r="E190">
        <v>61.057000000000002</v>
      </c>
      <c r="F190">
        <v>117.51900000000001</v>
      </c>
      <c r="G190">
        <f>E190/F190</f>
        <v>0.51955003020788126</v>
      </c>
    </row>
    <row r="191" spans="1:10">
      <c r="A191">
        <v>3</v>
      </c>
      <c r="B191">
        <f t="shared" si="16"/>
        <v>0.2</v>
      </c>
      <c r="C191">
        <v>167.94</v>
      </c>
      <c r="D191">
        <f t="shared" si="17"/>
        <v>-12.060000000000002</v>
      </c>
      <c r="E191">
        <v>56.462000000000003</v>
      </c>
      <c r="F191">
        <v>104.504</v>
      </c>
      <c r="G191">
        <f>E191/F191</f>
        <v>0.54028553930950007</v>
      </c>
    </row>
    <row r="192" spans="1:10">
      <c r="A192">
        <v>5</v>
      </c>
      <c r="B192">
        <f t="shared" si="16"/>
        <v>0.33333333333333331</v>
      </c>
      <c r="C192">
        <v>171.173</v>
      </c>
      <c r="D192">
        <f t="shared" si="17"/>
        <v>-8.8269999999999982</v>
      </c>
    </row>
    <row r="193" spans="1:7">
      <c r="A193">
        <v>7</v>
      </c>
      <c r="B193">
        <f t="shared" si="16"/>
        <v>0.46666666666666667</v>
      </c>
      <c r="C193">
        <v>167.34100000000001</v>
      </c>
      <c r="D193">
        <f t="shared" si="17"/>
        <v>-12.658999999999992</v>
      </c>
    </row>
    <row r="194" spans="1:7">
      <c r="A194">
        <v>9</v>
      </c>
      <c r="B194">
        <f t="shared" si="16"/>
        <v>0.6</v>
      </c>
      <c r="C194">
        <v>167.34100000000001</v>
      </c>
      <c r="D194">
        <f t="shared" si="17"/>
        <v>-12.658999999999992</v>
      </c>
    </row>
    <row r="195" spans="1:7">
      <c r="A195">
        <v>11</v>
      </c>
      <c r="B195">
        <f t="shared" si="16"/>
        <v>0.73333333333333328</v>
      </c>
      <c r="C195">
        <v>167.32</v>
      </c>
      <c r="D195">
        <f t="shared" si="17"/>
        <v>-12.680000000000007</v>
      </c>
    </row>
    <row r="196" spans="1:7">
      <c r="A196">
        <v>13</v>
      </c>
      <c r="B196">
        <f t="shared" si="16"/>
        <v>0.8666666666666667</v>
      </c>
      <c r="C196">
        <v>167.32</v>
      </c>
      <c r="D196">
        <f t="shared" si="17"/>
        <v>-12.680000000000007</v>
      </c>
    </row>
    <row r="197" spans="1:7">
      <c r="A197">
        <v>15</v>
      </c>
      <c r="B197">
        <f t="shared" si="16"/>
        <v>1</v>
      </c>
      <c r="C197">
        <v>173.583</v>
      </c>
      <c r="D197">
        <f t="shared" si="17"/>
        <v>-6.4170000000000016</v>
      </c>
    </row>
    <row r="198" spans="1:7">
      <c r="A198">
        <v>17</v>
      </c>
      <c r="B198">
        <f t="shared" si="16"/>
        <v>1.1333333333333333</v>
      </c>
      <c r="C198">
        <v>173.583</v>
      </c>
      <c r="D198">
        <f t="shared" si="17"/>
        <v>-6.4170000000000016</v>
      </c>
    </row>
    <row r="201" spans="1:7">
      <c r="A201">
        <v>1</v>
      </c>
      <c r="B201">
        <f t="shared" ref="B201:B212" si="18">A201*(1/15)</f>
        <v>6.6666666666666666E-2</v>
      </c>
      <c r="C201">
        <v>175.42599999999999</v>
      </c>
      <c r="D201">
        <f t="shared" ref="D201:D212" si="19">-180+C201</f>
        <v>-4.5740000000000123</v>
      </c>
      <c r="E201">
        <v>65.605000000000004</v>
      </c>
      <c r="F201">
        <v>132.83600000000001</v>
      </c>
      <c r="G201">
        <f>E201/F201</f>
        <v>0.49387967117347703</v>
      </c>
    </row>
    <row r="202" spans="1:7">
      <c r="A202">
        <v>3</v>
      </c>
      <c r="B202">
        <f t="shared" si="18"/>
        <v>0.2</v>
      </c>
      <c r="C202">
        <v>175.42599999999999</v>
      </c>
      <c r="D202">
        <f t="shared" si="19"/>
        <v>-4.5740000000000123</v>
      </c>
      <c r="E202">
        <v>62.768999999999998</v>
      </c>
      <c r="F202">
        <v>127.88399999999999</v>
      </c>
      <c r="G202">
        <f>E202/F202</f>
        <v>0.49082762503518818</v>
      </c>
    </row>
    <row r="203" spans="1:7">
      <c r="A203">
        <v>5</v>
      </c>
      <c r="B203">
        <f t="shared" si="18"/>
        <v>0.33333333333333331</v>
      </c>
      <c r="C203">
        <v>175.42599999999999</v>
      </c>
      <c r="D203">
        <f t="shared" si="19"/>
        <v>-4.5740000000000123</v>
      </c>
    </row>
    <row r="204" spans="1:7">
      <c r="A204">
        <v>7</v>
      </c>
      <c r="B204">
        <f t="shared" si="18"/>
        <v>0.46666666666666667</v>
      </c>
      <c r="C204">
        <v>174.16499999999999</v>
      </c>
      <c r="D204">
        <f t="shared" si="19"/>
        <v>-5.835000000000008</v>
      </c>
    </row>
    <row r="205" spans="1:7">
      <c r="A205">
        <v>9</v>
      </c>
      <c r="B205">
        <f t="shared" si="18"/>
        <v>0.6</v>
      </c>
      <c r="C205">
        <v>174.16499999999999</v>
      </c>
      <c r="D205">
        <f t="shared" si="19"/>
        <v>-5.835000000000008</v>
      </c>
    </row>
    <row r="206" spans="1:7">
      <c r="A206">
        <v>11</v>
      </c>
      <c r="B206">
        <f t="shared" si="18"/>
        <v>0.73333333333333328</v>
      </c>
      <c r="C206">
        <v>174.16499999999999</v>
      </c>
      <c r="D206">
        <f t="shared" si="19"/>
        <v>-5.835000000000008</v>
      </c>
    </row>
    <row r="207" spans="1:7">
      <c r="A207">
        <v>13</v>
      </c>
      <c r="B207">
        <f t="shared" si="18"/>
        <v>0.8666666666666667</v>
      </c>
      <c r="C207">
        <v>168.61699999999999</v>
      </c>
      <c r="D207">
        <f t="shared" si="19"/>
        <v>-11.38300000000001</v>
      </c>
    </row>
    <row r="208" spans="1:7">
      <c r="A208">
        <v>15</v>
      </c>
      <c r="B208">
        <f t="shared" si="18"/>
        <v>1</v>
      </c>
      <c r="C208">
        <v>168.61699999999999</v>
      </c>
      <c r="D208">
        <f t="shared" si="19"/>
        <v>-11.38300000000001</v>
      </c>
    </row>
    <row r="209" spans="1:4">
      <c r="A209">
        <v>17</v>
      </c>
      <c r="B209">
        <f t="shared" si="18"/>
        <v>1.1333333333333333</v>
      </c>
      <c r="C209">
        <v>165.12799999999999</v>
      </c>
      <c r="D209">
        <f t="shared" si="19"/>
        <v>-14.872000000000014</v>
      </c>
    </row>
    <row r="210" spans="1:4">
      <c r="A210">
        <v>19</v>
      </c>
      <c r="B210">
        <f t="shared" si="18"/>
        <v>1.2666666666666666</v>
      </c>
      <c r="C210">
        <v>165.12799999999999</v>
      </c>
      <c r="D210">
        <f t="shared" si="19"/>
        <v>-14.872000000000014</v>
      </c>
    </row>
    <row r="211" spans="1:4">
      <c r="A211">
        <v>21</v>
      </c>
      <c r="B211">
        <f t="shared" si="18"/>
        <v>1.4</v>
      </c>
      <c r="C211">
        <v>170.01300000000001</v>
      </c>
      <c r="D211">
        <f t="shared" si="19"/>
        <v>-9.9869999999999948</v>
      </c>
    </row>
    <row r="212" spans="1:4">
      <c r="A212">
        <v>23</v>
      </c>
      <c r="B212">
        <f t="shared" si="18"/>
        <v>1.5333333333333332</v>
      </c>
      <c r="C212">
        <v>170.01300000000001</v>
      </c>
      <c r="D212">
        <f t="shared" si="19"/>
        <v>-9.9869999999999948</v>
      </c>
    </row>
  </sheetData>
  <hyperlinks>
    <hyperlink ref="I4" r:id="rId1"/>
  </hyperlinks>
  <pageMargins left="0.7" right="0.7" top="0.75" bottom="0.75" header="0.3" footer="0.3"/>
  <pageSetup orientation="portrait" horizontalDpi="4294967293" verticalDpi="0" r:id="rId2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D69" sqref="D69:D73"/>
    </sheetView>
  </sheetViews>
  <sheetFormatPr defaultRowHeight="15"/>
  <cols>
    <col min="1" max="1" width="13.7109375" bestFit="1" customWidth="1"/>
    <col min="2" max="2" width="14.7109375" bestFit="1" customWidth="1"/>
    <col min="3" max="3" width="14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0">
      <c r="A1" s="1" t="s">
        <v>809</v>
      </c>
      <c r="C1" s="24" t="s">
        <v>803</v>
      </c>
    </row>
    <row r="2" spans="1:10">
      <c r="A2" t="s">
        <v>810</v>
      </c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0">
      <c r="A4">
        <v>1</v>
      </c>
      <c r="B4">
        <f>A4*(1/25)</f>
        <v>0.04</v>
      </c>
      <c r="C4" s="11">
        <v>178.315</v>
      </c>
      <c r="D4" s="11">
        <f>-180+C4</f>
        <v>-1.6850000000000023</v>
      </c>
      <c r="E4" s="14">
        <v>43.41</v>
      </c>
      <c r="F4" s="14">
        <v>84.807999999999993</v>
      </c>
      <c r="G4">
        <f>E4/F4</f>
        <v>0.5118620884822187</v>
      </c>
      <c r="H4">
        <v>1.5E-3</v>
      </c>
      <c r="I4" s="9" t="s">
        <v>804</v>
      </c>
    </row>
    <row r="5" spans="1:10">
      <c r="A5">
        <v>3</v>
      </c>
      <c r="B5">
        <f t="shared" ref="B5:B6" si="0">A5*(1/25)</f>
        <v>0.12</v>
      </c>
      <c r="C5" s="11">
        <v>178.315</v>
      </c>
      <c r="D5" s="11">
        <f t="shared" ref="D5:D7" si="1">-180+C5</f>
        <v>-1.6850000000000023</v>
      </c>
      <c r="E5" s="11">
        <v>45.411999999999999</v>
      </c>
      <c r="F5" s="17">
        <v>91.695999999999998</v>
      </c>
      <c r="G5">
        <f>E5/F5</f>
        <v>0.49524515791310419</v>
      </c>
      <c r="H5" s="11"/>
    </row>
    <row r="6" spans="1:10">
      <c r="A6">
        <v>5</v>
      </c>
      <c r="B6">
        <f t="shared" si="0"/>
        <v>0.2</v>
      </c>
      <c r="C6" s="11">
        <v>175.29599999999999</v>
      </c>
      <c r="D6" s="11">
        <f t="shared" si="1"/>
        <v>-4.7040000000000077</v>
      </c>
      <c r="E6" s="11"/>
      <c r="F6" s="11"/>
      <c r="H6" s="11"/>
      <c r="I6" t="s">
        <v>131</v>
      </c>
      <c r="J6" t="s">
        <v>783</v>
      </c>
    </row>
    <row r="7" spans="1:10">
      <c r="A7">
        <v>9</v>
      </c>
      <c r="B7">
        <f>A7*(1/25)</f>
        <v>0.36</v>
      </c>
      <c r="C7" s="11">
        <v>174.453</v>
      </c>
      <c r="D7" s="11">
        <f t="shared" si="1"/>
        <v>-5.546999999999997</v>
      </c>
      <c r="E7" s="11"/>
      <c r="F7" s="11"/>
      <c r="G7" s="11"/>
      <c r="H7" s="11"/>
      <c r="I7" t="s">
        <v>777</v>
      </c>
    </row>
    <row r="8" spans="1:10">
      <c r="A8" s="11"/>
      <c r="B8" s="11"/>
      <c r="C8" s="11"/>
      <c r="D8" s="17"/>
      <c r="E8" s="11"/>
      <c r="F8" s="11"/>
      <c r="G8" s="11"/>
      <c r="H8" s="11"/>
    </row>
    <row r="9" spans="1:10">
      <c r="A9" s="11"/>
      <c r="B9" s="11"/>
      <c r="C9" s="11"/>
      <c r="D9" s="11"/>
      <c r="E9" s="11"/>
      <c r="F9" s="11"/>
      <c r="G9" s="11"/>
      <c r="H9" s="11"/>
    </row>
    <row r="10" spans="1:10">
      <c r="A10">
        <v>1</v>
      </c>
      <c r="B10">
        <f>A10*(1/25)</f>
        <v>0.04</v>
      </c>
      <c r="C10" s="17">
        <v>172.14699999999999</v>
      </c>
      <c r="D10" s="11">
        <f t="shared" ref="D10:D13" si="2">-180+C10</f>
        <v>-7.8530000000000086</v>
      </c>
      <c r="E10">
        <v>41.418999999999997</v>
      </c>
      <c r="F10">
        <v>82.774000000000001</v>
      </c>
      <c r="G10">
        <f>E10/F10</f>
        <v>0.50038659482446179</v>
      </c>
    </row>
    <row r="11" spans="1:10">
      <c r="A11">
        <v>3</v>
      </c>
      <c r="B11">
        <f t="shared" ref="B11:B13" si="3">A11*(1/25)</f>
        <v>0.12</v>
      </c>
      <c r="C11" s="17">
        <v>172.14699999999999</v>
      </c>
      <c r="D11" s="11">
        <f t="shared" si="2"/>
        <v>-7.8530000000000086</v>
      </c>
      <c r="E11">
        <v>41.528000000000006</v>
      </c>
      <c r="F11">
        <v>78.861000000000004</v>
      </c>
      <c r="G11">
        <f>E11/F11</f>
        <v>0.5265974309227629</v>
      </c>
      <c r="H11" s="11"/>
    </row>
    <row r="12" spans="1:10">
      <c r="A12">
        <v>5</v>
      </c>
      <c r="B12">
        <f t="shared" si="3"/>
        <v>0.2</v>
      </c>
      <c r="C12" s="17">
        <v>176.05500000000001</v>
      </c>
      <c r="D12" s="11">
        <f t="shared" si="2"/>
        <v>-3.9449999999999932</v>
      </c>
    </row>
    <row r="13" spans="1:10">
      <c r="A13">
        <v>7</v>
      </c>
      <c r="B13">
        <f t="shared" si="3"/>
        <v>0.28000000000000003</v>
      </c>
      <c r="C13">
        <v>176.05500000000001</v>
      </c>
      <c r="D13" s="11">
        <f t="shared" si="2"/>
        <v>-3.9449999999999932</v>
      </c>
      <c r="H13" s="11"/>
    </row>
    <row r="14" spans="1:10">
      <c r="E14" s="11"/>
      <c r="F14" s="11"/>
      <c r="G14" s="11"/>
      <c r="H14" s="11"/>
    </row>
    <row r="15" spans="1:10">
      <c r="E15" s="11"/>
      <c r="F15" s="11"/>
      <c r="G15" s="11"/>
      <c r="H15" s="11"/>
    </row>
    <row r="16" spans="1:10">
      <c r="A16">
        <v>1</v>
      </c>
      <c r="B16">
        <f>A16*(1/25)</f>
        <v>0.04</v>
      </c>
      <c r="C16">
        <v>168.476</v>
      </c>
      <c r="D16" s="11">
        <f t="shared" ref="D16:D20" si="4">-180+C16</f>
        <v>-11.524000000000001</v>
      </c>
      <c r="E16" s="11">
        <v>46.033999999999999</v>
      </c>
      <c r="F16" s="11">
        <v>90.215000000000003</v>
      </c>
      <c r="G16">
        <f>E16/F16</f>
        <v>0.51026991076871919</v>
      </c>
      <c r="H16" s="11"/>
    </row>
    <row r="17" spans="1:10">
      <c r="A17">
        <v>3</v>
      </c>
      <c r="B17">
        <f t="shared" ref="B17:B19" si="5">A17*(1/25)</f>
        <v>0.12</v>
      </c>
      <c r="C17">
        <v>168.476</v>
      </c>
      <c r="D17" s="11">
        <f t="shared" si="4"/>
        <v>-11.524000000000001</v>
      </c>
      <c r="E17" s="11">
        <v>38.911000000000001</v>
      </c>
      <c r="F17" s="11">
        <v>76.244</v>
      </c>
      <c r="G17">
        <f>E17/F17</f>
        <v>0.51034835528041556</v>
      </c>
      <c r="H17" s="11"/>
    </row>
    <row r="18" spans="1:10">
      <c r="A18">
        <v>5</v>
      </c>
      <c r="B18">
        <f t="shared" si="5"/>
        <v>0.2</v>
      </c>
      <c r="C18">
        <v>174.416</v>
      </c>
      <c r="D18" s="11">
        <f t="shared" si="4"/>
        <v>-5.5840000000000032</v>
      </c>
      <c r="E18" s="11"/>
      <c r="F18" s="11"/>
      <c r="G18" s="11"/>
      <c r="H18" s="11"/>
    </row>
    <row r="19" spans="1:10">
      <c r="A19">
        <v>7</v>
      </c>
      <c r="B19">
        <f t="shared" si="5"/>
        <v>0.28000000000000003</v>
      </c>
      <c r="C19">
        <v>174.02099999999999</v>
      </c>
      <c r="D19" s="11">
        <f t="shared" si="4"/>
        <v>-5.9790000000000134</v>
      </c>
      <c r="E19" s="11"/>
      <c r="F19" s="11"/>
      <c r="G19" s="11"/>
      <c r="H19" s="11"/>
    </row>
    <row r="20" spans="1:10">
      <c r="A20">
        <v>9</v>
      </c>
      <c r="B20">
        <f>A20*(1/25)</f>
        <v>0.36</v>
      </c>
      <c r="C20">
        <v>176.18600000000001</v>
      </c>
      <c r="D20" s="11">
        <f t="shared" si="4"/>
        <v>-3.813999999999993</v>
      </c>
      <c r="E20" s="11"/>
      <c r="F20" s="11"/>
      <c r="G20" s="11"/>
      <c r="H20" s="11"/>
    </row>
    <row r="21" spans="1:10">
      <c r="E21" s="11"/>
      <c r="F21" s="11"/>
      <c r="G21" s="11"/>
      <c r="H21" s="11"/>
    </row>
    <row r="22" spans="1:10">
      <c r="E22" s="11"/>
      <c r="F22" s="11"/>
      <c r="G22" s="11"/>
      <c r="H22" s="11"/>
    </row>
    <row r="23" spans="1:10">
      <c r="E23" s="11"/>
      <c r="F23" s="11"/>
      <c r="G23" s="11"/>
      <c r="H23" s="11"/>
    </row>
    <row r="25" spans="1:10">
      <c r="A25" t="s">
        <v>811</v>
      </c>
    </row>
    <row r="26" spans="1:10">
      <c r="A26" s="1" t="s">
        <v>123</v>
      </c>
      <c r="B26" s="1" t="s">
        <v>124</v>
      </c>
      <c r="C26" s="1" t="s">
        <v>125</v>
      </c>
      <c r="D26" s="1" t="s">
        <v>174</v>
      </c>
      <c r="E26" s="1" t="s">
        <v>773</v>
      </c>
      <c r="F26" s="1" t="s">
        <v>774</v>
      </c>
      <c r="G26" s="1" t="s">
        <v>775</v>
      </c>
    </row>
    <row r="27" spans="1:10">
      <c r="A27">
        <v>1</v>
      </c>
      <c r="B27">
        <f>A27*(1/25)</f>
        <v>0.04</v>
      </c>
      <c r="C27">
        <v>173.99100000000001</v>
      </c>
      <c r="D27" s="11">
        <f t="shared" ref="D27:D29" si="6">-180+C27</f>
        <v>-6.0089999999999861</v>
      </c>
      <c r="E27" s="14">
        <v>28.721</v>
      </c>
      <c r="F27">
        <v>58.534999999999997</v>
      </c>
      <c r="G27">
        <f>E27/F27</f>
        <v>0.49066370547535665</v>
      </c>
    </row>
    <row r="28" spans="1:10">
      <c r="A28">
        <v>3</v>
      </c>
      <c r="B28">
        <f t="shared" ref="B28:B29" si="7">A28*(1/25)</f>
        <v>0.12</v>
      </c>
      <c r="C28">
        <v>173.99100000000001</v>
      </c>
      <c r="D28" s="11">
        <f t="shared" si="6"/>
        <v>-6.0089999999999861</v>
      </c>
      <c r="E28">
        <v>21.541</v>
      </c>
      <c r="F28">
        <v>39.676000000000002</v>
      </c>
      <c r="G28">
        <f>E28/F28</f>
        <v>0.54292267365661862</v>
      </c>
      <c r="I28" t="s">
        <v>131</v>
      </c>
      <c r="J28" t="s">
        <v>784</v>
      </c>
    </row>
    <row r="29" spans="1:10">
      <c r="A29">
        <v>5</v>
      </c>
      <c r="B29">
        <f t="shared" si="7"/>
        <v>0.2</v>
      </c>
      <c r="C29">
        <v>176.143</v>
      </c>
      <c r="D29" s="11">
        <f t="shared" si="6"/>
        <v>-3.8569999999999993</v>
      </c>
      <c r="I29" t="s">
        <v>785</v>
      </c>
    </row>
    <row r="32" spans="1:10">
      <c r="A32">
        <v>1</v>
      </c>
      <c r="B32">
        <f>A32*(1/25)</f>
        <v>0.04</v>
      </c>
      <c r="C32">
        <v>170.749</v>
      </c>
      <c r="D32" s="11">
        <f t="shared" ref="D32:D36" si="8">-180+C32</f>
        <v>-9.2510000000000048</v>
      </c>
      <c r="E32">
        <v>26.7</v>
      </c>
      <c r="F32">
        <v>49.986000000000004</v>
      </c>
      <c r="G32">
        <f>E32/F32</f>
        <v>0.53414956187732554</v>
      </c>
    </row>
    <row r="33" spans="1:7">
      <c r="A33">
        <v>3</v>
      </c>
      <c r="B33">
        <f t="shared" ref="B33:B36" si="9">A33*(1/25)</f>
        <v>0.12</v>
      </c>
      <c r="C33">
        <v>173.66</v>
      </c>
      <c r="D33" s="11">
        <f t="shared" si="8"/>
        <v>-6.3400000000000034</v>
      </c>
      <c r="E33">
        <v>21.332999999999998</v>
      </c>
      <c r="F33">
        <v>38.665999999999997</v>
      </c>
      <c r="G33">
        <f>E33/F33</f>
        <v>0.55172502974189208</v>
      </c>
    </row>
    <row r="34" spans="1:7">
      <c r="A34">
        <v>5</v>
      </c>
      <c r="B34">
        <f t="shared" si="9"/>
        <v>0.2</v>
      </c>
      <c r="C34">
        <v>164.50399999999999</v>
      </c>
      <c r="D34" s="11">
        <f t="shared" si="8"/>
        <v>-15.496000000000009</v>
      </c>
    </row>
    <row r="35" spans="1:7">
      <c r="A35">
        <v>7</v>
      </c>
      <c r="B35">
        <f>A35*(1/25)</f>
        <v>0.28000000000000003</v>
      </c>
      <c r="C35">
        <v>164.50399999999999</v>
      </c>
      <c r="D35" s="11">
        <f t="shared" si="8"/>
        <v>-15.496000000000009</v>
      </c>
    </row>
    <row r="36" spans="1:7">
      <c r="A36">
        <v>9</v>
      </c>
      <c r="B36">
        <f t="shared" si="9"/>
        <v>0.36</v>
      </c>
      <c r="C36">
        <v>177.39699999999999</v>
      </c>
      <c r="D36" s="11">
        <f t="shared" si="8"/>
        <v>-2.6030000000000086</v>
      </c>
    </row>
    <row r="39" spans="1:7">
      <c r="A39">
        <v>1</v>
      </c>
      <c r="B39">
        <f>A39*(1/25)</f>
        <v>0.04</v>
      </c>
      <c r="C39">
        <v>171.30199999999999</v>
      </c>
      <c r="D39" s="11">
        <f t="shared" ref="D39:D44" si="10">-180+C39</f>
        <v>-8.6980000000000075</v>
      </c>
      <c r="E39">
        <v>17.789000000000001</v>
      </c>
      <c r="F39">
        <v>38.871000000000002</v>
      </c>
      <c r="G39">
        <f>E39/F39</f>
        <v>0.45764194386560675</v>
      </c>
    </row>
    <row r="40" spans="1:7">
      <c r="A40">
        <v>3</v>
      </c>
      <c r="B40">
        <f t="shared" ref="B40:B43" si="11">A40*(1/25)</f>
        <v>0.12</v>
      </c>
      <c r="C40">
        <v>165.7</v>
      </c>
      <c r="D40" s="11">
        <f t="shared" si="10"/>
        <v>-14.300000000000011</v>
      </c>
      <c r="E40">
        <v>21.375</v>
      </c>
      <c r="F40">
        <v>40.465000000000003</v>
      </c>
      <c r="G40">
        <f>E40/F40</f>
        <v>0.52823427653527733</v>
      </c>
    </row>
    <row r="41" spans="1:7">
      <c r="A41">
        <v>5</v>
      </c>
      <c r="B41">
        <f t="shared" si="11"/>
        <v>0.2</v>
      </c>
      <c r="C41">
        <v>169.261</v>
      </c>
      <c r="D41" s="11">
        <f t="shared" si="10"/>
        <v>-10.739000000000004</v>
      </c>
    </row>
    <row r="42" spans="1:7">
      <c r="A42">
        <v>7</v>
      </c>
      <c r="B42">
        <f>A42*(1/25)</f>
        <v>0.28000000000000003</v>
      </c>
      <c r="C42">
        <v>168.11099999999999</v>
      </c>
      <c r="D42" s="11">
        <f t="shared" si="10"/>
        <v>-11.88900000000001</v>
      </c>
    </row>
    <row r="43" spans="1:7">
      <c r="A43">
        <v>9</v>
      </c>
      <c r="B43">
        <f t="shared" si="11"/>
        <v>0.36</v>
      </c>
      <c r="C43">
        <v>168.11099999999999</v>
      </c>
      <c r="D43" s="11">
        <f t="shared" si="10"/>
        <v>-11.88900000000001</v>
      </c>
    </row>
    <row r="44" spans="1:7">
      <c r="A44">
        <v>11</v>
      </c>
      <c r="B44">
        <f>A44*(1/25)</f>
        <v>0.44</v>
      </c>
      <c r="C44">
        <v>175.42599999999999</v>
      </c>
      <c r="D44" s="11">
        <f t="shared" si="10"/>
        <v>-4.5740000000000123</v>
      </c>
    </row>
    <row r="49" spans="1:10">
      <c r="A49" t="s">
        <v>812</v>
      </c>
    </row>
    <row r="50" spans="1:10">
      <c r="A50" s="1" t="s">
        <v>123</v>
      </c>
      <c r="B50" s="1" t="s">
        <v>124</v>
      </c>
      <c r="C50" s="1" t="s">
        <v>125</v>
      </c>
      <c r="D50" s="1" t="s">
        <v>174</v>
      </c>
      <c r="E50" s="1" t="s">
        <v>773</v>
      </c>
      <c r="F50" s="1" t="s">
        <v>774</v>
      </c>
      <c r="G50" s="1" t="s">
        <v>775</v>
      </c>
    </row>
    <row r="51" spans="1:10">
      <c r="A51">
        <v>1</v>
      </c>
      <c r="B51">
        <f>A51*(1/25)</f>
        <v>0.04</v>
      </c>
      <c r="C51">
        <v>175.89400000000001</v>
      </c>
      <c r="D51" s="11">
        <f t="shared" ref="D51:D58" si="12">-180+C51</f>
        <v>-4.1059999999999945</v>
      </c>
      <c r="E51" s="14">
        <v>57.472999999999999</v>
      </c>
      <c r="F51">
        <v>103.294</v>
      </c>
      <c r="G51">
        <f>E51/F51</f>
        <v>0.55640211435320541</v>
      </c>
    </row>
    <row r="52" spans="1:10">
      <c r="A52">
        <v>3</v>
      </c>
      <c r="B52">
        <f t="shared" ref="B52:B58" si="13">A52*(1/25)</f>
        <v>0.12</v>
      </c>
      <c r="C52">
        <v>175.89400000000001</v>
      </c>
      <c r="D52" s="11">
        <f t="shared" si="12"/>
        <v>-4.1059999999999945</v>
      </c>
      <c r="E52">
        <v>53.93</v>
      </c>
      <c r="F52">
        <v>99.204000000000008</v>
      </c>
      <c r="G52">
        <f>E52/F52</f>
        <v>0.54362727309382686</v>
      </c>
      <c r="I52" t="s">
        <v>131</v>
      </c>
      <c r="J52" t="s">
        <v>786</v>
      </c>
    </row>
    <row r="53" spans="1:10">
      <c r="A53">
        <v>5</v>
      </c>
      <c r="B53">
        <f t="shared" si="13"/>
        <v>0.2</v>
      </c>
      <c r="C53">
        <v>174.93700000000001</v>
      </c>
      <c r="D53" s="11">
        <f t="shared" si="12"/>
        <v>-5.0629999999999882</v>
      </c>
      <c r="I53" t="s">
        <v>787</v>
      </c>
    </row>
    <row r="54" spans="1:10">
      <c r="A54">
        <v>7</v>
      </c>
      <c r="B54">
        <f t="shared" si="13"/>
        <v>0.28000000000000003</v>
      </c>
      <c r="C54">
        <v>173.39500000000001</v>
      </c>
      <c r="D54" s="11">
        <f t="shared" si="12"/>
        <v>-6.6049999999999898</v>
      </c>
    </row>
    <row r="55" spans="1:10">
      <c r="A55">
        <v>9</v>
      </c>
      <c r="B55">
        <f t="shared" si="13"/>
        <v>0.36</v>
      </c>
      <c r="C55">
        <v>173.39500000000001</v>
      </c>
      <c r="D55" s="11">
        <f t="shared" si="12"/>
        <v>-6.6049999999999898</v>
      </c>
    </row>
    <row r="56" spans="1:10">
      <c r="A56">
        <v>11</v>
      </c>
      <c r="B56">
        <f t="shared" si="13"/>
        <v>0.44</v>
      </c>
      <c r="C56">
        <v>175.03</v>
      </c>
      <c r="D56" s="11">
        <f t="shared" si="12"/>
        <v>-4.9699999999999989</v>
      </c>
    </row>
    <row r="57" spans="1:10">
      <c r="A57">
        <v>13</v>
      </c>
      <c r="B57">
        <f t="shared" si="13"/>
        <v>0.52</v>
      </c>
      <c r="C57">
        <v>175.03</v>
      </c>
      <c r="D57" s="11">
        <f t="shared" si="12"/>
        <v>-4.9699999999999989</v>
      </c>
    </row>
    <row r="58" spans="1:10">
      <c r="A58">
        <v>15</v>
      </c>
      <c r="B58">
        <f t="shared" si="13"/>
        <v>0.6</v>
      </c>
      <c r="C58">
        <v>174.71</v>
      </c>
      <c r="D58" s="11">
        <f t="shared" si="12"/>
        <v>-5.289999999999992</v>
      </c>
    </row>
    <row r="61" spans="1:10">
      <c r="A61">
        <v>1</v>
      </c>
      <c r="B61">
        <f>A61*(1/25)</f>
        <v>0.04</v>
      </c>
      <c r="C61">
        <v>174.66300000000001</v>
      </c>
      <c r="D61" s="11">
        <f t="shared" ref="D61:D66" si="14">-180+C61</f>
        <v>-5.3369999999999891</v>
      </c>
      <c r="E61">
        <v>55.249000000000002</v>
      </c>
      <c r="F61">
        <v>105.986</v>
      </c>
      <c r="G61">
        <f>E61/F61</f>
        <v>0.52128583020398922</v>
      </c>
    </row>
    <row r="62" spans="1:10">
      <c r="A62">
        <v>3</v>
      </c>
      <c r="B62">
        <f t="shared" ref="B62:B66" si="15">A62*(1/25)</f>
        <v>0.12</v>
      </c>
      <c r="C62">
        <v>174.65100000000001</v>
      </c>
      <c r="D62" s="11">
        <f t="shared" si="14"/>
        <v>-5.3489999999999895</v>
      </c>
      <c r="E62">
        <v>46.895000000000003</v>
      </c>
      <c r="F62">
        <v>87.968999999999994</v>
      </c>
      <c r="G62">
        <f>E62/F62</f>
        <v>0.53308551876229138</v>
      </c>
    </row>
    <row r="63" spans="1:10">
      <c r="A63">
        <v>5</v>
      </c>
      <c r="B63">
        <f t="shared" si="15"/>
        <v>0.2</v>
      </c>
      <c r="C63">
        <v>174.65100000000001</v>
      </c>
      <c r="D63" s="11">
        <f t="shared" si="14"/>
        <v>-5.3489999999999895</v>
      </c>
    </row>
    <row r="64" spans="1:10">
      <c r="A64">
        <v>7</v>
      </c>
      <c r="B64">
        <f>A64*(1/25)</f>
        <v>0.28000000000000003</v>
      </c>
      <c r="C64">
        <v>170.904</v>
      </c>
      <c r="D64" s="11">
        <f t="shared" si="14"/>
        <v>-9.0960000000000036</v>
      </c>
    </row>
    <row r="65" spans="1:7">
      <c r="A65">
        <v>9</v>
      </c>
      <c r="B65">
        <f t="shared" si="15"/>
        <v>0.36</v>
      </c>
      <c r="C65">
        <v>170.904</v>
      </c>
      <c r="D65" s="11">
        <f t="shared" si="14"/>
        <v>-9.0960000000000036</v>
      </c>
    </row>
    <row r="66" spans="1:7">
      <c r="A66">
        <v>11</v>
      </c>
      <c r="B66">
        <f t="shared" si="15"/>
        <v>0.44</v>
      </c>
      <c r="C66">
        <v>178.15199999999999</v>
      </c>
      <c r="D66" s="11">
        <f t="shared" si="14"/>
        <v>-1.8480000000000132</v>
      </c>
    </row>
    <row r="69" spans="1:7">
      <c r="A69">
        <v>1</v>
      </c>
      <c r="B69">
        <f>A69*(1/25)</f>
        <v>0.04</v>
      </c>
      <c r="C69">
        <v>175.268</v>
      </c>
      <c r="D69" s="11">
        <f t="shared" ref="D69:D73" si="16">-180+C69</f>
        <v>-4.7319999999999993</v>
      </c>
      <c r="E69">
        <v>49.978000000000002</v>
      </c>
      <c r="F69">
        <v>99.956000000000003</v>
      </c>
      <c r="G69">
        <f>E69/F69</f>
        <v>0.5</v>
      </c>
    </row>
    <row r="70" spans="1:7">
      <c r="A70">
        <v>3</v>
      </c>
      <c r="B70">
        <f t="shared" ref="B70:B73" si="17">A70*(1/25)</f>
        <v>0.12</v>
      </c>
      <c r="C70">
        <v>170.31100000000001</v>
      </c>
      <c r="D70" s="11">
        <f t="shared" si="16"/>
        <v>-9.688999999999993</v>
      </c>
      <c r="E70">
        <v>44.180999999999997</v>
      </c>
      <c r="F70">
        <v>88.180999999999997</v>
      </c>
      <c r="G70">
        <f>E70/F70</f>
        <v>0.50102629818214806</v>
      </c>
    </row>
    <row r="71" spans="1:7">
      <c r="A71">
        <v>5</v>
      </c>
      <c r="B71">
        <f t="shared" si="17"/>
        <v>0.2</v>
      </c>
      <c r="C71">
        <v>174.67099999999999</v>
      </c>
      <c r="D71" s="11">
        <f t="shared" si="16"/>
        <v>-5.3290000000000077</v>
      </c>
    </row>
    <row r="72" spans="1:7">
      <c r="A72">
        <v>7</v>
      </c>
      <c r="B72">
        <f>A72*(1/25)</f>
        <v>0.28000000000000003</v>
      </c>
      <c r="C72">
        <v>174.738</v>
      </c>
      <c r="D72" s="11">
        <f t="shared" si="16"/>
        <v>-5.2620000000000005</v>
      </c>
    </row>
    <row r="73" spans="1:7">
      <c r="A73">
        <v>11</v>
      </c>
      <c r="B73">
        <f t="shared" si="17"/>
        <v>0.44</v>
      </c>
      <c r="C73">
        <v>171.95400000000001</v>
      </c>
      <c r="D73" s="11">
        <f t="shared" si="16"/>
        <v>-8.0459999999999923</v>
      </c>
    </row>
  </sheetData>
  <hyperlinks>
    <hyperlink ref="I4" r:id="rId1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D101" sqref="D101:D105"/>
    </sheetView>
  </sheetViews>
  <sheetFormatPr defaultRowHeight="15"/>
  <cols>
    <col min="1" max="1" width="20.5703125" bestFit="1" customWidth="1"/>
    <col min="2" max="2" width="14.7109375" bestFit="1" customWidth="1"/>
    <col min="3" max="3" width="14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1">
      <c r="A1" s="1" t="s">
        <v>788</v>
      </c>
      <c r="C1" s="24" t="s">
        <v>789</v>
      </c>
    </row>
    <row r="2" spans="1:11">
      <c r="A2" t="s">
        <v>790</v>
      </c>
    </row>
    <row r="3" spans="1:11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1">
      <c r="A4">
        <v>1</v>
      </c>
      <c r="B4">
        <f>A4*(1/25)</f>
        <v>0.04</v>
      </c>
      <c r="C4" s="17">
        <v>176.24799999999999</v>
      </c>
      <c r="D4" s="11">
        <f t="shared" ref="D4:D9" si="0">-180+C4</f>
        <v>-3.7520000000000095</v>
      </c>
      <c r="E4" s="17">
        <v>26.077000000000002</v>
      </c>
      <c r="F4" s="17">
        <v>52.383000000000003</v>
      </c>
      <c r="G4">
        <f>E4/F4</f>
        <v>0.49781417635492431</v>
      </c>
      <c r="H4">
        <v>6.9999999999999999E-4</v>
      </c>
      <c r="I4" s="9" t="s">
        <v>805</v>
      </c>
      <c r="J4" s="9"/>
      <c r="K4" s="14"/>
    </row>
    <row r="5" spans="1:11">
      <c r="A5">
        <v>3</v>
      </c>
      <c r="B5">
        <f t="shared" ref="B5:B9" si="1">A5*(1/25)</f>
        <v>0.12</v>
      </c>
      <c r="C5" s="17">
        <v>180</v>
      </c>
      <c r="D5" s="11">
        <f t="shared" si="0"/>
        <v>0</v>
      </c>
      <c r="E5" s="17"/>
      <c r="F5" s="17"/>
      <c r="G5" s="17"/>
      <c r="H5" s="17"/>
    </row>
    <row r="6" spans="1:11">
      <c r="A6">
        <v>5</v>
      </c>
      <c r="B6">
        <f t="shared" si="1"/>
        <v>0.2</v>
      </c>
      <c r="C6" s="17">
        <v>174.47200000000001</v>
      </c>
      <c r="D6" s="11">
        <f t="shared" si="0"/>
        <v>-5.5279999999999916</v>
      </c>
      <c r="E6" s="17"/>
      <c r="F6" s="17"/>
      <c r="G6" s="17"/>
      <c r="H6" s="17"/>
      <c r="J6" t="s">
        <v>131</v>
      </c>
      <c r="K6" t="s">
        <v>791</v>
      </c>
    </row>
    <row r="7" spans="1:11">
      <c r="A7">
        <v>7</v>
      </c>
      <c r="B7">
        <f>A7*(1/25)</f>
        <v>0.28000000000000003</v>
      </c>
      <c r="C7" s="17">
        <v>177.96899999999999</v>
      </c>
      <c r="D7" s="11">
        <f t="shared" si="0"/>
        <v>-2.0310000000000059</v>
      </c>
      <c r="E7" s="17"/>
      <c r="F7" s="17"/>
      <c r="G7" s="17"/>
      <c r="H7" s="17"/>
      <c r="J7" t="s">
        <v>792</v>
      </c>
    </row>
    <row r="8" spans="1:11">
      <c r="A8">
        <v>9</v>
      </c>
      <c r="B8">
        <f t="shared" si="1"/>
        <v>0.36</v>
      </c>
      <c r="C8">
        <v>172.185</v>
      </c>
      <c r="D8" s="11">
        <f t="shared" si="0"/>
        <v>-7.8149999999999977</v>
      </c>
    </row>
    <row r="9" spans="1:11">
      <c r="A9">
        <v>11</v>
      </c>
      <c r="B9">
        <f t="shared" si="1"/>
        <v>0.44</v>
      </c>
      <c r="C9">
        <v>175.91399999999999</v>
      </c>
      <c r="D9" s="11">
        <f t="shared" si="0"/>
        <v>-4.0860000000000127</v>
      </c>
    </row>
    <row r="12" spans="1:11">
      <c r="A12">
        <v>1</v>
      </c>
      <c r="B12">
        <f>A12*(1/25)</f>
        <v>0.04</v>
      </c>
      <c r="C12">
        <v>178.441</v>
      </c>
      <c r="D12" s="11">
        <f t="shared" ref="D12:D17" si="2">-180+C12</f>
        <v>-1.5589999999999975</v>
      </c>
      <c r="E12">
        <v>24.166</v>
      </c>
      <c r="F12">
        <v>48.905000000000001</v>
      </c>
      <c r="G12">
        <f>E12/F12</f>
        <v>0.49414170330232082</v>
      </c>
    </row>
    <row r="13" spans="1:11">
      <c r="A13">
        <v>3</v>
      </c>
      <c r="B13">
        <f t="shared" ref="B13:B17" si="3">A13*(1/25)</f>
        <v>0.12</v>
      </c>
      <c r="C13">
        <v>177.274</v>
      </c>
      <c r="D13" s="11">
        <f t="shared" si="2"/>
        <v>-2.7259999999999991</v>
      </c>
      <c r="H13" s="17"/>
    </row>
    <row r="14" spans="1:11">
      <c r="A14">
        <v>5</v>
      </c>
      <c r="B14">
        <f t="shared" si="3"/>
        <v>0.2</v>
      </c>
      <c r="C14">
        <v>177.58</v>
      </c>
      <c r="D14" s="11">
        <f t="shared" si="2"/>
        <v>-2.4199999999999875</v>
      </c>
    </row>
    <row r="15" spans="1:11">
      <c r="A15">
        <v>7</v>
      </c>
      <c r="B15">
        <f>A15*(1/25)</f>
        <v>0.28000000000000003</v>
      </c>
      <c r="C15">
        <v>175.721</v>
      </c>
      <c r="D15" s="11">
        <f t="shared" si="2"/>
        <v>-4.2789999999999964</v>
      </c>
    </row>
    <row r="16" spans="1:11">
      <c r="A16">
        <v>9</v>
      </c>
      <c r="B16">
        <f t="shared" si="3"/>
        <v>0.36</v>
      </c>
      <c r="C16">
        <v>174.28899999999999</v>
      </c>
      <c r="D16" s="11">
        <f t="shared" si="2"/>
        <v>-5.7110000000000127</v>
      </c>
    </row>
    <row r="17" spans="1:8">
      <c r="A17">
        <v>11</v>
      </c>
      <c r="B17">
        <f t="shared" si="3"/>
        <v>0.44</v>
      </c>
      <c r="C17">
        <v>171.08500000000001</v>
      </c>
      <c r="D17" s="11">
        <f t="shared" si="2"/>
        <v>-8.914999999999992</v>
      </c>
    </row>
    <row r="20" spans="1:8">
      <c r="A20">
        <v>1</v>
      </c>
      <c r="B20">
        <f>A20*(1/25)</f>
        <v>0.04</v>
      </c>
      <c r="C20">
        <v>171.15799999999999</v>
      </c>
      <c r="D20" s="11">
        <f t="shared" ref="D20:D25" si="4">-180+C20</f>
        <v>-8.842000000000013</v>
      </c>
      <c r="E20">
        <v>26.832999999999998</v>
      </c>
      <c r="F20">
        <v>52.131</v>
      </c>
      <c r="G20">
        <f>E20/F20</f>
        <v>0.51472252594425583</v>
      </c>
    </row>
    <row r="21" spans="1:8">
      <c r="A21">
        <v>3</v>
      </c>
      <c r="B21">
        <f t="shared" ref="B21:B25" si="5">A21*(1/25)</f>
        <v>0.12</v>
      </c>
      <c r="C21">
        <v>178.059</v>
      </c>
      <c r="D21" s="11">
        <f t="shared" si="4"/>
        <v>-1.9410000000000025</v>
      </c>
      <c r="H21" s="17"/>
    </row>
    <row r="22" spans="1:8">
      <c r="A22">
        <v>5</v>
      </c>
      <c r="B22">
        <f t="shared" si="5"/>
        <v>0.2</v>
      </c>
      <c r="C22">
        <v>174.47200000000001</v>
      </c>
      <c r="D22" s="11">
        <f t="shared" si="4"/>
        <v>-5.5279999999999916</v>
      </c>
    </row>
    <row r="23" spans="1:8">
      <c r="A23">
        <v>7</v>
      </c>
      <c r="B23">
        <f>A23*(1/25)</f>
        <v>0.28000000000000003</v>
      </c>
      <c r="C23">
        <v>172.875</v>
      </c>
      <c r="D23" s="11">
        <f t="shared" si="4"/>
        <v>-7.125</v>
      </c>
    </row>
    <row r="24" spans="1:8">
      <c r="A24">
        <v>9</v>
      </c>
      <c r="B24">
        <f t="shared" si="5"/>
        <v>0.36</v>
      </c>
      <c r="C24">
        <v>178.15199999999999</v>
      </c>
      <c r="D24" s="11">
        <f t="shared" si="4"/>
        <v>-1.8480000000000132</v>
      </c>
    </row>
    <row r="25" spans="1:8">
      <c r="A25">
        <v>11</v>
      </c>
      <c r="B25">
        <f t="shared" si="5"/>
        <v>0.44</v>
      </c>
      <c r="C25">
        <v>171.87</v>
      </c>
      <c r="D25" s="11">
        <f t="shared" si="4"/>
        <v>-8.1299999999999955</v>
      </c>
    </row>
    <row r="28" spans="1:8">
      <c r="A28">
        <v>1</v>
      </c>
      <c r="B28">
        <f>A28*(1/25)</f>
        <v>0.04</v>
      </c>
      <c r="C28">
        <v>178.755</v>
      </c>
      <c r="D28" s="11">
        <f t="shared" ref="D28:D34" si="6">-180+C28</f>
        <v>-1.2450000000000045</v>
      </c>
      <c r="E28">
        <v>24.082999999999998</v>
      </c>
      <c r="F28">
        <v>50.989999999999995</v>
      </c>
      <c r="G28">
        <f>E28/F28</f>
        <v>0.47230829574426358</v>
      </c>
    </row>
    <row r="29" spans="1:8">
      <c r="A29">
        <v>3</v>
      </c>
      <c r="B29">
        <f t="shared" ref="B29:B34" si="7">A29*(1/25)</f>
        <v>0.12</v>
      </c>
      <c r="C29">
        <v>172.875</v>
      </c>
      <c r="D29" s="11">
        <f t="shared" si="6"/>
        <v>-7.125</v>
      </c>
      <c r="H29" s="17"/>
    </row>
    <row r="30" spans="1:8">
      <c r="A30">
        <v>5</v>
      </c>
      <c r="B30">
        <f t="shared" si="7"/>
        <v>0.2</v>
      </c>
      <c r="C30">
        <v>173.88399999999999</v>
      </c>
      <c r="D30" s="11">
        <f t="shared" si="6"/>
        <v>-6.1160000000000139</v>
      </c>
    </row>
    <row r="31" spans="1:8">
      <c r="A31">
        <v>7</v>
      </c>
      <c r="B31">
        <f>A31*(1/25)</f>
        <v>0.28000000000000003</v>
      </c>
      <c r="C31">
        <v>168.30099999999999</v>
      </c>
      <c r="D31" s="11">
        <f t="shared" si="6"/>
        <v>-11.699000000000012</v>
      </c>
    </row>
    <row r="32" spans="1:8">
      <c r="A32">
        <v>9</v>
      </c>
      <c r="B32">
        <f t="shared" si="7"/>
        <v>0.36</v>
      </c>
      <c r="C32">
        <v>174.49799999999999</v>
      </c>
      <c r="D32" s="11">
        <f t="shared" si="6"/>
        <v>-5.5020000000000095</v>
      </c>
    </row>
    <row r="33" spans="1:8">
      <c r="A33">
        <v>11</v>
      </c>
      <c r="B33">
        <f t="shared" si="7"/>
        <v>0.44</v>
      </c>
      <c r="C33">
        <v>179.30099999999999</v>
      </c>
      <c r="D33" s="11">
        <f t="shared" si="6"/>
        <v>-0.69900000000001228</v>
      </c>
    </row>
    <row r="34" spans="1:8">
      <c r="A34">
        <v>13</v>
      </c>
      <c r="B34">
        <f t="shared" si="7"/>
        <v>0.52</v>
      </c>
      <c r="C34">
        <v>170.75399999999999</v>
      </c>
      <c r="D34" s="11">
        <f t="shared" si="6"/>
        <v>-9.2460000000000093</v>
      </c>
    </row>
    <row r="37" spans="1:8">
      <c r="A37">
        <v>1</v>
      </c>
      <c r="B37">
        <f>A37*(1/25)</f>
        <v>0.04</v>
      </c>
      <c r="C37">
        <v>176.66399999999999</v>
      </c>
      <c r="D37" s="11">
        <f t="shared" ref="D37:D43" si="8">-180+C37</f>
        <v>-3.3360000000000127</v>
      </c>
      <c r="E37">
        <v>27.856999999999999</v>
      </c>
      <c r="F37">
        <v>52.596000000000004</v>
      </c>
      <c r="G37">
        <f>E37/F37</f>
        <v>0.52964103734124268</v>
      </c>
    </row>
    <row r="38" spans="1:8">
      <c r="A38">
        <v>3</v>
      </c>
      <c r="B38">
        <f t="shared" ref="B38:B42" si="9">A38*(1/25)</f>
        <v>0.12</v>
      </c>
      <c r="C38">
        <v>173.089</v>
      </c>
      <c r="D38" s="11">
        <f t="shared" si="8"/>
        <v>-6.9110000000000014</v>
      </c>
      <c r="H38" s="17"/>
    </row>
    <row r="39" spans="1:8">
      <c r="A39">
        <v>5</v>
      </c>
      <c r="B39">
        <f t="shared" si="9"/>
        <v>0.2</v>
      </c>
      <c r="C39">
        <v>179.24600000000001</v>
      </c>
      <c r="D39" s="11">
        <f t="shared" si="8"/>
        <v>-0.75399999999999068</v>
      </c>
    </row>
    <row r="40" spans="1:8">
      <c r="A40">
        <v>7</v>
      </c>
      <c r="B40">
        <f>A40*(1/25)</f>
        <v>0.28000000000000003</v>
      </c>
      <c r="C40">
        <v>172.05699999999999</v>
      </c>
      <c r="D40" s="11">
        <f t="shared" si="8"/>
        <v>-7.9430000000000121</v>
      </c>
    </row>
    <row r="41" spans="1:8">
      <c r="A41">
        <v>9</v>
      </c>
      <c r="B41">
        <f t="shared" si="9"/>
        <v>0.36</v>
      </c>
      <c r="C41">
        <v>174.99199999999999</v>
      </c>
      <c r="D41" s="11">
        <f t="shared" si="8"/>
        <v>-5.0080000000000098</v>
      </c>
    </row>
    <row r="42" spans="1:8">
      <c r="A42">
        <v>11</v>
      </c>
      <c r="B42">
        <f t="shared" si="9"/>
        <v>0.44</v>
      </c>
      <c r="C42">
        <v>175.91399999999999</v>
      </c>
      <c r="D42" s="11">
        <f t="shared" si="8"/>
        <v>-4.0860000000000127</v>
      </c>
    </row>
    <row r="43" spans="1:8">
      <c r="A43">
        <v>13</v>
      </c>
      <c r="B43">
        <f>A43*(1/25)</f>
        <v>0.52</v>
      </c>
      <c r="C43">
        <v>178.78100000000001</v>
      </c>
      <c r="D43" s="11">
        <f t="shared" si="8"/>
        <v>-1.2189999999999941</v>
      </c>
    </row>
    <row r="48" spans="1:8">
      <c r="A48" t="s">
        <v>793</v>
      </c>
    </row>
    <row r="49" spans="1:10">
      <c r="A49" s="1" t="s">
        <v>123</v>
      </c>
      <c r="B49" s="1" t="s">
        <v>124</v>
      </c>
      <c r="C49" s="1" t="s">
        <v>125</v>
      </c>
      <c r="D49" s="1" t="s">
        <v>174</v>
      </c>
      <c r="E49" s="1" t="s">
        <v>773</v>
      </c>
      <c r="F49" s="1" t="s">
        <v>774</v>
      </c>
      <c r="G49" s="1" t="s">
        <v>775</v>
      </c>
      <c r="I49" t="s">
        <v>131</v>
      </c>
      <c r="J49" t="s">
        <v>794</v>
      </c>
    </row>
    <row r="50" spans="1:10">
      <c r="A50">
        <v>1</v>
      </c>
      <c r="B50">
        <f>A50*(1/25)</f>
        <v>0.04</v>
      </c>
      <c r="C50">
        <v>175.898</v>
      </c>
      <c r="D50" s="11">
        <f t="shared" ref="D50:D54" si="10">-180+C50</f>
        <v>-4.1020000000000039</v>
      </c>
      <c r="E50">
        <v>26.998000000000001</v>
      </c>
      <c r="F50">
        <v>53.996000000000002</v>
      </c>
      <c r="G50">
        <f>E50/F50</f>
        <v>0.5</v>
      </c>
      <c r="I50" t="s">
        <v>795</v>
      </c>
    </row>
    <row r="51" spans="1:10">
      <c r="A51">
        <v>3</v>
      </c>
      <c r="B51">
        <f t="shared" ref="B51:B54" si="11">A51*(1/25)</f>
        <v>0.12</v>
      </c>
      <c r="C51">
        <v>176.87799999999999</v>
      </c>
      <c r="D51" s="11">
        <f t="shared" si="10"/>
        <v>-3.1220000000000141</v>
      </c>
    </row>
    <row r="52" spans="1:10">
      <c r="A52">
        <v>5</v>
      </c>
      <c r="B52">
        <f t="shared" si="11"/>
        <v>0.2</v>
      </c>
      <c r="C52">
        <v>177.95500000000001</v>
      </c>
      <c r="D52" s="11">
        <f t="shared" si="10"/>
        <v>-2.0449999999999875</v>
      </c>
    </row>
    <row r="53" spans="1:10">
      <c r="A53">
        <v>7</v>
      </c>
      <c r="B53">
        <f>A53*(1/25)</f>
        <v>0.28000000000000003</v>
      </c>
      <c r="C53">
        <v>174.38499999999999</v>
      </c>
      <c r="D53" s="11">
        <f t="shared" si="10"/>
        <v>-5.6150000000000091</v>
      </c>
    </row>
    <row r="54" spans="1:10">
      <c r="A54">
        <v>9</v>
      </c>
      <c r="B54">
        <f t="shared" si="11"/>
        <v>0.36</v>
      </c>
      <c r="C54">
        <v>179.73500000000001</v>
      </c>
      <c r="D54" s="11">
        <f t="shared" si="10"/>
        <v>-0.26499999999998636</v>
      </c>
    </row>
    <row r="57" spans="1:10">
      <c r="A57">
        <v>1</v>
      </c>
      <c r="B57">
        <f>A57*(1/25)</f>
        <v>0.04</v>
      </c>
      <c r="C57">
        <v>180</v>
      </c>
      <c r="D57" s="11">
        <f t="shared" ref="D57:D62" si="12">-180+C57</f>
        <v>0</v>
      </c>
      <c r="E57">
        <v>26.667000000000002</v>
      </c>
      <c r="F57">
        <v>53.334000000000003</v>
      </c>
      <c r="G57">
        <f>E57/F57</f>
        <v>0.5</v>
      </c>
    </row>
    <row r="58" spans="1:10">
      <c r="A58">
        <v>3</v>
      </c>
      <c r="B58">
        <f t="shared" ref="B58:B61" si="13">A58*(1/25)</f>
        <v>0.12</v>
      </c>
      <c r="C58">
        <v>172.50399999999999</v>
      </c>
      <c r="D58" s="11">
        <f t="shared" si="12"/>
        <v>-7.4960000000000093</v>
      </c>
    </row>
    <row r="59" spans="1:10">
      <c r="A59">
        <v>5</v>
      </c>
      <c r="B59">
        <f t="shared" si="13"/>
        <v>0.2</v>
      </c>
      <c r="C59">
        <v>170.78899999999999</v>
      </c>
      <c r="D59" s="11">
        <f t="shared" si="12"/>
        <v>-9.2110000000000127</v>
      </c>
    </row>
    <row r="60" spans="1:10">
      <c r="A60">
        <v>7</v>
      </c>
      <c r="B60">
        <f>A60*(1/25)</f>
        <v>0.28000000000000003</v>
      </c>
      <c r="C60">
        <v>172.47</v>
      </c>
      <c r="D60" s="11">
        <f t="shared" si="12"/>
        <v>-7.5300000000000011</v>
      </c>
    </row>
    <row r="61" spans="1:10">
      <c r="A61">
        <v>9</v>
      </c>
      <c r="B61">
        <f t="shared" si="13"/>
        <v>0.36</v>
      </c>
      <c r="C61">
        <v>167.87299999999999</v>
      </c>
      <c r="D61" s="11">
        <f t="shared" si="12"/>
        <v>-12.12700000000001</v>
      </c>
    </row>
    <row r="62" spans="1:10">
      <c r="A62">
        <v>11</v>
      </c>
      <c r="B62">
        <f>A62*(1/25)</f>
        <v>0.44</v>
      </c>
      <c r="C62">
        <v>175.601</v>
      </c>
      <c r="D62" s="11">
        <f t="shared" si="12"/>
        <v>-4.3990000000000009</v>
      </c>
    </row>
    <row r="65" spans="1:7">
      <c r="A65">
        <v>1</v>
      </c>
      <c r="B65">
        <f>A65*(1/25)</f>
        <v>0.04</v>
      </c>
      <c r="C65">
        <v>172.85499999999999</v>
      </c>
      <c r="D65" s="11">
        <f t="shared" ref="D65:D70" si="14">-180+C65</f>
        <v>-7.1450000000000102</v>
      </c>
      <c r="E65">
        <v>22.190999999999999</v>
      </c>
      <c r="F65">
        <v>42.542999999999999</v>
      </c>
      <c r="G65">
        <f>E65/F65</f>
        <v>0.52161342641562658</v>
      </c>
    </row>
    <row r="66" spans="1:7">
      <c r="A66">
        <v>3</v>
      </c>
      <c r="B66">
        <f t="shared" ref="B66:B69" si="15">A66*(1/25)</f>
        <v>0.12</v>
      </c>
      <c r="C66">
        <v>173.71799999999999</v>
      </c>
      <c r="D66" s="11">
        <f t="shared" si="14"/>
        <v>-6.2820000000000107</v>
      </c>
    </row>
    <row r="67" spans="1:7">
      <c r="A67">
        <v>5</v>
      </c>
      <c r="B67">
        <f t="shared" si="15"/>
        <v>0.2</v>
      </c>
      <c r="C67">
        <v>179.28800000000001</v>
      </c>
      <c r="D67" s="11">
        <f t="shared" si="14"/>
        <v>-0.71199999999998909</v>
      </c>
    </row>
    <row r="68" spans="1:7">
      <c r="A68">
        <v>7</v>
      </c>
      <c r="B68">
        <f>A68*(1/25)</f>
        <v>0.28000000000000003</v>
      </c>
      <c r="C68">
        <v>174.56</v>
      </c>
      <c r="D68" s="11">
        <f t="shared" si="14"/>
        <v>-5.4399999999999977</v>
      </c>
    </row>
    <row r="69" spans="1:7">
      <c r="A69">
        <v>9</v>
      </c>
      <c r="B69">
        <f t="shared" si="15"/>
        <v>0.36</v>
      </c>
      <c r="C69">
        <v>173.59899999999999</v>
      </c>
      <c r="D69" s="11">
        <f t="shared" si="14"/>
        <v>-6.4010000000000105</v>
      </c>
    </row>
    <row r="70" spans="1:7">
      <c r="A70">
        <v>11</v>
      </c>
      <c r="B70">
        <f>A70*(1/25)</f>
        <v>0.44</v>
      </c>
      <c r="C70">
        <v>178.48099999999999</v>
      </c>
      <c r="D70" s="11">
        <f t="shared" si="14"/>
        <v>-1.5190000000000055</v>
      </c>
    </row>
    <row r="73" spans="1:7">
      <c r="A73">
        <v>1</v>
      </c>
      <c r="B73">
        <f>A73*(1/25)</f>
        <v>0.04</v>
      </c>
      <c r="C73">
        <v>176.154</v>
      </c>
      <c r="D73" s="11">
        <f t="shared" ref="D73:D78" si="16">-180+C73</f>
        <v>-3.8460000000000036</v>
      </c>
      <c r="E73">
        <v>22.706</v>
      </c>
      <c r="F73">
        <v>45.411999999999999</v>
      </c>
      <c r="G73">
        <f>E73/F73</f>
        <v>0.5</v>
      </c>
    </row>
    <row r="74" spans="1:7">
      <c r="A74">
        <v>3</v>
      </c>
      <c r="B74">
        <f t="shared" ref="B74:B77" si="17">A74*(1/25)</f>
        <v>0.12</v>
      </c>
      <c r="C74">
        <v>172.56899999999999</v>
      </c>
      <c r="D74" s="11">
        <f t="shared" si="16"/>
        <v>-7.4310000000000116</v>
      </c>
    </row>
    <row r="75" spans="1:7">
      <c r="A75">
        <v>5</v>
      </c>
      <c r="B75">
        <f t="shared" si="17"/>
        <v>0.2</v>
      </c>
      <c r="C75">
        <v>169.69499999999999</v>
      </c>
      <c r="D75" s="11">
        <f t="shared" si="16"/>
        <v>-10.305000000000007</v>
      </c>
    </row>
    <row r="76" spans="1:7">
      <c r="A76">
        <v>7</v>
      </c>
      <c r="B76">
        <f>A76*(1/25)</f>
        <v>0.28000000000000003</v>
      </c>
      <c r="C76">
        <v>174.23699999999999</v>
      </c>
      <c r="D76" s="11">
        <f t="shared" si="16"/>
        <v>-5.7630000000000052</v>
      </c>
    </row>
    <row r="77" spans="1:7">
      <c r="A77">
        <v>9</v>
      </c>
      <c r="B77">
        <f t="shared" si="17"/>
        <v>0.36</v>
      </c>
      <c r="C77">
        <v>170.21799999999999</v>
      </c>
      <c r="D77" s="11">
        <f t="shared" si="16"/>
        <v>-9.7820000000000107</v>
      </c>
    </row>
    <row r="78" spans="1:7">
      <c r="A78">
        <v>11</v>
      </c>
      <c r="B78">
        <f>A78*(1/25)</f>
        <v>0.44</v>
      </c>
      <c r="C78">
        <v>171.107</v>
      </c>
      <c r="D78" s="11">
        <f t="shared" si="16"/>
        <v>-8.8930000000000007</v>
      </c>
    </row>
    <row r="83" spans="1:10">
      <c r="A83" t="s">
        <v>796</v>
      </c>
    </row>
    <row r="84" spans="1:10">
      <c r="A84" s="1" t="s">
        <v>123</v>
      </c>
      <c r="B84" s="1" t="s">
        <v>124</v>
      </c>
      <c r="C84" s="1" t="s">
        <v>125</v>
      </c>
      <c r="D84" s="1" t="s">
        <v>174</v>
      </c>
      <c r="E84" s="1" t="s">
        <v>773</v>
      </c>
      <c r="F84" s="1" t="s">
        <v>774</v>
      </c>
      <c r="G84" s="1" t="s">
        <v>775</v>
      </c>
      <c r="I84" t="s">
        <v>131</v>
      </c>
      <c r="J84" t="s">
        <v>797</v>
      </c>
    </row>
    <row r="85" spans="1:10">
      <c r="A85">
        <v>1</v>
      </c>
      <c r="B85">
        <f>A85*(1/25)</f>
        <v>0.04</v>
      </c>
      <c r="C85">
        <v>177.04900000000001</v>
      </c>
      <c r="D85" s="11">
        <f t="shared" ref="D85:D88" si="18">-180+C85</f>
        <v>-2.9509999999999934</v>
      </c>
      <c r="E85">
        <v>20.742000000000001</v>
      </c>
      <c r="F85">
        <v>44.778999999999996</v>
      </c>
      <c r="G85">
        <f>E85/F85</f>
        <v>0.46320820027244919</v>
      </c>
      <c r="I85" t="s">
        <v>798</v>
      </c>
    </row>
    <row r="86" spans="1:10">
      <c r="A86">
        <v>3</v>
      </c>
      <c r="B86">
        <f t="shared" ref="B86:B87" si="19">A86*(1/25)</f>
        <v>0.12</v>
      </c>
      <c r="C86">
        <v>174.95400000000001</v>
      </c>
      <c r="D86" s="11">
        <f t="shared" si="18"/>
        <v>-5.0459999999999923</v>
      </c>
    </row>
    <row r="87" spans="1:10">
      <c r="A87">
        <v>5</v>
      </c>
      <c r="B87">
        <f t="shared" si="19"/>
        <v>0.2</v>
      </c>
      <c r="C87">
        <v>166</v>
      </c>
      <c r="D87" s="11">
        <f t="shared" si="18"/>
        <v>-14</v>
      </c>
    </row>
    <row r="88" spans="1:10">
      <c r="A88">
        <v>7</v>
      </c>
      <c r="B88">
        <f>A88*(1/25)</f>
        <v>0.28000000000000003</v>
      </c>
      <c r="C88">
        <v>166.75899999999999</v>
      </c>
      <c r="D88" s="11">
        <f t="shared" si="18"/>
        <v>-13.241000000000014</v>
      </c>
    </row>
    <row r="91" spans="1:10">
      <c r="A91">
        <v>1</v>
      </c>
      <c r="B91">
        <f>A91*(1/25)</f>
        <v>0.04</v>
      </c>
      <c r="C91">
        <v>175.32</v>
      </c>
      <c r="D91" s="11">
        <f t="shared" ref="D91:D93" si="20">-180+C91</f>
        <v>-4.6800000000000068</v>
      </c>
      <c r="E91">
        <v>30.782</v>
      </c>
      <c r="F91">
        <v>56.429000000000002</v>
      </c>
      <c r="G91">
        <f>E91/F91</f>
        <v>0.5454996544330043</v>
      </c>
    </row>
    <row r="92" spans="1:10">
      <c r="A92">
        <v>3</v>
      </c>
      <c r="B92">
        <f t="shared" ref="B92:B93" si="21">A92*(1/25)</f>
        <v>0.12</v>
      </c>
      <c r="C92">
        <v>171.44300000000001</v>
      </c>
      <c r="D92" s="11">
        <f t="shared" si="20"/>
        <v>-8.5569999999999879</v>
      </c>
    </row>
    <row r="93" spans="1:10">
      <c r="A93">
        <v>5</v>
      </c>
      <c r="B93">
        <f t="shared" si="21"/>
        <v>0.2</v>
      </c>
      <c r="C93">
        <v>176.309</v>
      </c>
      <c r="D93" s="11">
        <f t="shared" si="20"/>
        <v>-3.6910000000000025</v>
      </c>
    </row>
    <row r="96" spans="1:10">
      <c r="A96">
        <v>1</v>
      </c>
      <c r="B96">
        <f>A96*(1/25)</f>
        <v>0.04</v>
      </c>
      <c r="C96">
        <v>170.93299999999999</v>
      </c>
      <c r="D96" s="11">
        <f t="shared" ref="D96:D98" si="22">-180+C96</f>
        <v>-9.0670000000000073</v>
      </c>
      <c r="E96">
        <v>24.585000000000001</v>
      </c>
      <c r="F96">
        <v>47.871000000000002</v>
      </c>
      <c r="G96">
        <f>E96/F96</f>
        <v>0.51356771322930372</v>
      </c>
    </row>
    <row r="97" spans="1:7">
      <c r="A97">
        <v>3</v>
      </c>
      <c r="B97">
        <f t="shared" ref="B97:B98" si="23">A97*(1/25)</f>
        <v>0.12</v>
      </c>
      <c r="C97">
        <v>175.732</v>
      </c>
      <c r="D97" s="11">
        <f t="shared" si="22"/>
        <v>-4.2680000000000007</v>
      </c>
    </row>
    <row r="98" spans="1:7">
      <c r="A98">
        <v>5</v>
      </c>
      <c r="B98">
        <f t="shared" si="23"/>
        <v>0.2</v>
      </c>
      <c r="C98">
        <v>168.39500000000001</v>
      </c>
      <c r="D98" s="11">
        <f t="shared" si="22"/>
        <v>-11.60499999999999</v>
      </c>
    </row>
    <row r="101" spans="1:7">
      <c r="A101">
        <v>1</v>
      </c>
      <c r="B101">
        <f>A101*(1/25)</f>
        <v>0.04</v>
      </c>
      <c r="C101">
        <v>177.6</v>
      </c>
      <c r="D101" s="11">
        <f t="shared" ref="D101:D105" si="24">-180+C101</f>
        <v>-2.4000000000000057</v>
      </c>
      <c r="E101">
        <v>30.405000000000001</v>
      </c>
      <c r="F101">
        <v>58.436999999999998</v>
      </c>
      <c r="G101">
        <f>E101/F101</f>
        <v>0.52030391703886236</v>
      </c>
    </row>
    <row r="102" spans="1:7">
      <c r="A102">
        <v>3</v>
      </c>
      <c r="B102">
        <f t="shared" ref="B102:B103" si="25">A102*(1/25)</f>
        <v>0.12</v>
      </c>
      <c r="C102">
        <v>171.78200000000001</v>
      </c>
      <c r="D102" s="11">
        <f t="shared" si="24"/>
        <v>-8.2179999999999893</v>
      </c>
    </row>
    <row r="103" spans="1:7">
      <c r="A103">
        <v>5</v>
      </c>
      <c r="B103">
        <f t="shared" si="25"/>
        <v>0.2</v>
      </c>
      <c r="C103">
        <v>172.786</v>
      </c>
      <c r="D103" s="11">
        <f t="shared" si="24"/>
        <v>-7.2139999999999986</v>
      </c>
    </row>
    <row r="104" spans="1:7">
      <c r="A104">
        <v>7</v>
      </c>
      <c r="B104">
        <f>A104*(1/25)</f>
        <v>0.28000000000000003</v>
      </c>
      <c r="C104">
        <v>172.65899999999999</v>
      </c>
      <c r="D104" s="11">
        <f t="shared" si="24"/>
        <v>-7.3410000000000082</v>
      </c>
    </row>
    <row r="105" spans="1:7">
      <c r="A105">
        <v>9</v>
      </c>
      <c r="B105">
        <f t="shared" ref="B105" si="26">A105*(1/25)</f>
        <v>0.36</v>
      </c>
      <c r="C105">
        <v>172.65899999999999</v>
      </c>
      <c r="D105" s="11">
        <f t="shared" si="24"/>
        <v>-7.3410000000000082</v>
      </c>
    </row>
  </sheetData>
  <hyperlinks>
    <hyperlink ref="I4" r:id="rId1"/>
  </hyperlinks>
  <pageMargins left="0.7" right="0.7" top="0.75" bottom="0.75" header="0.3" footer="0.3"/>
  <pageSetup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65"/>
  <sheetViews>
    <sheetView workbookViewId="0">
      <selection activeCell="D150" sqref="D150:D165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0">
      <c r="A1" s="1" t="s">
        <v>813</v>
      </c>
      <c r="C1" s="24" t="s">
        <v>803</v>
      </c>
    </row>
    <row r="2" spans="1:10">
      <c r="A2" t="s">
        <v>814</v>
      </c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0">
      <c r="A4">
        <v>1</v>
      </c>
      <c r="B4">
        <f>A4*(1/30)</f>
        <v>3.3333333333333333E-2</v>
      </c>
      <c r="C4" s="17">
        <v>176.52099999999999</v>
      </c>
      <c r="D4" s="11">
        <f t="shared" ref="D4:D17" si="0">-180+C4</f>
        <v>-3.4790000000000134</v>
      </c>
      <c r="E4">
        <v>56.646999999999998</v>
      </c>
      <c r="F4" s="14">
        <v>109.47800000000001</v>
      </c>
      <c r="G4">
        <f>E4/F4</f>
        <v>0.51742815908218998</v>
      </c>
      <c r="H4">
        <v>2.5999999999999998E-4</v>
      </c>
      <c r="I4" t="s">
        <v>837</v>
      </c>
    </row>
    <row r="5" spans="1:10">
      <c r="A5">
        <v>3</v>
      </c>
      <c r="B5">
        <f t="shared" ref="B5:B17" si="1">A5*(1/30)</f>
        <v>0.1</v>
      </c>
      <c r="C5" s="17">
        <v>174.02799999999999</v>
      </c>
      <c r="D5" s="11">
        <f t="shared" si="0"/>
        <v>-5.9720000000000084</v>
      </c>
      <c r="E5">
        <v>54.975000000000001</v>
      </c>
      <c r="F5" s="17">
        <v>104.452</v>
      </c>
      <c r="G5">
        <f>E5/F5</f>
        <v>0.52631830888829323</v>
      </c>
    </row>
    <row r="6" spans="1:10">
      <c r="A6">
        <v>5</v>
      </c>
      <c r="B6">
        <f t="shared" si="1"/>
        <v>0.16666666666666666</v>
      </c>
      <c r="C6" s="17">
        <v>174.524</v>
      </c>
      <c r="D6" s="11">
        <f t="shared" si="0"/>
        <v>-5.4759999999999991</v>
      </c>
      <c r="I6" t="s">
        <v>131</v>
      </c>
      <c r="J6" t="s">
        <v>815</v>
      </c>
    </row>
    <row r="7" spans="1:10">
      <c r="A7">
        <v>7</v>
      </c>
      <c r="B7">
        <f t="shared" si="1"/>
        <v>0.23333333333333334</v>
      </c>
      <c r="C7" s="17">
        <v>168.27</v>
      </c>
      <c r="D7" s="11">
        <f t="shared" si="0"/>
        <v>-11.72999999999999</v>
      </c>
      <c r="I7" t="s">
        <v>816</v>
      </c>
    </row>
    <row r="8" spans="1:10">
      <c r="A8">
        <v>9</v>
      </c>
      <c r="B8">
        <f t="shared" si="1"/>
        <v>0.3</v>
      </c>
      <c r="C8">
        <v>169.04</v>
      </c>
      <c r="D8" s="11">
        <f t="shared" si="0"/>
        <v>-10.960000000000008</v>
      </c>
    </row>
    <row r="9" spans="1:10">
      <c r="A9">
        <v>11</v>
      </c>
      <c r="B9">
        <f t="shared" si="1"/>
        <v>0.36666666666666664</v>
      </c>
      <c r="C9">
        <v>169.33</v>
      </c>
      <c r="D9" s="11">
        <f t="shared" si="0"/>
        <v>-10.669999999999987</v>
      </c>
    </row>
    <row r="10" spans="1:10">
      <c r="A10">
        <v>13</v>
      </c>
      <c r="B10">
        <f t="shared" si="1"/>
        <v>0.43333333333333335</v>
      </c>
      <c r="C10">
        <v>168.613</v>
      </c>
      <c r="D10" s="11">
        <f t="shared" si="0"/>
        <v>-11.387</v>
      </c>
    </row>
    <row r="11" spans="1:10">
      <c r="A11">
        <v>15</v>
      </c>
      <c r="B11">
        <f t="shared" si="1"/>
        <v>0.5</v>
      </c>
      <c r="C11">
        <v>164.23099999999999</v>
      </c>
      <c r="D11" s="11">
        <f t="shared" si="0"/>
        <v>-15.769000000000005</v>
      </c>
    </row>
    <row r="12" spans="1:10">
      <c r="A12">
        <v>17</v>
      </c>
      <c r="B12">
        <f t="shared" si="1"/>
        <v>0.56666666666666665</v>
      </c>
      <c r="C12">
        <v>164.39599999999999</v>
      </c>
      <c r="D12" s="11">
        <f t="shared" si="0"/>
        <v>-15.604000000000013</v>
      </c>
    </row>
    <row r="13" spans="1:10">
      <c r="A13">
        <v>19</v>
      </c>
      <c r="B13">
        <f t="shared" si="1"/>
        <v>0.6333333333333333</v>
      </c>
      <c r="C13">
        <v>169.98099999999999</v>
      </c>
      <c r="D13" s="11">
        <f t="shared" si="0"/>
        <v>-10.019000000000005</v>
      </c>
    </row>
    <row r="14" spans="1:10">
      <c r="A14">
        <v>21</v>
      </c>
      <c r="B14">
        <f t="shared" si="1"/>
        <v>0.7</v>
      </c>
      <c r="C14">
        <v>175.4</v>
      </c>
      <c r="D14" s="11">
        <f t="shared" si="0"/>
        <v>-4.5999999999999943</v>
      </c>
    </row>
    <row r="15" spans="1:10">
      <c r="A15">
        <v>23</v>
      </c>
      <c r="B15">
        <f t="shared" si="1"/>
        <v>0.76666666666666661</v>
      </c>
      <c r="C15">
        <v>174.62</v>
      </c>
      <c r="D15" s="11">
        <f t="shared" si="0"/>
        <v>-5.3799999999999955</v>
      </c>
    </row>
    <row r="16" spans="1:10">
      <c r="A16">
        <v>25</v>
      </c>
      <c r="B16">
        <f t="shared" si="1"/>
        <v>0.83333333333333337</v>
      </c>
      <c r="C16">
        <v>176.15899999999999</v>
      </c>
      <c r="D16" s="11">
        <f t="shared" si="0"/>
        <v>-3.8410000000000082</v>
      </c>
    </row>
    <row r="17" spans="1:7">
      <c r="A17">
        <v>27</v>
      </c>
      <c r="B17">
        <f t="shared" si="1"/>
        <v>0.9</v>
      </c>
      <c r="C17">
        <v>172.23500000000001</v>
      </c>
      <c r="D17" s="11">
        <f t="shared" si="0"/>
        <v>-7.7649999999999864</v>
      </c>
    </row>
    <row r="20" spans="1:7">
      <c r="A20">
        <v>1</v>
      </c>
      <c r="B20">
        <f>A20*(1/30)</f>
        <v>3.3333333333333333E-2</v>
      </c>
      <c r="C20">
        <v>176.297</v>
      </c>
      <c r="D20" s="11">
        <f t="shared" ref="D20:D32" si="2">-180+C20</f>
        <v>-3.703000000000003</v>
      </c>
      <c r="E20">
        <v>51.268999999999998</v>
      </c>
      <c r="F20">
        <v>106.229</v>
      </c>
      <c r="G20">
        <f t="shared" ref="G20:G21" si="3">E20/F20</f>
        <v>0.4826271545434862</v>
      </c>
    </row>
    <row r="21" spans="1:7">
      <c r="A21">
        <v>3</v>
      </c>
      <c r="B21">
        <f t="shared" ref="B21:B32" si="4">A21*(1/30)</f>
        <v>0.1</v>
      </c>
      <c r="C21">
        <v>179.98</v>
      </c>
      <c r="D21" s="11">
        <f t="shared" si="2"/>
        <v>-2.0000000000010232E-2</v>
      </c>
      <c r="E21">
        <v>48.073999999999998</v>
      </c>
      <c r="F21">
        <v>93.894999999999996</v>
      </c>
      <c r="G21">
        <f t="shared" si="3"/>
        <v>0.51199744395335212</v>
      </c>
    </row>
    <row r="22" spans="1:7">
      <c r="A22">
        <v>5</v>
      </c>
      <c r="B22">
        <f t="shared" si="4"/>
        <v>0.16666666666666666</v>
      </c>
      <c r="C22">
        <v>175.97900000000001</v>
      </c>
      <c r="D22" s="11">
        <f t="shared" si="2"/>
        <v>-4.0209999999999866</v>
      </c>
    </row>
    <row r="23" spans="1:7">
      <c r="A23">
        <v>7</v>
      </c>
      <c r="B23">
        <f t="shared" si="4"/>
        <v>0.23333333333333334</v>
      </c>
      <c r="C23">
        <v>173.494</v>
      </c>
      <c r="D23" s="11">
        <f t="shared" si="2"/>
        <v>-6.5060000000000002</v>
      </c>
    </row>
    <row r="24" spans="1:7">
      <c r="A24">
        <v>9</v>
      </c>
      <c r="B24">
        <f t="shared" si="4"/>
        <v>0.3</v>
      </c>
      <c r="C24">
        <v>173.36199999999999</v>
      </c>
      <c r="D24" s="11">
        <f t="shared" si="2"/>
        <v>-6.6380000000000052</v>
      </c>
    </row>
    <row r="25" spans="1:7">
      <c r="A25">
        <v>11</v>
      </c>
      <c r="B25">
        <f t="shared" si="4"/>
        <v>0.36666666666666664</v>
      </c>
      <c r="C25">
        <v>170.21600000000001</v>
      </c>
      <c r="D25" s="11">
        <f t="shared" si="2"/>
        <v>-9.7839999999999918</v>
      </c>
    </row>
    <row r="26" spans="1:7">
      <c r="A26">
        <v>13</v>
      </c>
      <c r="B26">
        <f t="shared" si="4"/>
        <v>0.43333333333333335</v>
      </c>
      <c r="C26">
        <v>172.49600000000001</v>
      </c>
      <c r="D26" s="11">
        <f t="shared" si="2"/>
        <v>-7.5039999999999907</v>
      </c>
    </row>
    <row r="27" spans="1:7">
      <c r="A27">
        <v>15</v>
      </c>
      <c r="B27">
        <f t="shared" si="4"/>
        <v>0.5</v>
      </c>
      <c r="C27">
        <v>169.87700000000001</v>
      </c>
      <c r="D27" s="11">
        <f t="shared" si="2"/>
        <v>-10.12299999999999</v>
      </c>
    </row>
    <row r="28" spans="1:7">
      <c r="A28">
        <v>17</v>
      </c>
      <c r="B28">
        <f t="shared" si="4"/>
        <v>0.56666666666666665</v>
      </c>
      <c r="C28">
        <v>171.042</v>
      </c>
      <c r="D28" s="11">
        <f t="shared" si="2"/>
        <v>-8.9579999999999984</v>
      </c>
    </row>
    <row r="29" spans="1:7">
      <c r="A29">
        <v>19</v>
      </c>
      <c r="B29">
        <f t="shared" si="4"/>
        <v>0.6333333333333333</v>
      </c>
      <c r="C29">
        <v>168.12799999999999</v>
      </c>
      <c r="D29" s="11">
        <f t="shared" si="2"/>
        <v>-11.872000000000014</v>
      </c>
    </row>
    <row r="30" spans="1:7">
      <c r="A30">
        <v>21</v>
      </c>
      <c r="B30">
        <f t="shared" si="4"/>
        <v>0.7</v>
      </c>
      <c r="C30">
        <v>169.84299999999999</v>
      </c>
      <c r="D30" s="11">
        <f t="shared" si="2"/>
        <v>-10.157000000000011</v>
      </c>
    </row>
    <row r="31" spans="1:7">
      <c r="A31">
        <v>23</v>
      </c>
      <c r="B31">
        <f t="shared" si="4"/>
        <v>0.76666666666666661</v>
      </c>
      <c r="C31">
        <v>169.16399999999999</v>
      </c>
      <c r="D31" s="11">
        <f t="shared" si="2"/>
        <v>-10.836000000000013</v>
      </c>
    </row>
    <row r="32" spans="1:7">
      <c r="A32">
        <v>25</v>
      </c>
      <c r="B32">
        <f t="shared" si="4"/>
        <v>0.83333333333333337</v>
      </c>
      <c r="C32">
        <v>167.66800000000001</v>
      </c>
      <c r="D32" s="11">
        <f t="shared" si="2"/>
        <v>-12.331999999999994</v>
      </c>
    </row>
    <row r="35" spans="1:7">
      <c r="A35">
        <v>1</v>
      </c>
      <c r="B35">
        <f>A35*(1/30)</f>
        <v>3.3333333333333333E-2</v>
      </c>
      <c r="C35">
        <v>175.291</v>
      </c>
      <c r="D35" s="11">
        <f t="shared" ref="D35:D50" si="5">-180+C35</f>
        <v>-4.7090000000000032</v>
      </c>
      <c r="E35">
        <v>53.747999999999998</v>
      </c>
      <c r="F35">
        <v>101.91399999999999</v>
      </c>
      <c r="G35">
        <f t="shared" ref="G35:G36" si="6">E35/F35</f>
        <v>0.52738583511588211</v>
      </c>
    </row>
    <row r="36" spans="1:7">
      <c r="A36">
        <v>3</v>
      </c>
      <c r="B36">
        <f t="shared" ref="B36:B50" si="7">A36*(1/30)</f>
        <v>0.1</v>
      </c>
      <c r="C36">
        <v>179.57599999999999</v>
      </c>
      <c r="D36" s="11">
        <f t="shared" si="5"/>
        <v>-0.42400000000000659</v>
      </c>
      <c r="E36">
        <v>53.631999999999998</v>
      </c>
      <c r="F36">
        <v>100.07</v>
      </c>
      <c r="G36">
        <f t="shared" si="6"/>
        <v>0.53594483861297093</v>
      </c>
    </row>
    <row r="37" spans="1:7">
      <c r="A37">
        <v>5</v>
      </c>
      <c r="B37">
        <f t="shared" si="7"/>
        <v>0.16666666666666666</v>
      </c>
      <c r="C37">
        <v>176.90700000000001</v>
      </c>
      <c r="D37" s="11">
        <f t="shared" si="5"/>
        <v>-3.0929999999999893</v>
      </c>
    </row>
    <row r="38" spans="1:7">
      <c r="A38">
        <v>7</v>
      </c>
      <c r="B38">
        <f t="shared" si="7"/>
        <v>0.23333333333333334</v>
      </c>
      <c r="C38">
        <v>175.92400000000001</v>
      </c>
      <c r="D38" s="11">
        <f t="shared" si="5"/>
        <v>-4.0759999999999934</v>
      </c>
    </row>
    <row r="39" spans="1:7">
      <c r="A39">
        <v>9</v>
      </c>
      <c r="B39">
        <f t="shared" si="7"/>
        <v>0.3</v>
      </c>
      <c r="C39">
        <v>172.67500000000001</v>
      </c>
      <c r="D39" s="11">
        <f t="shared" si="5"/>
        <v>-7.3249999999999886</v>
      </c>
    </row>
    <row r="40" spans="1:7">
      <c r="A40">
        <v>11</v>
      </c>
      <c r="B40">
        <f t="shared" si="7"/>
        <v>0.36666666666666664</v>
      </c>
      <c r="C40">
        <v>174.66</v>
      </c>
      <c r="D40" s="11">
        <f t="shared" si="5"/>
        <v>-5.3400000000000034</v>
      </c>
    </row>
    <row r="41" spans="1:7">
      <c r="A41">
        <v>13</v>
      </c>
      <c r="B41">
        <f t="shared" si="7"/>
        <v>0.43333333333333335</v>
      </c>
      <c r="C41">
        <v>176.16499999999999</v>
      </c>
      <c r="D41" s="11">
        <f t="shared" si="5"/>
        <v>-3.835000000000008</v>
      </c>
    </row>
    <row r="42" spans="1:7">
      <c r="A42">
        <v>15</v>
      </c>
      <c r="B42">
        <f t="shared" si="7"/>
        <v>0.5</v>
      </c>
      <c r="C42">
        <v>178.577</v>
      </c>
      <c r="D42" s="11">
        <f t="shared" si="5"/>
        <v>-1.4230000000000018</v>
      </c>
    </row>
    <row r="43" spans="1:7">
      <c r="A43">
        <v>17</v>
      </c>
      <c r="B43">
        <f t="shared" si="7"/>
        <v>0.56666666666666665</v>
      </c>
      <c r="C43">
        <v>176.88800000000001</v>
      </c>
      <c r="D43" s="11">
        <f t="shared" si="5"/>
        <v>-3.1119999999999948</v>
      </c>
    </row>
    <row r="44" spans="1:7">
      <c r="A44">
        <v>19</v>
      </c>
      <c r="B44">
        <f t="shared" si="7"/>
        <v>0.6333333333333333</v>
      </c>
      <c r="C44">
        <v>178.99</v>
      </c>
      <c r="D44" s="11">
        <f t="shared" si="5"/>
        <v>-1.0099999999999909</v>
      </c>
    </row>
    <row r="45" spans="1:7">
      <c r="A45">
        <v>21</v>
      </c>
      <c r="B45">
        <f t="shared" si="7"/>
        <v>0.7</v>
      </c>
      <c r="C45">
        <v>179.30099999999999</v>
      </c>
      <c r="D45" s="11">
        <f t="shared" si="5"/>
        <v>-0.69900000000001228</v>
      </c>
    </row>
    <row r="46" spans="1:7">
      <c r="A46">
        <v>23</v>
      </c>
      <c r="B46">
        <f t="shared" si="7"/>
        <v>0.76666666666666661</v>
      </c>
      <c r="C46">
        <v>164.798</v>
      </c>
      <c r="D46" s="11">
        <f t="shared" si="5"/>
        <v>-15.201999999999998</v>
      </c>
    </row>
    <row r="47" spans="1:7">
      <c r="A47">
        <v>25</v>
      </c>
      <c r="B47">
        <f t="shared" si="7"/>
        <v>0.83333333333333337</v>
      </c>
      <c r="C47">
        <v>173.59399999999999</v>
      </c>
      <c r="D47" s="11">
        <f t="shared" si="5"/>
        <v>-6.4060000000000059</v>
      </c>
    </row>
    <row r="48" spans="1:7">
      <c r="A48">
        <v>27</v>
      </c>
      <c r="B48">
        <f t="shared" si="7"/>
        <v>0.9</v>
      </c>
      <c r="C48">
        <v>165.81899999999999</v>
      </c>
      <c r="D48" s="11">
        <f t="shared" si="5"/>
        <v>-14.181000000000012</v>
      </c>
    </row>
    <row r="49" spans="1:10">
      <c r="A49">
        <v>29</v>
      </c>
      <c r="B49">
        <f>A49*(1/30)</f>
        <v>0.96666666666666667</v>
      </c>
      <c r="C49">
        <v>169.071</v>
      </c>
      <c r="D49" s="11">
        <f t="shared" si="5"/>
        <v>-10.929000000000002</v>
      </c>
    </row>
    <row r="50" spans="1:10">
      <c r="A50">
        <v>31</v>
      </c>
      <c r="B50">
        <f t="shared" si="7"/>
        <v>1.0333333333333332</v>
      </c>
      <c r="C50">
        <v>167.066</v>
      </c>
      <c r="D50" s="11">
        <f t="shared" si="5"/>
        <v>-12.933999999999997</v>
      </c>
    </row>
    <row r="55" spans="1:10">
      <c r="A55" t="s">
        <v>817</v>
      </c>
    </row>
    <row r="56" spans="1:10">
      <c r="A56" s="1" t="s">
        <v>123</v>
      </c>
      <c r="B56" s="1" t="s">
        <v>124</v>
      </c>
      <c r="C56" s="1" t="s">
        <v>125</v>
      </c>
      <c r="D56" s="1" t="s">
        <v>174</v>
      </c>
      <c r="E56" s="1" t="s">
        <v>773</v>
      </c>
      <c r="F56" s="1" t="s">
        <v>774</v>
      </c>
      <c r="G56" s="1" t="s">
        <v>775</v>
      </c>
      <c r="I56" t="s">
        <v>131</v>
      </c>
      <c r="J56" t="s">
        <v>815</v>
      </c>
    </row>
    <row r="57" spans="1:10">
      <c r="A57">
        <v>1</v>
      </c>
      <c r="B57">
        <f>A57*(1/30)</f>
        <v>3.3333333333333333E-2</v>
      </c>
      <c r="C57">
        <v>173.27500000000001</v>
      </c>
      <c r="D57" s="11">
        <f t="shared" ref="D57:D67" si="8">-180+C57</f>
        <v>-6.7249999999999943</v>
      </c>
      <c r="E57">
        <v>27.486999999999998</v>
      </c>
      <c r="F57">
        <v>56.207999999999998</v>
      </c>
      <c r="G57">
        <f>E57/F57</f>
        <v>0.4890229148875605</v>
      </c>
      <c r="I57" t="s">
        <v>787</v>
      </c>
    </row>
    <row r="58" spans="1:10">
      <c r="A58">
        <v>3</v>
      </c>
      <c r="B58">
        <f t="shared" ref="B58:B67" si="9">A58*(1/30)</f>
        <v>0.1</v>
      </c>
      <c r="C58">
        <v>179.56399999999999</v>
      </c>
      <c r="D58" s="11">
        <f t="shared" si="8"/>
        <v>-0.43600000000000705</v>
      </c>
      <c r="E58">
        <v>31.693000000000001</v>
      </c>
      <c r="F58">
        <v>65.052999999999997</v>
      </c>
      <c r="G58">
        <f>E58/F58</f>
        <v>0.48718737029806469</v>
      </c>
    </row>
    <row r="59" spans="1:10">
      <c r="A59">
        <v>5</v>
      </c>
      <c r="B59">
        <f t="shared" si="9"/>
        <v>0.16666666666666666</v>
      </c>
      <c r="C59">
        <v>175.815</v>
      </c>
      <c r="D59" s="11">
        <f t="shared" si="8"/>
        <v>-4.1850000000000023</v>
      </c>
    </row>
    <row r="60" spans="1:10">
      <c r="A60">
        <v>7</v>
      </c>
      <c r="B60">
        <f t="shared" si="9"/>
        <v>0.23333333333333334</v>
      </c>
      <c r="C60">
        <v>173.18700000000001</v>
      </c>
      <c r="D60" s="11">
        <f t="shared" si="8"/>
        <v>-6.8129999999999882</v>
      </c>
    </row>
    <row r="61" spans="1:10">
      <c r="A61">
        <v>9</v>
      </c>
      <c r="B61">
        <f t="shared" si="9"/>
        <v>0.3</v>
      </c>
      <c r="C61">
        <v>170.13399999999999</v>
      </c>
      <c r="D61" s="11">
        <f t="shared" si="8"/>
        <v>-9.8660000000000139</v>
      </c>
    </row>
    <row r="62" spans="1:10">
      <c r="A62">
        <v>11</v>
      </c>
      <c r="B62">
        <f t="shared" si="9"/>
        <v>0.36666666666666664</v>
      </c>
      <c r="C62">
        <v>172.94800000000001</v>
      </c>
      <c r="D62" s="11">
        <f t="shared" si="8"/>
        <v>-7.0519999999999925</v>
      </c>
    </row>
    <row r="63" spans="1:10">
      <c r="A63">
        <v>13</v>
      </c>
      <c r="B63">
        <f t="shared" si="9"/>
        <v>0.43333333333333335</v>
      </c>
      <c r="C63">
        <v>172.875</v>
      </c>
      <c r="D63" s="11">
        <f t="shared" si="8"/>
        <v>-7.125</v>
      </c>
    </row>
    <row r="64" spans="1:10">
      <c r="A64">
        <v>15</v>
      </c>
      <c r="B64">
        <f t="shared" si="9"/>
        <v>0.5</v>
      </c>
      <c r="C64">
        <v>166.22800000000001</v>
      </c>
      <c r="D64" s="11">
        <f t="shared" si="8"/>
        <v>-13.771999999999991</v>
      </c>
    </row>
    <row r="65" spans="1:7">
      <c r="A65">
        <v>17</v>
      </c>
      <c r="B65">
        <f t="shared" si="9"/>
        <v>0.56666666666666665</v>
      </c>
      <c r="C65">
        <v>163.25</v>
      </c>
      <c r="D65" s="11">
        <f t="shared" si="8"/>
        <v>-16.75</v>
      </c>
    </row>
    <row r="66" spans="1:7">
      <c r="A66">
        <v>19</v>
      </c>
      <c r="B66">
        <f t="shared" si="9"/>
        <v>0.6333333333333333</v>
      </c>
      <c r="C66">
        <v>164.458</v>
      </c>
      <c r="D66" s="11">
        <f t="shared" si="8"/>
        <v>-15.542000000000002</v>
      </c>
    </row>
    <row r="67" spans="1:7">
      <c r="A67">
        <v>21</v>
      </c>
      <c r="B67">
        <f t="shared" si="9"/>
        <v>0.7</v>
      </c>
      <c r="C67">
        <v>161.733</v>
      </c>
      <c r="D67" s="11">
        <f t="shared" si="8"/>
        <v>-18.266999999999996</v>
      </c>
    </row>
    <row r="70" spans="1:7">
      <c r="A70">
        <v>1</v>
      </c>
      <c r="B70">
        <f>A70*(1/30)</f>
        <v>3.3333333333333333E-2</v>
      </c>
      <c r="C70">
        <v>179.334</v>
      </c>
      <c r="D70" s="11">
        <f t="shared" ref="D70:D81" si="10">-180+C70</f>
        <v>-0.66599999999999682</v>
      </c>
      <c r="E70">
        <v>33.332999999999998</v>
      </c>
      <c r="F70">
        <v>68.408000000000001</v>
      </c>
      <c r="G70">
        <f t="shared" ref="G70:G71" si="11">E70/F70</f>
        <v>0.48726757104432228</v>
      </c>
    </row>
    <row r="71" spans="1:7">
      <c r="A71">
        <v>3</v>
      </c>
      <c r="B71">
        <f t="shared" ref="B71:B80" si="12">A71*(1/30)</f>
        <v>0.1</v>
      </c>
      <c r="C71">
        <v>179.929</v>
      </c>
      <c r="D71" s="11">
        <f t="shared" si="10"/>
        <v>-7.0999999999997954E-2</v>
      </c>
      <c r="E71">
        <v>30.405000000000001</v>
      </c>
      <c r="F71">
        <v>66.306000000000012</v>
      </c>
      <c r="G71">
        <f t="shared" si="11"/>
        <v>0.45855578680662379</v>
      </c>
    </row>
    <row r="72" spans="1:7">
      <c r="A72">
        <v>5</v>
      </c>
      <c r="B72">
        <f t="shared" si="12"/>
        <v>0.16666666666666666</v>
      </c>
      <c r="C72">
        <v>175.30799999999999</v>
      </c>
      <c r="D72" s="11">
        <f t="shared" si="10"/>
        <v>-4.6920000000000073</v>
      </c>
    </row>
    <row r="73" spans="1:7">
      <c r="A73">
        <v>7</v>
      </c>
      <c r="B73">
        <f t="shared" si="12"/>
        <v>0.23333333333333334</v>
      </c>
      <c r="C73">
        <v>172.875</v>
      </c>
      <c r="D73" s="11">
        <f t="shared" si="10"/>
        <v>-7.125</v>
      </c>
    </row>
    <row r="74" spans="1:7">
      <c r="A74">
        <v>9</v>
      </c>
      <c r="B74">
        <f t="shared" si="12"/>
        <v>0.3</v>
      </c>
      <c r="C74">
        <v>176.113</v>
      </c>
      <c r="D74" s="11">
        <f t="shared" si="10"/>
        <v>-3.8870000000000005</v>
      </c>
    </row>
    <row r="75" spans="1:7">
      <c r="A75">
        <v>11</v>
      </c>
      <c r="B75">
        <f t="shared" si="12"/>
        <v>0.36666666666666664</v>
      </c>
      <c r="C75">
        <v>174.358</v>
      </c>
      <c r="D75" s="11">
        <f t="shared" si="10"/>
        <v>-5.6419999999999959</v>
      </c>
    </row>
    <row r="76" spans="1:7">
      <c r="A76">
        <v>13</v>
      </c>
      <c r="B76">
        <f t="shared" si="12"/>
        <v>0.43333333333333335</v>
      </c>
      <c r="C76">
        <v>170.29300000000001</v>
      </c>
      <c r="D76" s="11">
        <f t="shared" si="10"/>
        <v>-9.7069999999999936</v>
      </c>
    </row>
    <row r="77" spans="1:7">
      <c r="A77">
        <v>15</v>
      </c>
      <c r="B77">
        <f t="shared" si="12"/>
        <v>0.5</v>
      </c>
      <c r="C77">
        <v>163.53</v>
      </c>
      <c r="D77" s="11">
        <f t="shared" si="10"/>
        <v>-16.47</v>
      </c>
    </row>
    <row r="78" spans="1:7">
      <c r="A78">
        <v>17</v>
      </c>
      <c r="B78">
        <f t="shared" si="12"/>
        <v>0.56666666666666665</v>
      </c>
      <c r="C78">
        <v>166.19499999999999</v>
      </c>
      <c r="D78" s="11">
        <f t="shared" si="10"/>
        <v>-13.805000000000007</v>
      </c>
    </row>
    <row r="79" spans="1:7">
      <c r="A79">
        <v>19</v>
      </c>
      <c r="B79">
        <f t="shared" si="12"/>
        <v>0.6333333333333333</v>
      </c>
      <c r="C79">
        <v>162.27699999999999</v>
      </c>
      <c r="D79" s="11">
        <f t="shared" si="10"/>
        <v>-17.723000000000013</v>
      </c>
    </row>
    <row r="80" spans="1:7">
      <c r="A80">
        <v>21</v>
      </c>
      <c r="B80">
        <f t="shared" si="12"/>
        <v>0.7</v>
      </c>
      <c r="C80">
        <v>160.56</v>
      </c>
      <c r="D80" s="11">
        <f t="shared" si="10"/>
        <v>-19.439999999999998</v>
      </c>
    </row>
    <row r="81" spans="1:7">
      <c r="A81">
        <v>23</v>
      </c>
      <c r="B81">
        <f>A81*(1/30)</f>
        <v>0.76666666666666661</v>
      </c>
      <c r="C81">
        <v>163.45400000000001</v>
      </c>
      <c r="D81" s="11">
        <f t="shared" si="10"/>
        <v>-16.545999999999992</v>
      </c>
    </row>
    <row r="84" spans="1:7">
      <c r="A84">
        <v>1</v>
      </c>
      <c r="B84">
        <f>A84*(1/30)</f>
        <v>3.3333333333333333E-2</v>
      </c>
      <c r="C84">
        <v>178.96799999999999</v>
      </c>
      <c r="D84" s="11">
        <f t="shared" ref="D84:D96" si="13">-180+C84</f>
        <v>-1.0320000000000107</v>
      </c>
      <c r="E84">
        <v>33.36</v>
      </c>
      <c r="F84">
        <v>71.841999999999999</v>
      </c>
      <c r="G84">
        <f t="shared" ref="G84:G85" si="14">E84/F84</f>
        <v>0.46435232872136079</v>
      </c>
    </row>
    <row r="85" spans="1:7">
      <c r="A85">
        <v>3</v>
      </c>
      <c r="B85">
        <f t="shared" ref="B85:B94" si="15">A85*(1/30)</f>
        <v>0.1</v>
      </c>
      <c r="C85">
        <v>176.006</v>
      </c>
      <c r="D85" s="11">
        <f t="shared" si="13"/>
        <v>-3.9939999999999998</v>
      </c>
      <c r="E85">
        <v>31.241</v>
      </c>
      <c r="F85">
        <v>67.512</v>
      </c>
      <c r="G85">
        <f t="shared" si="14"/>
        <v>0.46274736343168621</v>
      </c>
    </row>
    <row r="86" spans="1:7">
      <c r="A86">
        <v>5</v>
      </c>
      <c r="B86">
        <f t="shared" si="15"/>
        <v>0.16666666666666666</v>
      </c>
      <c r="C86">
        <v>178.26400000000001</v>
      </c>
      <c r="D86" s="11">
        <f t="shared" si="13"/>
        <v>-1.73599999999999</v>
      </c>
    </row>
    <row r="87" spans="1:7">
      <c r="A87">
        <v>7</v>
      </c>
      <c r="B87">
        <f t="shared" si="15"/>
        <v>0.23333333333333334</v>
      </c>
      <c r="C87">
        <v>177.416</v>
      </c>
      <c r="D87" s="11">
        <f t="shared" si="13"/>
        <v>-2.5840000000000032</v>
      </c>
    </row>
    <row r="88" spans="1:7">
      <c r="A88">
        <v>9</v>
      </c>
      <c r="B88">
        <f t="shared" si="15"/>
        <v>0.3</v>
      </c>
      <c r="C88">
        <v>170.95099999999999</v>
      </c>
      <c r="D88" s="11">
        <f t="shared" si="13"/>
        <v>-9.0490000000000066</v>
      </c>
    </row>
    <row r="89" spans="1:7">
      <c r="A89">
        <v>11</v>
      </c>
      <c r="B89">
        <f t="shared" si="15"/>
        <v>0.36666666666666664</v>
      </c>
      <c r="C89">
        <v>171.709</v>
      </c>
      <c r="D89" s="11">
        <f t="shared" si="13"/>
        <v>-8.2909999999999968</v>
      </c>
    </row>
    <row r="90" spans="1:7">
      <c r="A90">
        <v>13</v>
      </c>
      <c r="B90">
        <f t="shared" si="15"/>
        <v>0.43333333333333335</v>
      </c>
      <c r="C90">
        <v>171.37799999999999</v>
      </c>
      <c r="D90" s="11">
        <f t="shared" si="13"/>
        <v>-8.6220000000000141</v>
      </c>
    </row>
    <row r="91" spans="1:7">
      <c r="A91">
        <v>15</v>
      </c>
      <c r="B91">
        <f t="shared" si="15"/>
        <v>0.5</v>
      </c>
      <c r="C91">
        <v>159.62700000000001</v>
      </c>
      <c r="D91" s="11">
        <f t="shared" si="13"/>
        <v>-20.37299999999999</v>
      </c>
    </row>
    <row r="92" spans="1:7">
      <c r="A92">
        <v>17</v>
      </c>
      <c r="B92">
        <f t="shared" si="15"/>
        <v>0.56666666666666665</v>
      </c>
      <c r="C92">
        <v>169.494</v>
      </c>
      <c r="D92" s="11">
        <f t="shared" si="13"/>
        <v>-10.506</v>
      </c>
    </row>
    <row r="93" spans="1:7">
      <c r="A93">
        <v>19</v>
      </c>
      <c r="B93">
        <f t="shared" si="15"/>
        <v>0.6333333333333333</v>
      </c>
      <c r="C93">
        <v>163.49600000000001</v>
      </c>
      <c r="D93" s="11">
        <f t="shared" si="13"/>
        <v>-16.503999999999991</v>
      </c>
    </row>
    <row r="94" spans="1:7">
      <c r="A94">
        <v>21</v>
      </c>
      <c r="B94">
        <f t="shared" si="15"/>
        <v>0.7</v>
      </c>
      <c r="C94">
        <v>163.63900000000001</v>
      </c>
      <c r="D94" s="11">
        <f t="shared" si="13"/>
        <v>-16.36099999999999</v>
      </c>
    </row>
    <row r="95" spans="1:7">
      <c r="A95">
        <v>23</v>
      </c>
      <c r="B95">
        <f>A95*(1/30)</f>
        <v>0.76666666666666661</v>
      </c>
      <c r="C95">
        <v>164.12899999999999</v>
      </c>
      <c r="D95" s="11">
        <f t="shared" si="13"/>
        <v>-15.871000000000009</v>
      </c>
    </row>
    <row r="96" spans="1:7">
      <c r="A96">
        <v>25</v>
      </c>
      <c r="B96">
        <f>A96*(1/30)</f>
        <v>0.83333333333333337</v>
      </c>
      <c r="C96">
        <v>162.64400000000001</v>
      </c>
      <c r="D96" s="11">
        <f t="shared" si="13"/>
        <v>-17.355999999999995</v>
      </c>
    </row>
    <row r="101" spans="1:10">
      <c r="A101" t="s">
        <v>818</v>
      </c>
    </row>
    <row r="102" spans="1:10">
      <c r="A102" s="1" t="s">
        <v>123</v>
      </c>
      <c r="B102" s="1" t="s">
        <v>124</v>
      </c>
      <c r="C102" s="1" t="s">
        <v>125</v>
      </c>
      <c r="D102" s="1" t="s">
        <v>174</v>
      </c>
      <c r="E102" s="1" t="s">
        <v>773</v>
      </c>
      <c r="F102" s="1" t="s">
        <v>774</v>
      </c>
      <c r="G102" s="1" t="s">
        <v>775</v>
      </c>
      <c r="I102" t="s">
        <v>131</v>
      </c>
      <c r="J102" t="s">
        <v>815</v>
      </c>
    </row>
    <row r="103" spans="1:10">
      <c r="A103">
        <v>1</v>
      </c>
      <c r="B103">
        <f>A103*(1/30)</f>
        <v>3.3333333333333333E-2</v>
      </c>
      <c r="C103">
        <v>174.541</v>
      </c>
      <c r="D103" s="11">
        <f t="shared" ref="D103:D113" si="16">-180+C103</f>
        <v>-5.4590000000000032</v>
      </c>
      <c r="E103">
        <v>49.476999999999997</v>
      </c>
      <c r="F103">
        <v>97.123999999999995</v>
      </c>
      <c r="G103">
        <f t="shared" ref="G103:G104" si="17">E103/F103</f>
        <v>0.5094209464190107</v>
      </c>
      <c r="I103" t="s">
        <v>819</v>
      </c>
    </row>
    <row r="104" spans="1:10">
      <c r="A104">
        <v>3</v>
      </c>
      <c r="B104">
        <f t="shared" ref="B104:B112" si="18">A104*(1/30)</f>
        <v>0.1</v>
      </c>
      <c r="C104">
        <v>173.286</v>
      </c>
      <c r="D104" s="11">
        <f t="shared" si="16"/>
        <v>-6.7139999999999986</v>
      </c>
      <c r="E104">
        <v>46.895000000000003</v>
      </c>
      <c r="F104">
        <v>92.716000000000008</v>
      </c>
      <c r="G104">
        <f t="shared" si="17"/>
        <v>0.50579188058156088</v>
      </c>
    </row>
    <row r="105" spans="1:10">
      <c r="A105">
        <v>5</v>
      </c>
      <c r="B105">
        <f t="shared" si="18"/>
        <v>0.16666666666666666</v>
      </c>
      <c r="C105">
        <v>174.64</v>
      </c>
      <c r="D105" s="11">
        <f t="shared" si="16"/>
        <v>-5.3600000000000136</v>
      </c>
    </row>
    <row r="106" spans="1:10">
      <c r="A106">
        <v>7</v>
      </c>
      <c r="B106">
        <f t="shared" si="18"/>
        <v>0.23333333333333334</v>
      </c>
      <c r="C106">
        <v>176.73400000000001</v>
      </c>
      <c r="D106" s="11">
        <f t="shared" si="16"/>
        <v>-3.2659999999999911</v>
      </c>
    </row>
    <row r="107" spans="1:10">
      <c r="A107">
        <v>9</v>
      </c>
      <c r="B107">
        <f t="shared" si="18"/>
        <v>0.3</v>
      </c>
      <c r="C107">
        <v>178.374</v>
      </c>
      <c r="D107" s="11">
        <f t="shared" si="16"/>
        <v>-1.6260000000000048</v>
      </c>
    </row>
    <row r="108" spans="1:10">
      <c r="A108">
        <v>11</v>
      </c>
      <c r="B108">
        <f t="shared" si="18"/>
        <v>0.36666666666666664</v>
      </c>
      <c r="C108">
        <v>175.667</v>
      </c>
      <c r="D108" s="11">
        <f t="shared" si="16"/>
        <v>-4.3329999999999984</v>
      </c>
    </row>
    <row r="109" spans="1:10">
      <c r="A109">
        <v>13</v>
      </c>
      <c r="B109">
        <f t="shared" si="18"/>
        <v>0.43333333333333335</v>
      </c>
      <c r="C109">
        <v>172.17599999999999</v>
      </c>
      <c r="D109" s="11">
        <f t="shared" si="16"/>
        <v>-7.8240000000000123</v>
      </c>
    </row>
    <row r="110" spans="1:10">
      <c r="A110">
        <v>15</v>
      </c>
      <c r="B110">
        <f t="shared" si="18"/>
        <v>0.5</v>
      </c>
      <c r="C110">
        <v>170.16</v>
      </c>
      <c r="D110" s="11">
        <f t="shared" si="16"/>
        <v>-9.8400000000000034</v>
      </c>
    </row>
    <row r="111" spans="1:10">
      <c r="A111">
        <v>17</v>
      </c>
      <c r="B111">
        <f t="shared" si="18"/>
        <v>0.56666666666666665</v>
      </c>
      <c r="C111">
        <v>167.58699999999999</v>
      </c>
      <c r="D111" s="11">
        <f t="shared" si="16"/>
        <v>-12.413000000000011</v>
      </c>
    </row>
    <row r="112" spans="1:10">
      <c r="A112">
        <v>19</v>
      </c>
      <c r="B112">
        <f t="shared" si="18"/>
        <v>0.6333333333333333</v>
      </c>
      <c r="C112">
        <v>165.102</v>
      </c>
      <c r="D112" s="11">
        <f t="shared" si="16"/>
        <v>-14.897999999999996</v>
      </c>
    </row>
    <row r="113" spans="1:7">
      <c r="A113">
        <v>21</v>
      </c>
      <c r="B113">
        <f>A113*(1/30)</f>
        <v>0.7</v>
      </c>
      <c r="C113">
        <v>162.11699999999999</v>
      </c>
      <c r="D113" s="11">
        <f t="shared" si="16"/>
        <v>-17.88300000000001</v>
      </c>
    </row>
    <row r="116" spans="1:7">
      <c r="A116">
        <v>1</v>
      </c>
      <c r="B116">
        <f>A116*(1/30)</f>
        <v>3.3333333333333333E-2</v>
      </c>
      <c r="C116">
        <v>176.63399999999999</v>
      </c>
      <c r="D116" s="11">
        <f t="shared" ref="D116:D125" si="19">-180+C116</f>
        <v>-3.3660000000000139</v>
      </c>
      <c r="E116">
        <v>52</v>
      </c>
      <c r="F116">
        <v>105.4</v>
      </c>
      <c r="G116">
        <f t="shared" ref="G116:G118" si="20">E116/F116</f>
        <v>0.49335863377609107</v>
      </c>
    </row>
    <row r="117" spans="1:7">
      <c r="A117">
        <v>3</v>
      </c>
      <c r="B117">
        <f t="shared" ref="B117:B125" si="21">A117*(1/30)</f>
        <v>0.1</v>
      </c>
      <c r="C117">
        <v>176.386</v>
      </c>
      <c r="D117" s="11">
        <f t="shared" si="19"/>
        <v>-3.6140000000000043</v>
      </c>
      <c r="E117">
        <v>46.207000000000001</v>
      </c>
      <c r="F117">
        <v>90.769000000000005</v>
      </c>
      <c r="G117">
        <f t="shared" si="20"/>
        <v>0.50906146371558569</v>
      </c>
    </row>
    <row r="118" spans="1:7">
      <c r="A118">
        <v>5</v>
      </c>
      <c r="B118">
        <f t="shared" si="21"/>
        <v>0.16666666666666666</v>
      </c>
      <c r="C118">
        <v>170.571</v>
      </c>
      <c r="D118" s="11">
        <f t="shared" si="19"/>
        <v>-9.429000000000002</v>
      </c>
      <c r="E118">
        <v>47.347000000000001</v>
      </c>
      <c r="F118">
        <v>93.918000000000006</v>
      </c>
      <c r="G118">
        <f t="shared" si="20"/>
        <v>0.50413126344257753</v>
      </c>
    </row>
    <row r="119" spans="1:7">
      <c r="A119">
        <v>7</v>
      </c>
      <c r="B119">
        <f t="shared" si="21"/>
        <v>0.23333333333333334</v>
      </c>
      <c r="C119">
        <v>176.87799999999999</v>
      </c>
      <c r="D119" s="11">
        <f t="shared" si="19"/>
        <v>-3.1220000000000141</v>
      </c>
    </row>
    <row r="120" spans="1:7">
      <c r="A120">
        <v>9</v>
      </c>
      <c r="B120">
        <f t="shared" si="21"/>
        <v>0.3</v>
      </c>
      <c r="C120">
        <v>177.02099999999999</v>
      </c>
      <c r="D120" s="11">
        <f t="shared" si="19"/>
        <v>-2.9790000000000134</v>
      </c>
    </row>
    <row r="121" spans="1:7">
      <c r="A121">
        <v>11</v>
      </c>
      <c r="B121">
        <f t="shared" si="21"/>
        <v>0.36666666666666664</v>
      </c>
      <c r="C121">
        <v>174.678</v>
      </c>
      <c r="D121" s="11">
        <f t="shared" si="19"/>
        <v>-5.3220000000000027</v>
      </c>
    </row>
    <row r="122" spans="1:7">
      <c r="A122">
        <v>13</v>
      </c>
      <c r="B122">
        <f t="shared" si="21"/>
        <v>0.43333333333333335</v>
      </c>
      <c r="C122">
        <v>171.203</v>
      </c>
      <c r="D122" s="11">
        <f t="shared" si="19"/>
        <v>-8.796999999999997</v>
      </c>
    </row>
    <row r="123" spans="1:7">
      <c r="A123">
        <v>15</v>
      </c>
      <c r="B123">
        <f t="shared" si="21"/>
        <v>0.5</v>
      </c>
      <c r="C123">
        <v>164.14699999999999</v>
      </c>
      <c r="D123" s="11">
        <f t="shared" si="19"/>
        <v>-15.853000000000009</v>
      </c>
    </row>
    <row r="124" spans="1:7">
      <c r="A124">
        <v>17</v>
      </c>
      <c r="B124">
        <f t="shared" si="21"/>
        <v>0.56666666666666665</v>
      </c>
      <c r="C124">
        <v>169.85499999999999</v>
      </c>
      <c r="D124" s="11">
        <f t="shared" si="19"/>
        <v>-10.14500000000001</v>
      </c>
    </row>
    <row r="125" spans="1:7">
      <c r="A125">
        <v>19</v>
      </c>
      <c r="B125">
        <f t="shared" si="21"/>
        <v>0.6333333333333333</v>
      </c>
      <c r="C125">
        <v>163.61000000000001</v>
      </c>
      <c r="D125" s="11">
        <f t="shared" si="19"/>
        <v>-16.389999999999986</v>
      </c>
    </row>
    <row r="130" spans="1:10">
      <c r="A130" t="s">
        <v>820</v>
      </c>
    </row>
    <row r="131" spans="1:10">
      <c r="A131" s="1" t="s">
        <v>123</v>
      </c>
      <c r="B131" s="1" t="s">
        <v>124</v>
      </c>
      <c r="C131" s="1" t="s">
        <v>125</v>
      </c>
      <c r="D131" s="1" t="s">
        <v>174</v>
      </c>
      <c r="E131" s="1" t="s">
        <v>773</v>
      </c>
      <c r="F131" s="1" t="s">
        <v>774</v>
      </c>
      <c r="G131" s="1" t="s">
        <v>775</v>
      </c>
      <c r="I131" t="s">
        <v>131</v>
      </c>
      <c r="J131" t="s">
        <v>815</v>
      </c>
    </row>
    <row r="132" spans="1:10">
      <c r="A132">
        <v>1</v>
      </c>
      <c r="B132">
        <f>A132*(1/30)</f>
        <v>3.3333333333333333E-2</v>
      </c>
      <c r="C132">
        <v>175.62700000000001</v>
      </c>
      <c r="D132" s="11">
        <f t="shared" ref="D132:D147" si="22">-180+C132</f>
        <v>-4.3729999999999905</v>
      </c>
      <c r="E132">
        <v>40.31</v>
      </c>
      <c r="F132">
        <v>83.576999999999998</v>
      </c>
      <c r="G132">
        <f>E132/F132</f>
        <v>0.48230972636012304</v>
      </c>
      <c r="I132" t="s">
        <v>821</v>
      </c>
    </row>
    <row r="133" spans="1:10">
      <c r="A133">
        <v>3</v>
      </c>
      <c r="B133">
        <f t="shared" ref="B133:B147" si="23">A133*(1/30)</f>
        <v>0.1</v>
      </c>
      <c r="C133">
        <v>169.60400000000001</v>
      </c>
      <c r="D133" s="11">
        <f t="shared" si="22"/>
        <v>-10.395999999999987</v>
      </c>
      <c r="E133">
        <v>38.872999999999998</v>
      </c>
      <c r="F133">
        <v>78.358999999999995</v>
      </c>
      <c r="G133">
        <f t="shared" ref="G133:G134" si="24">E133/F133</f>
        <v>0.49608851567784173</v>
      </c>
    </row>
    <row r="134" spans="1:10">
      <c r="A134">
        <v>5</v>
      </c>
      <c r="B134">
        <f t="shared" si="23"/>
        <v>0.16666666666666666</v>
      </c>
      <c r="C134">
        <v>167.137</v>
      </c>
      <c r="D134" s="11">
        <f t="shared" si="22"/>
        <v>-12.863</v>
      </c>
      <c r="E134">
        <v>44.561999999999998</v>
      </c>
      <c r="F134">
        <v>99.537000000000006</v>
      </c>
      <c r="G134">
        <f t="shared" si="24"/>
        <v>0.44769281774616471</v>
      </c>
    </row>
    <row r="135" spans="1:10">
      <c r="A135">
        <v>7</v>
      </c>
      <c r="B135">
        <f t="shared" si="23"/>
        <v>0.23333333333333334</v>
      </c>
      <c r="C135">
        <v>176.76</v>
      </c>
      <c r="D135" s="11">
        <f t="shared" si="22"/>
        <v>-3.2400000000000091</v>
      </c>
    </row>
    <row r="136" spans="1:10">
      <c r="A136">
        <v>9</v>
      </c>
      <c r="B136">
        <f t="shared" si="23"/>
        <v>0.3</v>
      </c>
      <c r="C136">
        <v>169.74199999999999</v>
      </c>
      <c r="D136" s="11">
        <f t="shared" si="22"/>
        <v>-10.25800000000001</v>
      </c>
    </row>
    <row r="137" spans="1:10">
      <c r="A137">
        <v>11</v>
      </c>
      <c r="B137">
        <f t="shared" si="23"/>
        <v>0.36666666666666664</v>
      </c>
      <c r="C137">
        <v>171.46899999999999</v>
      </c>
      <c r="D137" s="11">
        <f t="shared" si="22"/>
        <v>-8.5310000000000059</v>
      </c>
    </row>
    <row r="138" spans="1:10">
      <c r="A138">
        <v>13</v>
      </c>
      <c r="B138">
        <f t="shared" si="23"/>
        <v>0.43333333333333335</v>
      </c>
      <c r="C138">
        <v>174.03399999999999</v>
      </c>
      <c r="D138" s="11">
        <f t="shared" si="22"/>
        <v>-5.9660000000000082</v>
      </c>
    </row>
    <row r="139" spans="1:10">
      <c r="A139">
        <v>15</v>
      </c>
      <c r="B139">
        <f t="shared" si="23"/>
        <v>0.5</v>
      </c>
      <c r="C139">
        <v>176.00899999999999</v>
      </c>
      <c r="D139" s="11">
        <f t="shared" si="22"/>
        <v>-3.9910000000000139</v>
      </c>
    </row>
    <row r="140" spans="1:10">
      <c r="A140">
        <v>17</v>
      </c>
      <c r="B140">
        <f t="shared" si="23"/>
        <v>0.56666666666666665</v>
      </c>
      <c r="C140">
        <v>167.01900000000001</v>
      </c>
      <c r="D140" s="11">
        <f t="shared" si="22"/>
        <v>-12.980999999999995</v>
      </c>
    </row>
    <row r="141" spans="1:10">
      <c r="A141">
        <v>19</v>
      </c>
      <c r="B141">
        <f t="shared" si="23"/>
        <v>0.6333333333333333</v>
      </c>
      <c r="C141">
        <v>166.44499999999999</v>
      </c>
      <c r="D141" s="11">
        <f t="shared" si="22"/>
        <v>-13.555000000000007</v>
      </c>
    </row>
    <row r="142" spans="1:10">
      <c r="A142">
        <v>21</v>
      </c>
      <c r="B142">
        <f t="shared" si="23"/>
        <v>0.7</v>
      </c>
      <c r="C142">
        <v>167.22300000000001</v>
      </c>
      <c r="D142" s="11">
        <f t="shared" si="22"/>
        <v>-12.776999999999987</v>
      </c>
    </row>
    <row r="143" spans="1:10">
      <c r="A143">
        <v>23</v>
      </c>
      <c r="B143">
        <f t="shared" si="23"/>
        <v>0.76666666666666661</v>
      </c>
      <c r="C143">
        <v>164.43799999999999</v>
      </c>
      <c r="D143" s="11">
        <f t="shared" si="22"/>
        <v>-15.562000000000012</v>
      </c>
    </row>
    <row r="144" spans="1:10">
      <c r="A144">
        <v>25</v>
      </c>
      <c r="B144">
        <f t="shared" si="23"/>
        <v>0.83333333333333337</v>
      </c>
      <c r="C144">
        <v>164.36600000000001</v>
      </c>
      <c r="D144" s="11">
        <f t="shared" si="22"/>
        <v>-15.633999999999986</v>
      </c>
    </row>
    <row r="145" spans="1:7">
      <c r="A145">
        <v>27</v>
      </c>
      <c r="B145">
        <f t="shared" si="23"/>
        <v>0.9</v>
      </c>
      <c r="C145">
        <v>163.55000000000001</v>
      </c>
      <c r="D145" s="11">
        <f t="shared" si="22"/>
        <v>-16.449999999999989</v>
      </c>
    </row>
    <row r="146" spans="1:7">
      <c r="A146">
        <v>29</v>
      </c>
      <c r="B146">
        <f t="shared" si="23"/>
        <v>0.96666666666666667</v>
      </c>
      <c r="C146">
        <v>167.059</v>
      </c>
      <c r="D146" s="11">
        <f t="shared" si="22"/>
        <v>-12.941000000000003</v>
      </c>
    </row>
    <row r="147" spans="1:7">
      <c r="A147">
        <v>31</v>
      </c>
      <c r="B147">
        <f t="shared" si="23"/>
        <v>1.0333333333333332</v>
      </c>
      <c r="C147">
        <v>172.672</v>
      </c>
      <c r="D147" s="11">
        <f t="shared" si="22"/>
        <v>-7.328000000000003</v>
      </c>
    </row>
    <row r="150" spans="1:7">
      <c r="A150">
        <v>1</v>
      </c>
      <c r="B150">
        <f>A150*(1/30)</f>
        <v>3.3333333333333333E-2</v>
      </c>
      <c r="C150">
        <v>171.89099999999999</v>
      </c>
      <c r="D150" s="11">
        <f t="shared" ref="D150:D165" si="25">-180+C150</f>
        <v>-8.1090000000000089</v>
      </c>
      <c r="E150">
        <v>40.804000000000002</v>
      </c>
      <c r="F150">
        <v>86.682999999999993</v>
      </c>
      <c r="G150">
        <f t="shared" ref="G150:G152" si="26">E150/F150</f>
        <v>0.4707266707428216</v>
      </c>
    </row>
    <row r="151" spans="1:7">
      <c r="A151">
        <v>3</v>
      </c>
      <c r="B151">
        <f t="shared" ref="B151:B164" si="27">A151*(1/30)</f>
        <v>0.1</v>
      </c>
      <c r="C151">
        <v>169.245</v>
      </c>
      <c r="D151" s="11">
        <f t="shared" si="25"/>
        <v>-10.754999999999995</v>
      </c>
      <c r="E151">
        <v>44.322000000000003</v>
      </c>
      <c r="F151">
        <v>83.149000000000001</v>
      </c>
      <c r="G151">
        <f t="shared" si="26"/>
        <v>0.53304309131799543</v>
      </c>
    </row>
    <row r="152" spans="1:7">
      <c r="A152">
        <v>5</v>
      </c>
      <c r="B152">
        <f t="shared" si="27"/>
        <v>0.16666666666666666</v>
      </c>
      <c r="C152">
        <v>169.661</v>
      </c>
      <c r="D152" s="11">
        <f t="shared" si="25"/>
        <v>-10.338999999999999</v>
      </c>
      <c r="E152">
        <v>42.686999999999998</v>
      </c>
      <c r="F152">
        <v>91.876000000000005</v>
      </c>
      <c r="G152">
        <f t="shared" si="26"/>
        <v>0.4646153511254299</v>
      </c>
    </row>
    <row r="153" spans="1:7">
      <c r="A153">
        <v>7</v>
      </c>
      <c r="B153">
        <f t="shared" si="27"/>
        <v>0.23333333333333334</v>
      </c>
      <c r="C153">
        <v>172.14699999999999</v>
      </c>
      <c r="D153" s="11">
        <f t="shared" si="25"/>
        <v>-7.8530000000000086</v>
      </c>
    </row>
    <row r="154" spans="1:7">
      <c r="A154">
        <v>9</v>
      </c>
      <c r="B154">
        <f t="shared" si="27"/>
        <v>0.3</v>
      </c>
      <c r="C154">
        <v>172.83500000000001</v>
      </c>
      <c r="D154" s="11">
        <f t="shared" si="25"/>
        <v>-7.164999999999992</v>
      </c>
    </row>
    <row r="155" spans="1:7">
      <c r="A155">
        <v>11</v>
      </c>
      <c r="B155">
        <f t="shared" si="27"/>
        <v>0.36666666666666664</v>
      </c>
      <c r="C155">
        <v>174.11699999999999</v>
      </c>
      <c r="D155" s="11">
        <f t="shared" si="25"/>
        <v>-5.8830000000000098</v>
      </c>
    </row>
    <row r="156" spans="1:7">
      <c r="A156">
        <v>13</v>
      </c>
      <c r="B156">
        <f t="shared" si="27"/>
        <v>0.43333333333333335</v>
      </c>
      <c r="C156">
        <v>174.893</v>
      </c>
      <c r="D156" s="11">
        <f t="shared" si="25"/>
        <v>-5.1069999999999993</v>
      </c>
    </row>
    <row r="157" spans="1:7">
      <c r="A157">
        <v>15</v>
      </c>
      <c r="B157">
        <f t="shared" si="27"/>
        <v>0.5</v>
      </c>
      <c r="C157">
        <v>178.04</v>
      </c>
      <c r="D157" s="11">
        <f t="shared" si="25"/>
        <v>-1.960000000000008</v>
      </c>
    </row>
    <row r="158" spans="1:7">
      <c r="A158">
        <v>17</v>
      </c>
      <c r="B158">
        <f t="shared" si="27"/>
        <v>0.56666666666666665</v>
      </c>
      <c r="C158">
        <v>173.8</v>
      </c>
      <c r="D158" s="11">
        <f t="shared" si="25"/>
        <v>-6.1999999999999886</v>
      </c>
    </row>
    <row r="159" spans="1:7">
      <c r="A159">
        <v>19</v>
      </c>
      <c r="B159">
        <f t="shared" si="27"/>
        <v>0.6333333333333333</v>
      </c>
      <c r="C159">
        <v>164.559</v>
      </c>
      <c r="D159" s="11">
        <f t="shared" si="25"/>
        <v>-15.441000000000003</v>
      </c>
    </row>
    <row r="160" spans="1:7">
      <c r="A160">
        <v>21</v>
      </c>
      <c r="B160">
        <f t="shared" si="27"/>
        <v>0.7</v>
      </c>
      <c r="C160">
        <v>166.09899999999999</v>
      </c>
      <c r="D160" s="11">
        <f t="shared" si="25"/>
        <v>-13.90100000000001</v>
      </c>
    </row>
    <row r="161" spans="1:4">
      <c r="A161">
        <v>23</v>
      </c>
      <c r="B161">
        <f t="shared" si="27"/>
        <v>0.76666666666666661</v>
      </c>
      <c r="C161">
        <v>164.46199999999999</v>
      </c>
      <c r="D161" s="11">
        <f t="shared" si="25"/>
        <v>-15.538000000000011</v>
      </c>
    </row>
    <row r="162" spans="1:4">
      <c r="A162">
        <v>25</v>
      </c>
      <c r="B162">
        <f t="shared" si="27"/>
        <v>0.83333333333333337</v>
      </c>
      <c r="C162">
        <v>164.94499999999999</v>
      </c>
      <c r="D162" s="11">
        <f t="shared" si="25"/>
        <v>-15.055000000000007</v>
      </c>
    </row>
    <row r="163" spans="1:4">
      <c r="A163">
        <v>27</v>
      </c>
      <c r="B163">
        <f t="shared" si="27"/>
        <v>0.9</v>
      </c>
      <c r="C163">
        <v>170.107</v>
      </c>
      <c r="D163" s="11">
        <f t="shared" si="25"/>
        <v>-9.8930000000000007</v>
      </c>
    </row>
    <row r="164" spans="1:4">
      <c r="A164">
        <v>29</v>
      </c>
      <c r="B164">
        <f t="shared" si="27"/>
        <v>0.96666666666666667</v>
      </c>
      <c r="C164">
        <v>162.50200000000001</v>
      </c>
      <c r="D164" s="11">
        <f t="shared" si="25"/>
        <v>-17.49799999999999</v>
      </c>
    </row>
    <row r="165" spans="1:4">
      <c r="A165">
        <v>31</v>
      </c>
      <c r="B165">
        <f>A165*(1/30)</f>
        <v>1.0333333333333332</v>
      </c>
      <c r="C165">
        <v>165.21100000000001</v>
      </c>
      <c r="D165" s="11">
        <f t="shared" si="25"/>
        <v>-14.788999999999987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63"/>
  <sheetViews>
    <sheetView workbookViewId="0">
      <selection activeCell="D58" sqref="D58:D63"/>
    </sheetView>
  </sheetViews>
  <sheetFormatPr defaultRowHeight="15"/>
  <cols>
    <col min="2" max="2" width="14.7109375" bestFit="1" customWidth="1"/>
    <col min="3" max="3" width="14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1">
      <c r="A1" s="1" t="s">
        <v>822</v>
      </c>
      <c r="C1" s="24" t="s">
        <v>823</v>
      </c>
    </row>
    <row r="2" spans="1:11">
      <c r="A2" t="s">
        <v>824</v>
      </c>
    </row>
    <row r="3" spans="1:11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1">
      <c r="A4">
        <v>1</v>
      </c>
      <c r="B4">
        <f>A4*(1/30)</f>
        <v>3.3333333333333333E-2</v>
      </c>
      <c r="C4" s="17">
        <v>169.23699999999999</v>
      </c>
      <c r="D4" s="11">
        <f t="shared" ref="D4:D10" si="0">-180+C4</f>
        <v>-10.763000000000005</v>
      </c>
      <c r="E4">
        <v>22.783999999999999</v>
      </c>
      <c r="F4" s="14">
        <v>45.451000000000001</v>
      </c>
      <c r="G4">
        <f>E4/F4</f>
        <v>0.50128710039383073</v>
      </c>
      <c r="H4">
        <v>1.26E-4</v>
      </c>
      <c r="I4" t="s">
        <v>837</v>
      </c>
    </row>
    <row r="5" spans="1:11">
      <c r="A5">
        <v>3</v>
      </c>
      <c r="B5">
        <f t="shared" ref="B5:B10" si="1">A5*(1/30)</f>
        <v>0.1</v>
      </c>
      <c r="C5" s="17">
        <v>169.953</v>
      </c>
      <c r="D5" s="11">
        <f t="shared" si="0"/>
        <v>-10.046999999999997</v>
      </c>
      <c r="E5">
        <v>24.908999999999999</v>
      </c>
      <c r="F5" s="17">
        <v>47.614999999999995</v>
      </c>
      <c r="G5">
        <f>E5/F5</f>
        <v>0.52313346634463931</v>
      </c>
    </row>
    <row r="6" spans="1:11">
      <c r="A6">
        <v>5</v>
      </c>
      <c r="B6">
        <f t="shared" si="1"/>
        <v>0.16666666666666666</v>
      </c>
      <c r="C6" s="17">
        <v>165.489</v>
      </c>
      <c r="D6" s="11">
        <f t="shared" si="0"/>
        <v>-14.510999999999996</v>
      </c>
      <c r="I6" t="s">
        <v>131</v>
      </c>
      <c r="J6" t="s">
        <v>825</v>
      </c>
    </row>
    <row r="7" spans="1:11">
      <c r="A7">
        <v>7</v>
      </c>
      <c r="B7">
        <f t="shared" si="1"/>
        <v>0.23333333333333334</v>
      </c>
      <c r="C7" s="17">
        <v>173.709</v>
      </c>
      <c r="D7" s="11">
        <f t="shared" si="0"/>
        <v>-6.2909999999999968</v>
      </c>
      <c r="I7" t="s">
        <v>826</v>
      </c>
    </row>
    <row r="8" spans="1:11">
      <c r="A8">
        <v>9</v>
      </c>
      <c r="B8">
        <f t="shared" si="1"/>
        <v>0.3</v>
      </c>
      <c r="C8">
        <v>173.18799999999999</v>
      </c>
      <c r="D8" s="11">
        <f t="shared" si="0"/>
        <v>-6.8120000000000118</v>
      </c>
    </row>
    <row r="9" spans="1:11">
      <c r="A9">
        <v>11</v>
      </c>
      <c r="B9">
        <f t="shared" si="1"/>
        <v>0.36666666666666664</v>
      </c>
      <c r="C9">
        <v>161.84100000000001</v>
      </c>
      <c r="D9" s="11">
        <f t="shared" si="0"/>
        <v>-18.158999999999992</v>
      </c>
    </row>
    <row r="10" spans="1:11">
      <c r="A10">
        <v>13</v>
      </c>
      <c r="B10">
        <f t="shared" si="1"/>
        <v>0.43333333333333335</v>
      </c>
      <c r="C10">
        <v>167.20599999999999</v>
      </c>
      <c r="D10" s="11">
        <f t="shared" si="0"/>
        <v>-12.794000000000011</v>
      </c>
    </row>
    <row r="11" spans="1:11">
      <c r="K11" s="69"/>
    </row>
    <row r="13" spans="1:11">
      <c r="A13">
        <v>1</v>
      </c>
      <c r="B13">
        <f>A13*(1/30)</f>
        <v>3.3333333333333333E-2</v>
      </c>
      <c r="C13">
        <v>174.35900000000001</v>
      </c>
      <c r="D13" s="11">
        <f t="shared" ref="D13:D18" si="2">-180+C13</f>
        <v>-5.6409999999999911</v>
      </c>
      <c r="E13">
        <v>29.814</v>
      </c>
      <c r="F13">
        <v>60.739999999999995</v>
      </c>
      <c r="G13">
        <f t="shared" ref="G13:G14" si="3">E13/F13</f>
        <v>0.49084622983207116</v>
      </c>
    </row>
    <row r="14" spans="1:11">
      <c r="A14">
        <v>3</v>
      </c>
      <c r="B14">
        <f t="shared" ref="B14:B18" si="4">A14*(1/30)</f>
        <v>0.1</v>
      </c>
      <c r="C14">
        <v>173.07300000000001</v>
      </c>
      <c r="D14" s="11">
        <f t="shared" si="2"/>
        <v>-6.9269999999999925</v>
      </c>
      <c r="E14">
        <v>28.347000000000001</v>
      </c>
      <c r="F14">
        <v>55.834000000000003</v>
      </c>
      <c r="G14">
        <f t="shared" si="3"/>
        <v>0.50770140058029156</v>
      </c>
    </row>
    <row r="15" spans="1:11">
      <c r="A15">
        <v>5</v>
      </c>
      <c r="B15">
        <f t="shared" si="4"/>
        <v>0.16666666666666666</v>
      </c>
      <c r="C15">
        <v>167.17400000000001</v>
      </c>
      <c r="D15" s="11">
        <f t="shared" si="2"/>
        <v>-12.825999999999993</v>
      </c>
    </row>
    <row r="16" spans="1:11">
      <c r="A16">
        <v>7</v>
      </c>
      <c r="B16">
        <f t="shared" si="4"/>
        <v>0.23333333333333334</v>
      </c>
      <c r="C16">
        <v>163.36699999999999</v>
      </c>
      <c r="D16" s="11">
        <f t="shared" si="2"/>
        <v>-16.63300000000001</v>
      </c>
    </row>
    <row r="17" spans="1:10">
      <c r="A17">
        <v>9</v>
      </c>
      <c r="B17">
        <f t="shared" si="4"/>
        <v>0.3</v>
      </c>
      <c r="C17">
        <v>166.464</v>
      </c>
      <c r="D17" s="11">
        <f t="shared" si="2"/>
        <v>-13.536000000000001</v>
      </c>
    </row>
    <row r="18" spans="1:10">
      <c r="A18">
        <v>11</v>
      </c>
      <c r="B18">
        <f t="shared" si="4"/>
        <v>0.36666666666666664</v>
      </c>
      <c r="C18">
        <v>170.13399999999999</v>
      </c>
      <c r="D18" s="11">
        <f t="shared" si="2"/>
        <v>-9.8660000000000139</v>
      </c>
    </row>
    <row r="21" spans="1:10">
      <c r="A21">
        <v>1</v>
      </c>
      <c r="B21">
        <f>A21*(1/30)</f>
        <v>3.3333333333333333E-2</v>
      </c>
      <c r="C21">
        <v>171.43100000000001</v>
      </c>
      <c r="D21" s="11">
        <f t="shared" ref="D21:D25" si="5">-180+C21</f>
        <v>-8.5689999999999884</v>
      </c>
      <c r="E21">
        <v>28.032</v>
      </c>
      <c r="F21">
        <v>56.876000000000005</v>
      </c>
      <c r="G21">
        <f>E21/F21</f>
        <v>0.49286166397074332</v>
      </c>
    </row>
    <row r="22" spans="1:10">
      <c r="A22">
        <v>3</v>
      </c>
      <c r="B22">
        <f>A22*(1/30)</f>
        <v>0.1</v>
      </c>
      <c r="C22">
        <v>168.80500000000001</v>
      </c>
      <c r="D22" s="11">
        <f t="shared" si="5"/>
        <v>-11.194999999999993</v>
      </c>
    </row>
    <row r="23" spans="1:10">
      <c r="A23">
        <v>5</v>
      </c>
      <c r="B23">
        <f>A23*(1/30)</f>
        <v>0.16666666666666666</v>
      </c>
      <c r="C23">
        <v>173.88399999999999</v>
      </c>
      <c r="D23" s="11">
        <f t="shared" si="5"/>
        <v>-6.1160000000000139</v>
      </c>
    </row>
    <row r="24" spans="1:10">
      <c r="A24">
        <v>7</v>
      </c>
      <c r="B24">
        <f>A24*(1/30)</f>
        <v>0.23333333333333334</v>
      </c>
      <c r="C24">
        <v>167.16399999999999</v>
      </c>
      <c r="D24" s="11">
        <f t="shared" si="5"/>
        <v>-12.836000000000013</v>
      </c>
    </row>
    <row r="25" spans="1:10">
      <c r="A25">
        <v>9</v>
      </c>
      <c r="B25">
        <f>A25*(1/30)</f>
        <v>0.3</v>
      </c>
      <c r="C25">
        <v>171.68</v>
      </c>
      <c r="D25" s="11">
        <f t="shared" si="5"/>
        <v>-8.3199999999999932</v>
      </c>
    </row>
    <row r="30" spans="1:10">
      <c r="A30" t="s">
        <v>827</v>
      </c>
    </row>
    <row r="31" spans="1:10">
      <c r="A31" s="1" t="s">
        <v>123</v>
      </c>
      <c r="B31" s="1" t="s">
        <v>124</v>
      </c>
      <c r="C31" s="1" t="s">
        <v>125</v>
      </c>
      <c r="D31" s="1" t="s">
        <v>174</v>
      </c>
      <c r="E31" s="1" t="s">
        <v>773</v>
      </c>
      <c r="F31" s="1" t="s">
        <v>774</v>
      </c>
      <c r="G31" s="1" t="s">
        <v>775</v>
      </c>
      <c r="I31" t="s">
        <v>131</v>
      </c>
      <c r="J31" t="s">
        <v>825</v>
      </c>
    </row>
    <row r="32" spans="1:10">
      <c r="A32">
        <v>1</v>
      </c>
      <c r="B32">
        <f>A32*(1/30)</f>
        <v>3.3333333333333333E-2</v>
      </c>
      <c r="C32">
        <v>170.446</v>
      </c>
      <c r="D32" s="11">
        <f t="shared" ref="D32:D36" si="6">-180+C32</f>
        <v>-9.554000000000002</v>
      </c>
      <c r="E32">
        <v>46.042999999999999</v>
      </c>
      <c r="F32">
        <v>91.359000000000009</v>
      </c>
      <c r="G32">
        <f t="shared" ref="G32:G33" si="7">E32/F32</f>
        <v>0.50397880887487823</v>
      </c>
      <c r="I32" t="s">
        <v>828</v>
      </c>
    </row>
    <row r="33" spans="1:7">
      <c r="A33">
        <v>3</v>
      </c>
      <c r="B33">
        <f>A33*(1/30)</f>
        <v>0.1</v>
      </c>
      <c r="C33">
        <v>164.672</v>
      </c>
      <c r="D33" s="11">
        <f t="shared" si="6"/>
        <v>-15.328000000000003</v>
      </c>
      <c r="E33">
        <v>41.526000000000003</v>
      </c>
      <c r="F33">
        <v>84.212999999999994</v>
      </c>
      <c r="G33">
        <f t="shared" si="7"/>
        <v>0.49310676498877853</v>
      </c>
    </row>
    <row r="34" spans="1:7">
      <c r="A34">
        <v>5</v>
      </c>
      <c r="B34">
        <f>A34*(1/30)</f>
        <v>0.16666666666666666</v>
      </c>
      <c r="C34">
        <v>167.709</v>
      </c>
      <c r="D34" s="11">
        <f t="shared" si="6"/>
        <v>-12.290999999999997</v>
      </c>
    </row>
    <row r="35" spans="1:7">
      <c r="A35">
        <v>7</v>
      </c>
      <c r="B35">
        <f>A35*(1/30)</f>
        <v>0.23333333333333334</v>
      </c>
      <c r="C35">
        <v>169.37</v>
      </c>
      <c r="D35" s="11">
        <f t="shared" si="6"/>
        <v>-10.629999999999995</v>
      </c>
    </row>
    <row r="36" spans="1:7">
      <c r="A36">
        <v>9</v>
      </c>
      <c r="B36">
        <f>A36*(1/30)</f>
        <v>0.3</v>
      </c>
      <c r="C36">
        <v>171.15100000000001</v>
      </c>
      <c r="D36" s="11">
        <f t="shared" si="6"/>
        <v>-8.8489999999999895</v>
      </c>
    </row>
    <row r="39" spans="1:7">
      <c r="A39">
        <v>1</v>
      </c>
      <c r="B39">
        <f>A39*(1/30)</f>
        <v>3.3333333333333333E-2</v>
      </c>
      <c r="C39">
        <v>164.172</v>
      </c>
      <c r="D39" s="11">
        <f t="shared" ref="D39:D43" si="8">-180+C39</f>
        <v>-15.828000000000003</v>
      </c>
      <c r="E39">
        <v>38.204000000000001</v>
      </c>
      <c r="F39">
        <v>80.072000000000003</v>
      </c>
      <c r="G39">
        <f t="shared" ref="G39:G40" si="9">E39/F39</f>
        <v>0.4771205914676791</v>
      </c>
    </row>
    <row r="40" spans="1:7">
      <c r="A40">
        <v>3</v>
      </c>
      <c r="B40">
        <f>A40*(1/30)</f>
        <v>0.1</v>
      </c>
      <c r="C40">
        <v>165.28800000000001</v>
      </c>
      <c r="D40" s="11">
        <f t="shared" si="8"/>
        <v>-14.711999999999989</v>
      </c>
      <c r="E40">
        <v>38.759</v>
      </c>
      <c r="F40">
        <v>75.637</v>
      </c>
      <c r="G40">
        <f t="shared" si="9"/>
        <v>0.51243439057604079</v>
      </c>
    </row>
    <row r="41" spans="1:7">
      <c r="A41">
        <v>5</v>
      </c>
      <c r="B41">
        <f>A41*(1/30)</f>
        <v>0.16666666666666666</v>
      </c>
      <c r="C41">
        <v>173.01400000000001</v>
      </c>
      <c r="D41" s="11">
        <f t="shared" si="8"/>
        <v>-6.98599999999999</v>
      </c>
    </row>
    <row r="42" spans="1:7">
      <c r="A42">
        <v>7</v>
      </c>
      <c r="B42">
        <f>A42*(1/30)</f>
        <v>0.23333333333333334</v>
      </c>
      <c r="C42">
        <v>175.94200000000001</v>
      </c>
      <c r="D42" s="11">
        <f t="shared" si="8"/>
        <v>-4.0579999999999927</v>
      </c>
    </row>
    <row r="43" spans="1:7">
      <c r="A43">
        <v>9</v>
      </c>
      <c r="B43">
        <f>A43*(1/30)</f>
        <v>0.3</v>
      </c>
      <c r="C43">
        <v>170.072</v>
      </c>
      <c r="D43" s="11">
        <f t="shared" si="8"/>
        <v>-9.9279999999999973</v>
      </c>
    </row>
    <row r="48" spans="1:7">
      <c r="A48" t="s">
        <v>829</v>
      </c>
    </row>
    <row r="49" spans="1:10">
      <c r="A49" s="1" t="s">
        <v>123</v>
      </c>
      <c r="B49" s="1" t="s">
        <v>124</v>
      </c>
      <c r="C49" s="1" t="s">
        <v>125</v>
      </c>
      <c r="D49" s="1" t="s">
        <v>174</v>
      </c>
      <c r="E49" s="1" t="s">
        <v>773</v>
      </c>
      <c r="F49" s="1" t="s">
        <v>774</v>
      </c>
      <c r="G49" s="1" t="s">
        <v>775</v>
      </c>
      <c r="I49" t="s">
        <v>131</v>
      </c>
      <c r="J49" t="s">
        <v>825</v>
      </c>
    </row>
    <row r="50" spans="1:10">
      <c r="A50">
        <v>1</v>
      </c>
      <c r="B50">
        <f>A50*(1/30)</f>
        <v>3.3333333333333333E-2</v>
      </c>
      <c r="C50">
        <v>174.369</v>
      </c>
      <c r="D50" s="11">
        <f t="shared" ref="D50:D55" si="10">-180+C50</f>
        <v>-5.6310000000000002</v>
      </c>
      <c r="E50">
        <v>24.036999999999999</v>
      </c>
      <c r="F50">
        <v>48.513999999999996</v>
      </c>
      <c r="G50">
        <f t="shared" ref="G50:G51" si="11">E50/F50</f>
        <v>0.49546522653254732</v>
      </c>
      <c r="I50" t="s">
        <v>830</v>
      </c>
    </row>
    <row r="51" spans="1:10">
      <c r="A51">
        <v>3</v>
      </c>
      <c r="B51">
        <f>A51*(1/30)</f>
        <v>0.1</v>
      </c>
      <c r="C51">
        <v>169.34399999999999</v>
      </c>
      <c r="D51" s="11">
        <f t="shared" si="10"/>
        <v>-10.656000000000006</v>
      </c>
      <c r="E51">
        <v>22.823</v>
      </c>
      <c r="F51">
        <v>43.692999999999998</v>
      </c>
      <c r="G51">
        <f t="shared" si="11"/>
        <v>0.52234911770764203</v>
      </c>
    </row>
    <row r="52" spans="1:10">
      <c r="A52">
        <v>5</v>
      </c>
      <c r="B52">
        <f t="shared" ref="B52:B55" si="12">A52*(1/30)</f>
        <v>0.16666666666666666</v>
      </c>
      <c r="C52">
        <v>165.964</v>
      </c>
      <c r="D52" s="11">
        <f t="shared" si="10"/>
        <v>-14.036000000000001</v>
      </c>
    </row>
    <row r="53" spans="1:10">
      <c r="A53">
        <v>7</v>
      </c>
      <c r="B53">
        <f t="shared" si="12"/>
        <v>0.23333333333333334</v>
      </c>
      <c r="C53">
        <v>160.58500000000001</v>
      </c>
      <c r="D53" s="11">
        <f t="shared" si="10"/>
        <v>-19.414999999999992</v>
      </c>
    </row>
    <row r="54" spans="1:10">
      <c r="A54">
        <v>9</v>
      </c>
      <c r="B54">
        <f t="shared" si="12"/>
        <v>0.3</v>
      </c>
      <c r="C54">
        <v>166.78800000000001</v>
      </c>
      <c r="D54" s="11">
        <f t="shared" si="10"/>
        <v>-13.211999999999989</v>
      </c>
    </row>
    <row r="55" spans="1:10">
      <c r="A55">
        <v>11</v>
      </c>
      <c r="B55">
        <f t="shared" si="12"/>
        <v>0.36666666666666664</v>
      </c>
      <c r="C55">
        <v>171.10400000000001</v>
      </c>
      <c r="D55" s="11">
        <f t="shared" si="10"/>
        <v>-8.8959999999999866</v>
      </c>
    </row>
    <row r="58" spans="1:10">
      <c r="A58">
        <v>1</v>
      </c>
      <c r="B58">
        <f>A58*(1/30)</f>
        <v>3.3333333333333333E-2</v>
      </c>
      <c r="C58">
        <v>174.685</v>
      </c>
      <c r="D58" s="11">
        <f t="shared" ref="D58:D63" si="13">-180+C58</f>
        <v>-5.3149999999999977</v>
      </c>
      <c r="E58">
        <v>22.190999999999999</v>
      </c>
      <c r="F58">
        <v>42.012</v>
      </c>
      <c r="G58">
        <f t="shared" ref="G58:G59" si="14">E58/F58</f>
        <v>0.52820622679234497</v>
      </c>
    </row>
    <row r="59" spans="1:10">
      <c r="A59">
        <v>3</v>
      </c>
      <c r="B59">
        <f>A59*(1/30)</f>
        <v>0.1</v>
      </c>
      <c r="C59">
        <v>170.21799999999999</v>
      </c>
      <c r="D59" s="11">
        <f t="shared" si="13"/>
        <v>-9.7820000000000107</v>
      </c>
      <c r="E59">
        <v>24.513000000000002</v>
      </c>
      <c r="F59">
        <v>52.353999999999999</v>
      </c>
      <c r="G59">
        <f t="shared" si="14"/>
        <v>0.46821637315200371</v>
      </c>
    </row>
    <row r="60" spans="1:10">
      <c r="A60">
        <v>5</v>
      </c>
      <c r="B60">
        <f t="shared" ref="B60:B63" si="15">A60*(1/30)</f>
        <v>0.16666666666666666</v>
      </c>
      <c r="C60">
        <v>162.255</v>
      </c>
      <c r="D60" s="11">
        <f t="shared" si="13"/>
        <v>-17.745000000000005</v>
      </c>
    </row>
    <row r="61" spans="1:10">
      <c r="A61">
        <v>7</v>
      </c>
      <c r="B61">
        <f t="shared" si="15"/>
        <v>0.23333333333333334</v>
      </c>
      <c r="C61">
        <v>161.565</v>
      </c>
      <c r="D61" s="11">
        <f t="shared" si="13"/>
        <v>-18.435000000000002</v>
      </c>
    </row>
    <row r="62" spans="1:10">
      <c r="A62">
        <v>9</v>
      </c>
      <c r="B62">
        <f t="shared" si="15"/>
        <v>0.3</v>
      </c>
      <c r="C62">
        <v>168.31100000000001</v>
      </c>
      <c r="D62" s="11">
        <f t="shared" si="13"/>
        <v>-11.688999999999993</v>
      </c>
    </row>
    <row r="63" spans="1:10">
      <c r="A63">
        <v>11</v>
      </c>
      <c r="B63">
        <f t="shared" si="15"/>
        <v>0.36666666666666664</v>
      </c>
      <c r="C63">
        <v>170.614</v>
      </c>
      <c r="D63" s="11">
        <f t="shared" si="13"/>
        <v>-9.3859999999999957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110"/>
  <sheetViews>
    <sheetView workbookViewId="0">
      <selection activeCell="D103" sqref="D103:D110"/>
    </sheetView>
  </sheetViews>
  <sheetFormatPr defaultRowHeight="15"/>
  <cols>
    <col min="2" max="2" width="14.7109375" bestFit="1" customWidth="1"/>
    <col min="3" max="3" width="16.28515625" bestFit="1" customWidth="1"/>
    <col min="4" max="4" width="10.28515625" bestFit="1" customWidth="1"/>
    <col min="5" max="5" width="14.28515625" bestFit="1" customWidth="1"/>
    <col min="6" max="6" width="17.85546875" bestFit="1" customWidth="1"/>
    <col min="7" max="7" width="13.7109375" bestFit="1" customWidth="1"/>
  </cols>
  <sheetData>
    <row r="1" spans="1:10">
      <c r="A1" s="1" t="s">
        <v>831</v>
      </c>
      <c r="C1" s="24" t="s">
        <v>832</v>
      </c>
    </row>
    <row r="2" spans="1:10">
      <c r="A2" t="s">
        <v>833</v>
      </c>
    </row>
    <row r="3" spans="1:10">
      <c r="A3" s="1" t="s">
        <v>123</v>
      </c>
      <c r="B3" s="1" t="s">
        <v>124</v>
      </c>
      <c r="C3" s="1" t="s">
        <v>125</v>
      </c>
      <c r="D3" s="1" t="s">
        <v>174</v>
      </c>
      <c r="E3" s="1" t="s">
        <v>773</v>
      </c>
      <c r="F3" s="1" t="s">
        <v>774</v>
      </c>
      <c r="G3" s="1" t="s">
        <v>775</v>
      </c>
      <c r="H3" s="1" t="s">
        <v>128</v>
      </c>
      <c r="I3" s="1" t="s">
        <v>129</v>
      </c>
      <c r="J3" s="1"/>
    </row>
    <row r="4" spans="1:10">
      <c r="A4">
        <v>1</v>
      </c>
      <c r="B4">
        <f>A4*(1/30)</f>
        <v>3.3333333333333333E-2</v>
      </c>
      <c r="C4" s="17">
        <v>172.50299999999999</v>
      </c>
      <c r="D4" s="11">
        <f t="shared" ref="D4:D10" si="0">-180+C4</f>
        <v>-7.4970000000000141</v>
      </c>
      <c r="E4">
        <v>61.347999999999999</v>
      </c>
      <c r="F4" s="14">
        <v>121.688</v>
      </c>
      <c r="G4">
        <f>E4/F4</f>
        <v>0.50414173953060282</v>
      </c>
      <c r="H4">
        <v>2.24E-4</v>
      </c>
      <c r="I4" t="s">
        <v>837</v>
      </c>
    </row>
    <row r="5" spans="1:10">
      <c r="A5">
        <v>3</v>
      </c>
      <c r="B5">
        <f t="shared" ref="B5:B10" si="1">A5*(1/30)</f>
        <v>0.1</v>
      </c>
      <c r="C5" s="17">
        <v>171.78700000000001</v>
      </c>
      <c r="D5" s="11">
        <f t="shared" si="0"/>
        <v>-8.2129999999999939</v>
      </c>
      <c r="E5">
        <v>61.521000000000001</v>
      </c>
      <c r="F5" s="17">
        <v>122.16900000000001</v>
      </c>
      <c r="G5">
        <f>E5/F5</f>
        <v>0.50357291948039185</v>
      </c>
    </row>
    <row r="6" spans="1:10">
      <c r="A6">
        <v>5</v>
      </c>
      <c r="B6">
        <f t="shared" si="1"/>
        <v>0.16666666666666666</v>
      </c>
      <c r="C6" s="17">
        <v>175.375</v>
      </c>
      <c r="D6" s="11">
        <f t="shared" si="0"/>
        <v>-4.625</v>
      </c>
      <c r="I6" t="s">
        <v>131</v>
      </c>
      <c r="J6" t="s">
        <v>831</v>
      </c>
    </row>
    <row r="7" spans="1:10">
      <c r="A7">
        <v>7</v>
      </c>
      <c r="B7">
        <f t="shared" si="1"/>
        <v>0.23333333333333334</v>
      </c>
      <c r="C7" s="17">
        <v>172.45500000000001</v>
      </c>
      <c r="D7" s="11">
        <f t="shared" si="0"/>
        <v>-7.5449999999999875</v>
      </c>
      <c r="I7" t="s">
        <v>828</v>
      </c>
    </row>
    <row r="8" spans="1:10">
      <c r="A8">
        <v>9</v>
      </c>
      <c r="B8">
        <f t="shared" si="1"/>
        <v>0.3</v>
      </c>
      <c r="C8">
        <v>171.47800000000001</v>
      </c>
      <c r="D8" s="11">
        <f t="shared" si="0"/>
        <v>-8.5219999999999914</v>
      </c>
    </row>
    <row r="9" spans="1:10">
      <c r="A9">
        <v>11</v>
      </c>
      <c r="B9">
        <f t="shared" si="1"/>
        <v>0.36666666666666664</v>
      </c>
      <c r="C9">
        <v>172.92599999999999</v>
      </c>
      <c r="D9" s="11">
        <f t="shared" si="0"/>
        <v>-7.0740000000000123</v>
      </c>
    </row>
    <row r="10" spans="1:10">
      <c r="A10">
        <v>13</v>
      </c>
      <c r="B10">
        <f t="shared" si="1"/>
        <v>0.43333333333333335</v>
      </c>
      <c r="C10">
        <v>170.172</v>
      </c>
      <c r="D10" s="11">
        <f t="shared" si="0"/>
        <v>-9.828000000000003</v>
      </c>
    </row>
    <row r="12" spans="1:10">
      <c r="J12" s="69"/>
    </row>
    <row r="13" spans="1:10">
      <c r="A13">
        <v>1</v>
      </c>
      <c r="B13">
        <f>A13*(1/30)</f>
        <v>3.3333333333333333E-2</v>
      </c>
      <c r="C13">
        <v>168.03200000000001</v>
      </c>
      <c r="D13" s="11">
        <f t="shared" ref="D13:D20" si="2">-180+C13</f>
        <v>-11.967999999999989</v>
      </c>
      <c r="E13">
        <v>54.561999999999998</v>
      </c>
      <c r="F13">
        <v>114.91800000000001</v>
      </c>
      <c r="G13">
        <f>E13/F13</f>
        <v>0.47479072033972047</v>
      </c>
    </row>
    <row r="14" spans="1:10">
      <c r="A14">
        <v>3</v>
      </c>
      <c r="B14">
        <f t="shared" ref="B14:B19" si="3">A14*(1/30)</f>
        <v>0.1</v>
      </c>
      <c r="C14">
        <v>166.833</v>
      </c>
      <c r="D14" s="11">
        <f t="shared" si="2"/>
        <v>-13.167000000000002</v>
      </c>
      <c r="E14">
        <v>55.12</v>
      </c>
      <c r="F14">
        <v>115.04599999999999</v>
      </c>
      <c r="G14">
        <f>E14/F14</f>
        <v>0.47911270274498896</v>
      </c>
    </row>
    <row r="15" spans="1:10">
      <c r="A15">
        <v>5</v>
      </c>
      <c r="B15">
        <f t="shared" si="3"/>
        <v>0.16666666666666666</v>
      </c>
      <c r="C15">
        <v>173.67699999999999</v>
      </c>
      <c r="D15" s="11">
        <f t="shared" si="2"/>
        <v>-6.3230000000000075</v>
      </c>
    </row>
    <row r="16" spans="1:10">
      <c r="A16">
        <v>7</v>
      </c>
      <c r="B16">
        <f t="shared" si="3"/>
        <v>0.23333333333333334</v>
      </c>
      <c r="C16">
        <v>173.81899999999999</v>
      </c>
      <c r="D16" s="11">
        <f t="shared" si="2"/>
        <v>-6.1810000000000116</v>
      </c>
    </row>
    <row r="17" spans="1:7">
      <c r="A17">
        <v>9</v>
      </c>
      <c r="B17">
        <f t="shared" si="3"/>
        <v>0.3</v>
      </c>
      <c r="C17">
        <v>171.119</v>
      </c>
      <c r="D17" s="11">
        <f t="shared" si="2"/>
        <v>-8.8810000000000002</v>
      </c>
    </row>
    <row r="18" spans="1:7">
      <c r="A18">
        <v>11</v>
      </c>
      <c r="B18">
        <f t="shared" si="3"/>
        <v>0.36666666666666664</v>
      </c>
      <c r="C18">
        <v>171.36799999999999</v>
      </c>
      <c r="D18" s="11">
        <f t="shared" si="2"/>
        <v>-8.632000000000005</v>
      </c>
    </row>
    <row r="19" spans="1:7">
      <c r="A19">
        <v>13</v>
      </c>
      <c r="B19">
        <f t="shared" si="3"/>
        <v>0.43333333333333335</v>
      </c>
      <c r="C19">
        <v>171.30600000000001</v>
      </c>
      <c r="D19" s="11">
        <f t="shared" si="2"/>
        <v>-8.6939999999999884</v>
      </c>
    </row>
    <row r="20" spans="1:7">
      <c r="A20">
        <v>15</v>
      </c>
      <c r="B20">
        <f>A20*(1/30)</f>
        <v>0.5</v>
      </c>
      <c r="C20">
        <v>174.28700000000001</v>
      </c>
      <c r="D20" s="11">
        <f t="shared" si="2"/>
        <v>-5.7129999999999939</v>
      </c>
    </row>
    <row r="23" spans="1:7">
      <c r="A23">
        <v>1</v>
      </c>
      <c r="B23">
        <f>A23*(1/30)</f>
        <v>3.3333333333333333E-2</v>
      </c>
      <c r="C23">
        <v>169.21600000000001</v>
      </c>
      <c r="D23" s="11">
        <f t="shared" ref="D23:D30" si="4">-180+C23</f>
        <v>-10.783999999999992</v>
      </c>
      <c r="E23">
        <v>59.463999999999999</v>
      </c>
      <c r="F23">
        <v>124.56099999999999</v>
      </c>
      <c r="G23">
        <f>E23/F23</f>
        <v>0.4773885887235973</v>
      </c>
    </row>
    <row r="24" spans="1:7">
      <c r="A24">
        <v>3</v>
      </c>
      <c r="B24">
        <f t="shared" ref="B24:B29" si="5">A24*(1/30)</f>
        <v>0.1</v>
      </c>
      <c r="C24">
        <v>171.85</v>
      </c>
      <c r="D24" s="11">
        <f t="shared" si="4"/>
        <v>-8.1500000000000057</v>
      </c>
      <c r="E24">
        <v>53.747999999999998</v>
      </c>
      <c r="F24">
        <v>106.495</v>
      </c>
      <c r="G24">
        <f>E24/F24</f>
        <v>0.50469975116202637</v>
      </c>
    </row>
    <row r="25" spans="1:7">
      <c r="A25">
        <v>5</v>
      </c>
      <c r="B25">
        <f t="shared" si="5"/>
        <v>0.16666666666666666</v>
      </c>
      <c r="C25">
        <v>177.07400000000001</v>
      </c>
      <c r="D25" s="11">
        <f t="shared" si="4"/>
        <v>-2.9259999999999877</v>
      </c>
    </row>
    <row r="26" spans="1:7">
      <c r="A26">
        <v>7</v>
      </c>
      <c r="B26">
        <f t="shared" si="5"/>
        <v>0.23333333333333334</v>
      </c>
      <c r="C26">
        <v>173.59399999999999</v>
      </c>
      <c r="D26" s="11">
        <f t="shared" si="4"/>
        <v>-6.4060000000000059</v>
      </c>
    </row>
    <row r="27" spans="1:7">
      <c r="A27">
        <v>9</v>
      </c>
      <c r="B27">
        <f t="shared" si="5"/>
        <v>0.3</v>
      </c>
      <c r="C27">
        <v>169.63200000000001</v>
      </c>
      <c r="D27" s="11">
        <f t="shared" si="4"/>
        <v>-10.367999999999995</v>
      </c>
    </row>
    <row r="28" spans="1:7">
      <c r="A28">
        <v>11</v>
      </c>
      <c r="B28">
        <f t="shared" si="5"/>
        <v>0.36666666666666664</v>
      </c>
      <c r="C28">
        <v>176.53299999999999</v>
      </c>
      <c r="D28" s="11">
        <f t="shared" si="4"/>
        <v>-3.467000000000013</v>
      </c>
    </row>
    <row r="29" spans="1:7">
      <c r="A29">
        <v>13</v>
      </c>
      <c r="B29">
        <f t="shared" si="5"/>
        <v>0.43333333333333335</v>
      </c>
      <c r="C29">
        <v>173.751</v>
      </c>
      <c r="D29" s="11">
        <f t="shared" si="4"/>
        <v>-6.2489999999999952</v>
      </c>
    </row>
    <row r="30" spans="1:7">
      <c r="A30">
        <v>15</v>
      </c>
      <c r="B30">
        <f>A30*(1/30)</f>
        <v>0.5</v>
      </c>
      <c r="C30">
        <v>172.91200000000001</v>
      </c>
      <c r="D30" s="11">
        <f t="shared" si="4"/>
        <v>-7.0879999999999939</v>
      </c>
    </row>
    <row r="35" spans="1:10">
      <c r="A35" t="s">
        <v>834</v>
      </c>
    </row>
    <row r="36" spans="1:10">
      <c r="A36" s="1" t="s">
        <v>123</v>
      </c>
      <c r="B36" s="1" t="s">
        <v>124</v>
      </c>
      <c r="C36" s="1" t="s">
        <v>125</v>
      </c>
      <c r="D36" s="1" t="s">
        <v>174</v>
      </c>
      <c r="E36" s="1" t="s">
        <v>773</v>
      </c>
      <c r="F36" s="1" t="s">
        <v>774</v>
      </c>
      <c r="G36" s="1" t="s">
        <v>775</v>
      </c>
      <c r="I36" t="s">
        <v>131</v>
      </c>
      <c r="J36" t="s">
        <v>831</v>
      </c>
    </row>
    <row r="37" spans="1:10">
      <c r="A37">
        <v>1</v>
      </c>
      <c r="B37">
        <f>A37*(1/30)</f>
        <v>3.3333333333333333E-2</v>
      </c>
      <c r="C37">
        <v>164.21899999999999</v>
      </c>
      <c r="D37" s="11">
        <f t="shared" ref="D37:D47" si="6">-180+C37</f>
        <v>-15.781000000000006</v>
      </c>
      <c r="E37">
        <v>55.154000000000003</v>
      </c>
      <c r="F37">
        <v>107.58000000000001</v>
      </c>
      <c r="G37">
        <f t="shared" ref="G37:G38" si="7">E37/F37</f>
        <v>0.51267893660531694</v>
      </c>
      <c r="I37" t="s">
        <v>830</v>
      </c>
    </row>
    <row r="38" spans="1:10">
      <c r="A38">
        <v>3</v>
      </c>
      <c r="B38">
        <f t="shared" ref="B38:B47" si="8">A38*(1/30)</f>
        <v>0.1</v>
      </c>
      <c r="C38">
        <v>163.29300000000001</v>
      </c>
      <c r="D38" s="11">
        <f t="shared" si="6"/>
        <v>-16.706999999999994</v>
      </c>
      <c r="E38">
        <v>54.926000000000002</v>
      </c>
      <c r="F38">
        <v>110.384</v>
      </c>
      <c r="G38">
        <f t="shared" si="7"/>
        <v>0.49759023046818379</v>
      </c>
    </row>
    <row r="39" spans="1:10">
      <c r="A39">
        <v>5</v>
      </c>
      <c r="B39">
        <f t="shared" si="8"/>
        <v>0.16666666666666666</v>
      </c>
      <c r="C39">
        <v>168.34800000000001</v>
      </c>
      <c r="D39" s="11">
        <f t="shared" si="6"/>
        <v>-11.651999999999987</v>
      </c>
    </row>
    <row r="40" spans="1:10">
      <c r="A40">
        <v>7</v>
      </c>
      <c r="B40">
        <f t="shared" si="8"/>
        <v>0.23333333333333334</v>
      </c>
      <c r="C40">
        <v>171.08500000000001</v>
      </c>
      <c r="D40" s="11">
        <f t="shared" si="6"/>
        <v>-8.914999999999992</v>
      </c>
    </row>
    <row r="41" spans="1:10">
      <c r="A41">
        <v>9</v>
      </c>
      <c r="B41">
        <f t="shared" si="8"/>
        <v>0.3</v>
      </c>
      <c r="C41">
        <v>172.875</v>
      </c>
      <c r="D41" s="11">
        <f t="shared" si="6"/>
        <v>-7.125</v>
      </c>
    </row>
    <row r="42" spans="1:10">
      <c r="A42">
        <v>11</v>
      </c>
      <c r="B42">
        <f t="shared" si="8"/>
        <v>0.36666666666666664</v>
      </c>
      <c r="C42">
        <v>175.36799999999999</v>
      </c>
      <c r="D42" s="11">
        <f t="shared" si="6"/>
        <v>-4.632000000000005</v>
      </c>
    </row>
    <row r="43" spans="1:10">
      <c r="A43">
        <v>13</v>
      </c>
      <c r="B43">
        <f>A43*(1/30)</f>
        <v>0.43333333333333335</v>
      </c>
      <c r="C43">
        <v>175.755</v>
      </c>
      <c r="D43" s="11">
        <f t="shared" si="6"/>
        <v>-4.2450000000000045</v>
      </c>
    </row>
    <row r="44" spans="1:10">
      <c r="A44">
        <v>15</v>
      </c>
      <c r="B44">
        <f t="shared" si="8"/>
        <v>0.5</v>
      </c>
      <c r="C44">
        <v>176.74700000000001</v>
      </c>
      <c r="D44" s="11">
        <f t="shared" si="6"/>
        <v>-3.2529999999999859</v>
      </c>
    </row>
    <row r="45" spans="1:10">
      <c r="A45">
        <v>17</v>
      </c>
      <c r="B45">
        <f t="shared" si="8"/>
        <v>0.56666666666666665</v>
      </c>
      <c r="C45">
        <v>172.81100000000001</v>
      </c>
      <c r="D45" s="11">
        <f t="shared" si="6"/>
        <v>-7.188999999999993</v>
      </c>
    </row>
    <row r="46" spans="1:10">
      <c r="A46">
        <v>19</v>
      </c>
      <c r="B46">
        <f t="shared" si="8"/>
        <v>0.6333333333333333</v>
      </c>
      <c r="C46">
        <v>172.63900000000001</v>
      </c>
      <c r="D46" s="11">
        <f t="shared" si="6"/>
        <v>-7.36099999999999</v>
      </c>
    </row>
    <row r="47" spans="1:10">
      <c r="A47">
        <v>21</v>
      </c>
      <c r="B47">
        <f t="shared" si="8"/>
        <v>0.7</v>
      </c>
      <c r="C47">
        <v>171.15</v>
      </c>
      <c r="D47" s="11">
        <f t="shared" si="6"/>
        <v>-8.8499999999999943</v>
      </c>
    </row>
    <row r="50" spans="1:7">
      <c r="A50">
        <v>1</v>
      </c>
      <c r="B50">
        <f>A50*(1/30)</f>
        <v>3.3333333333333333E-2</v>
      </c>
      <c r="C50">
        <v>173.601</v>
      </c>
      <c r="D50" s="11">
        <f t="shared" ref="D50:D57" si="9">-180+C50</f>
        <v>-6.3990000000000009</v>
      </c>
      <c r="E50">
        <v>54.12</v>
      </c>
      <c r="F50">
        <v>109.265</v>
      </c>
      <c r="G50">
        <f t="shared" ref="G50:G51" si="10">E50/F50</f>
        <v>0.49530956848030017</v>
      </c>
    </row>
    <row r="51" spans="1:7">
      <c r="A51">
        <v>3</v>
      </c>
      <c r="B51">
        <f t="shared" ref="B51:B57" si="11">A51*(1/30)</f>
        <v>0.1</v>
      </c>
      <c r="C51">
        <v>173.601</v>
      </c>
      <c r="D51" s="11">
        <f t="shared" si="9"/>
        <v>-6.3990000000000009</v>
      </c>
      <c r="E51">
        <v>51.518999999999998</v>
      </c>
      <c r="F51">
        <v>100.996</v>
      </c>
      <c r="G51">
        <f t="shared" si="10"/>
        <v>0.51010931125985193</v>
      </c>
    </row>
    <row r="52" spans="1:7">
      <c r="A52">
        <v>5</v>
      </c>
      <c r="B52">
        <f t="shared" si="11"/>
        <v>0.16666666666666666</v>
      </c>
      <c r="C52">
        <v>170.17500000000001</v>
      </c>
      <c r="D52" s="11">
        <f t="shared" si="9"/>
        <v>-9.8249999999999886</v>
      </c>
    </row>
    <row r="53" spans="1:7">
      <c r="A53">
        <v>7</v>
      </c>
      <c r="B53">
        <f t="shared" si="11"/>
        <v>0.23333333333333334</v>
      </c>
      <c r="C53">
        <v>175.583</v>
      </c>
      <c r="D53" s="11">
        <f t="shared" si="9"/>
        <v>-4.4170000000000016</v>
      </c>
    </row>
    <row r="54" spans="1:7">
      <c r="A54">
        <v>9</v>
      </c>
      <c r="B54">
        <f t="shared" si="11"/>
        <v>0.3</v>
      </c>
      <c r="C54">
        <v>168.44</v>
      </c>
      <c r="D54" s="11">
        <f t="shared" si="9"/>
        <v>-11.560000000000002</v>
      </c>
    </row>
    <row r="55" spans="1:7">
      <c r="A55">
        <v>11</v>
      </c>
      <c r="B55">
        <f t="shared" si="11"/>
        <v>0.36666666666666664</v>
      </c>
      <c r="C55">
        <v>173.239</v>
      </c>
      <c r="D55" s="11">
        <f t="shared" si="9"/>
        <v>-6.7609999999999957</v>
      </c>
    </row>
    <row r="56" spans="1:7">
      <c r="A56">
        <v>13</v>
      </c>
      <c r="B56">
        <f>A56*(1/30)</f>
        <v>0.43333333333333335</v>
      </c>
      <c r="C56">
        <v>172.47900000000001</v>
      </c>
      <c r="D56" s="11">
        <f t="shared" si="9"/>
        <v>-7.5209999999999866</v>
      </c>
    </row>
    <row r="57" spans="1:7">
      <c r="A57">
        <v>15</v>
      </c>
      <c r="B57">
        <f t="shared" si="11"/>
        <v>0.5</v>
      </c>
      <c r="C57">
        <v>167.905</v>
      </c>
      <c r="D57" s="11">
        <f t="shared" si="9"/>
        <v>-12.094999999999999</v>
      </c>
    </row>
    <row r="60" spans="1:7">
      <c r="A60">
        <v>1</v>
      </c>
      <c r="B60">
        <f>A60*(1/30)</f>
        <v>3.3333333333333333E-2</v>
      </c>
      <c r="C60">
        <v>170.727</v>
      </c>
      <c r="D60" s="11">
        <f t="shared" ref="D60:D68" si="12">-180+C60</f>
        <v>-9.2729999999999961</v>
      </c>
      <c r="E60">
        <v>50.595999999999997</v>
      </c>
      <c r="F60">
        <v>100.09299999999999</v>
      </c>
      <c r="G60">
        <f t="shared" ref="G60:G61" si="13">E60/F60</f>
        <v>0.50548989439820968</v>
      </c>
    </row>
    <row r="61" spans="1:7">
      <c r="A61">
        <v>3</v>
      </c>
      <c r="B61">
        <f t="shared" ref="B61:B67" si="14">A61*(1/30)</f>
        <v>0.1</v>
      </c>
      <c r="C61">
        <v>170.727</v>
      </c>
      <c r="D61" s="11">
        <f t="shared" si="12"/>
        <v>-9.2729999999999961</v>
      </c>
      <c r="E61">
        <v>49.494999999999997</v>
      </c>
      <c r="F61">
        <v>100.267</v>
      </c>
      <c r="G61">
        <f t="shared" si="13"/>
        <v>0.49363200255318301</v>
      </c>
    </row>
    <row r="62" spans="1:7">
      <c r="A62">
        <v>5</v>
      </c>
      <c r="B62">
        <f t="shared" si="14"/>
        <v>0.16666666666666666</v>
      </c>
      <c r="C62">
        <v>171.25399999999999</v>
      </c>
      <c r="D62" s="11">
        <f t="shared" si="12"/>
        <v>-8.7460000000000093</v>
      </c>
    </row>
    <row r="63" spans="1:7">
      <c r="A63">
        <v>7</v>
      </c>
      <c r="B63">
        <f t="shared" si="14"/>
        <v>0.23333333333333334</v>
      </c>
      <c r="C63">
        <v>172.36</v>
      </c>
      <c r="D63" s="11">
        <f t="shared" si="12"/>
        <v>-7.6399999999999864</v>
      </c>
    </row>
    <row r="64" spans="1:7">
      <c r="A64">
        <v>9</v>
      </c>
      <c r="B64">
        <f t="shared" si="14"/>
        <v>0.3</v>
      </c>
      <c r="C64">
        <v>170.66200000000001</v>
      </c>
      <c r="D64" s="11">
        <f t="shared" si="12"/>
        <v>-9.3379999999999939</v>
      </c>
    </row>
    <row r="65" spans="1:10">
      <c r="A65">
        <v>11</v>
      </c>
      <c r="B65">
        <f t="shared" si="14"/>
        <v>0.36666666666666664</v>
      </c>
      <c r="C65">
        <v>169.59200000000001</v>
      </c>
      <c r="D65" s="11">
        <f t="shared" si="12"/>
        <v>-10.407999999999987</v>
      </c>
    </row>
    <row r="66" spans="1:10">
      <c r="A66">
        <v>13</v>
      </c>
      <c r="B66">
        <f>A66*(1/30)</f>
        <v>0.43333333333333335</v>
      </c>
      <c r="C66">
        <v>174.61099999999999</v>
      </c>
      <c r="D66" s="11">
        <f t="shared" si="12"/>
        <v>-5.38900000000001</v>
      </c>
    </row>
    <row r="67" spans="1:10">
      <c r="A67">
        <v>15</v>
      </c>
      <c r="B67">
        <f t="shared" si="14"/>
        <v>0.5</v>
      </c>
      <c r="C67">
        <v>172.34</v>
      </c>
      <c r="D67" s="11">
        <f t="shared" si="12"/>
        <v>-7.6599999999999966</v>
      </c>
    </row>
    <row r="68" spans="1:10">
      <c r="A68">
        <v>17</v>
      </c>
      <c r="B68">
        <f>A68*(1/30)</f>
        <v>0.56666666666666665</v>
      </c>
      <c r="C68">
        <v>172.34</v>
      </c>
      <c r="D68" s="11">
        <f t="shared" si="12"/>
        <v>-7.6599999999999966</v>
      </c>
    </row>
    <row r="73" spans="1:10">
      <c r="A73" t="s">
        <v>835</v>
      </c>
    </row>
    <row r="74" spans="1:10">
      <c r="A74" s="1" t="s">
        <v>123</v>
      </c>
      <c r="B74" s="1" t="s">
        <v>124</v>
      </c>
      <c r="C74" s="1" t="s">
        <v>125</v>
      </c>
      <c r="D74" s="1" t="s">
        <v>174</v>
      </c>
      <c r="E74" s="1" t="s">
        <v>773</v>
      </c>
      <c r="F74" s="1" t="s">
        <v>774</v>
      </c>
      <c r="G74" s="1" t="s">
        <v>775</v>
      </c>
      <c r="I74" t="s">
        <v>131</v>
      </c>
      <c r="J74" t="s">
        <v>831</v>
      </c>
    </row>
    <row r="75" spans="1:10">
      <c r="A75">
        <v>1</v>
      </c>
      <c r="B75">
        <f>A75*(1/30)</f>
        <v>3.3333333333333333E-2</v>
      </c>
      <c r="C75">
        <v>168.13200000000001</v>
      </c>
      <c r="D75" s="11">
        <f t="shared" ref="D75:D81" si="15">-180+C75</f>
        <v>-11.867999999999995</v>
      </c>
      <c r="E75">
        <v>40.399000000000001</v>
      </c>
      <c r="F75">
        <v>87.521000000000001</v>
      </c>
      <c r="G75">
        <f t="shared" ref="G75:G76" si="16">E75/F75</f>
        <v>0.46159207504484639</v>
      </c>
      <c r="I75" t="s">
        <v>836</v>
      </c>
    </row>
    <row r="76" spans="1:10">
      <c r="A76">
        <v>3</v>
      </c>
      <c r="B76">
        <f t="shared" ref="B76:B81" si="17">A76*(1/30)</f>
        <v>0.1</v>
      </c>
      <c r="C76">
        <v>175.14400000000001</v>
      </c>
      <c r="D76" s="11">
        <f t="shared" si="15"/>
        <v>-4.8559999999999945</v>
      </c>
      <c r="E76">
        <v>48.826000000000001</v>
      </c>
      <c r="F76">
        <v>92.359000000000009</v>
      </c>
      <c r="G76">
        <f t="shared" si="16"/>
        <v>0.52865448954622718</v>
      </c>
    </row>
    <row r="77" spans="1:10">
      <c r="A77">
        <v>5</v>
      </c>
      <c r="B77">
        <f t="shared" si="17"/>
        <v>0.16666666666666666</v>
      </c>
      <c r="C77">
        <v>175.14400000000001</v>
      </c>
      <c r="D77" s="11">
        <f t="shared" si="15"/>
        <v>-4.8559999999999945</v>
      </c>
    </row>
    <row r="78" spans="1:10">
      <c r="A78">
        <v>7</v>
      </c>
      <c r="B78">
        <f t="shared" si="17"/>
        <v>0.23333333333333334</v>
      </c>
      <c r="C78">
        <v>178.179</v>
      </c>
      <c r="D78" s="11">
        <f t="shared" si="15"/>
        <v>-1.820999999999998</v>
      </c>
    </row>
    <row r="79" spans="1:10">
      <c r="A79">
        <v>9</v>
      </c>
      <c r="B79">
        <f t="shared" si="17"/>
        <v>0.3</v>
      </c>
      <c r="C79">
        <v>172.381</v>
      </c>
      <c r="D79" s="11">
        <f t="shared" si="15"/>
        <v>-7.6189999999999998</v>
      </c>
    </row>
    <row r="80" spans="1:10">
      <c r="A80">
        <v>11</v>
      </c>
      <c r="B80">
        <f t="shared" si="17"/>
        <v>0.36666666666666664</v>
      </c>
      <c r="C80">
        <v>174.739</v>
      </c>
      <c r="D80" s="11">
        <f t="shared" si="15"/>
        <v>-5.2609999999999957</v>
      </c>
    </row>
    <row r="81" spans="1:7">
      <c r="A81">
        <v>13</v>
      </c>
      <c r="B81">
        <f t="shared" si="17"/>
        <v>0.43333333333333335</v>
      </c>
      <c r="C81">
        <v>167.78100000000001</v>
      </c>
      <c r="D81" s="11">
        <f t="shared" si="15"/>
        <v>-12.218999999999994</v>
      </c>
    </row>
    <row r="84" spans="1:7">
      <c r="A84">
        <v>1</v>
      </c>
      <c r="B84">
        <f>A84*(1/30)</f>
        <v>3.3333333333333333E-2</v>
      </c>
      <c r="C84">
        <v>165.79300000000001</v>
      </c>
      <c r="D84" s="11">
        <f t="shared" ref="D84:D90" si="18">-180+C84</f>
        <v>-14.206999999999994</v>
      </c>
      <c r="E84">
        <v>48.073999999999998</v>
      </c>
      <c r="F84">
        <v>95.87</v>
      </c>
      <c r="G84">
        <f t="shared" ref="G84:G85" si="19">E84/F84</f>
        <v>0.50144988004589541</v>
      </c>
    </row>
    <row r="85" spans="1:7">
      <c r="A85">
        <v>3</v>
      </c>
      <c r="B85">
        <f t="shared" ref="B85:B90" si="20">A85*(1/30)</f>
        <v>0.1</v>
      </c>
      <c r="C85">
        <v>164.352</v>
      </c>
      <c r="D85" s="11">
        <f t="shared" si="18"/>
        <v>-15.647999999999996</v>
      </c>
      <c r="E85">
        <v>51.45</v>
      </c>
      <c r="F85">
        <v>97.329000000000008</v>
      </c>
      <c r="G85">
        <f t="shared" si="19"/>
        <v>0.52861942483740709</v>
      </c>
    </row>
    <row r="86" spans="1:7">
      <c r="A86">
        <v>5</v>
      </c>
      <c r="B86">
        <f t="shared" si="20"/>
        <v>0.16666666666666666</v>
      </c>
      <c r="C86">
        <v>170.83799999999999</v>
      </c>
      <c r="D86" s="11">
        <f t="shared" si="18"/>
        <v>-9.1620000000000061</v>
      </c>
    </row>
    <row r="87" spans="1:7">
      <c r="A87">
        <v>7</v>
      </c>
      <c r="B87">
        <f t="shared" si="20"/>
        <v>0.23333333333333334</v>
      </c>
      <c r="C87">
        <v>171.46899999999999</v>
      </c>
      <c r="D87" s="11">
        <f t="shared" si="18"/>
        <v>-8.5310000000000059</v>
      </c>
    </row>
    <row r="88" spans="1:7">
      <c r="A88">
        <v>9</v>
      </c>
      <c r="B88">
        <f t="shared" si="20"/>
        <v>0.3</v>
      </c>
      <c r="C88">
        <v>167.905</v>
      </c>
      <c r="D88" s="11">
        <f t="shared" si="18"/>
        <v>-12.094999999999999</v>
      </c>
    </row>
    <row r="89" spans="1:7">
      <c r="A89">
        <v>11</v>
      </c>
      <c r="B89">
        <f t="shared" si="20"/>
        <v>0.36666666666666664</v>
      </c>
      <c r="C89">
        <v>172.74700000000001</v>
      </c>
      <c r="D89" s="11">
        <f t="shared" si="18"/>
        <v>-7.2529999999999859</v>
      </c>
    </row>
    <row r="90" spans="1:7">
      <c r="A90">
        <v>13</v>
      </c>
      <c r="B90">
        <f t="shared" si="20"/>
        <v>0.43333333333333335</v>
      </c>
      <c r="C90">
        <v>165.55799999999999</v>
      </c>
      <c r="D90" s="11">
        <f t="shared" si="18"/>
        <v>-14.442000000000007</v>
      </c>
    </row>
    <row r="93" spans="1:7">
      <c r="A93">
        <v>1</v>
      </c>
      <c r="B93">
        <f>A93*(1/30)</f>
        <v>3.3333333333333333E-2</v>
      </c>
      <c r="C93">
        <v>169.733</v>
      </c>
      <c r="D93" s="11">
        <f t="shared" ref="D93:D100" si="21">-180+C93</f>
        <v>-10.266999999999996</v>
      </c>
      <c r="E93">
        <v>47.87</v>
      </c>
      <c r="F93">
        <v>93.222999999999999</v>
      </c>
      <c r="G93">
        <f t="shared" ref="G93:G94" si="22">E93/F93</f>
        <v>0.51349988736685148</v>
      </c>
    </row>
    <row r="94" spans="1:7">
      <c r="A94">
        <v>3</v>
      </c>
      <c r="B94">
        <f t="shared" ref="B94:B99" si="23">A94*(1/30)</f>
        <v>0.1</v>
      </c>
      <c r="C94">
        <v>168.57300000000001</v>
      </c>
      <c r="D94" s="11">
        <f t="shared" si="21"/>
        <v>-11.426999999999992</v>
      </c>
      <c r="E94">
        <v>52.067999999999998</v>
      </c>
      <c r="F94">
        <v>96.39</v>
      </c>
      <c r="G94">
        <f t="shared" si="22"/>
        <v>0.54018051665110489</v>
      </c>
    </row>
    <row r="95" spans="1:7">
      <c r="A95">
        <v>5</v>
      </c>
      <c r="B95">
        <f t="shared" si="23"/>
        <v>0.16666666666666666</v>
      </c>
      <c r="C95">
        <v>168.786</v>
      </c>
      <c r="D95" s="11">
        <f t="shared" si="21"/>
        <v>-11.213999999999999</v>
      </c>
    </row>
    <row r="96" spans="1:7">
      <c r="A96">
        <v>7</v>
      </c>
      <c r="B96">
        <f t="shared" si="23"/>
        <v>0.23333333333333334</v>
      </c>
      <c r="C96">
        <v>169.48699999999999</v>
      </c>
      <c r="D96" s="11">
        <f t="shared" si="21"/>
        <v>-10.513000000000005</v>
      </c>
    </row>
    <row r="97" spans="1:7">
      <c r="A97">
        <v>9</v>
      </c>
      <c r="B97">
        <f t="shared" si="23"/>
        <v>0.3</v>
      </c>
      <c r="C97">
        <v>170.119</v>
      </c>
      <c r="D97" s="11">
        <f t="shared" si="21"/>
        <v>-9.8810000000000002</v>
      </c>
    </row>
    <row r="98" spans="1:7">
      <c r="A98">
        <v>11</v>
      </c>
      <c r="B98">
        <f t="shared" si="23"/>
        <v>0.36666666666666664</v>
      </c>
      <c r="C98">
        <v>166.827</v>
      </c>
      <c r="D98" s="11">
        <f t="shared" si="21"/>
        <v>-13.173000000000002</v>
      </c>
    </row>
    <row r="99" spans="1:7">
      <c r="A99">
        <v>13</v>
      </c>
      <c r="B99">
        <f t="shared" si="23"/>
        <v>0.43333333333333335</v>
      </c>
      <c r="C99">
        <v>169.70699999999999</v>
      </c>
      <c r="D99" s="11">
        <f t="shared" si="21"/>
        <v>-10.293000000000006</v>
      </c>
    </row>
    <row r="100" spans="1:7">
      <c r="A100">
        <v>15</v>
      </c>
      <c r="B100">
        <f>A100*(1/30)</f>
        <v>0.5</v>
      </c>
      <c r="C100">
        <v>169.70699999999999</v>
      </c>
      <c r="D100" s="11">
        <f t="shared" si="21"/>
        <v>-10.293000000000006</v>
      </c>
    </row>
    <row r="103" spans="1:7">
      <c r="A103">
        <v>1</v>
      </c>
      <c r="B103">
        <f>A103*(1/30)</f>
        <v>3.3333333333333333E-2</v>
      </c>
      <c r="C103">
        <v>168.392</v>
      </c>
      <c r="D103" s="11">
        <f t="shared" ref="D103:D110" si="24">-180+C103</f>
        <v>-11.608000000000004</v>
      </c>
      <c r="E103">
        <v>51.518999999999998</v>
      </c>
      <c r="F103">
        <v>98.640999999999991</v>
      </c>
      <c r="G103">
        <f t="shared" ref="G103:G104" si="25">E103/F103</f>
        <v>0.52228789245851115</v>
      </c>
    </row>
    <row r="104" spans="1:7">
      <c r="A104">
        <v>3</v>
      </c>
      <c r="B104">
        <f t="shared" ref="B104:B109" si="26">A104*(1/30)</f>
        <v>0.1</v>
      </c>
      <c r="C104">
        <v>174.82900000000001</v>
      </c>
      <c r="D104" s="11">
        <f t="shared" si="24"/>
        <v>-5.1709999999999923</v>
      </c>
      <c r="E104">
        <v>48.478999999999999</v>
      </c>
      <c r="F104">
        <v>91</v>
      </c>
      <c r="G104">
        <f t="shared" si="25"/>
        <v>0.5327362637362637</v>
      </c>
    </row>
    <row r="105" spans="1:7">
      <c r="A105">
        <v>5</v>
      </c>
      <c r="B105">
        <f t="shared" si="26"/>
        <v>0.16666666666666666</v>
      </c>
      <c r="C105">
        <v>167.88</v>
      </c>
      <c r="D105" s="11">
        <f t="shared" si="24"/>
        <v>-12.120000000000005</v>
      </c>
    </row>
    <row r="106" spans="1:7">
      <c r="A106">
        <v>7</v>
      </c>
      <c r="B106">
        <f t="shared" si="26"/>
        <v>0.23333333333333334</v>
      </c>
      <c r="C106">
        <v>175.12200000000001</v>
      </c>
      <c r="D106" s="11">
        <f t="shared" si="24"/>
        <v>-4.8779999999999859</v>
      </c>
    </row>
    <row r="107" spans="1:7">
      <c r="A107">
        <v>9</v>
      </c>
      <c r="B107">
        <f t="shared" si="26"/>
        <v>0.3</v>
      </c>
      <c r="C107">
        <v>171.87</v>
      </c>
      <c r="D107" s="11">
        <f t="shared" si="24"/>
        <v>-8.1299999999999955</v>
      </c>
    </row>
    <row r="108" spans="1:7">
      <c r="A108">
        <v>11</v>
      </c>
      <c r="B108">
        <f t="shared" si="26"/>
        <v>0.36666666666666664</v>
      </c>
      <c r="C108">
        <v>171.80199999999999</v>
      </c>
      <c r="D108" s="11">
        <f t="shared" si="24"/>
        <v>-8.1980000000000075</v>
      </c>
    </row>
    <row r="109" spans="1:7">
      <c r="A109">
        <v>13</v>
      </c>
      <c r="B109">
        <f t="shared" si="26"/>
        <v>0.43333333333333335</v>
      </c>
      <c r="C109">
        <v>171.80199999999999</v>
      </c>
      <c r="D109" s="11">
        <f t="shared" si="24"/>
        <v>-8.1980000000000075</v>
      </c>
    </row>
    <row r="110" spans="1:7">
      <c r="A110">
        <v>15</v>
      </c>
      <c r="B110">
        <f>A110*(1/30)</f>
        <v>0.5</v>
      </c>
      <c r="C110">
        <v>171.80199999999999</v>
      </c>
      <c r="D110" s="11">
        <f t="shared" si="24"/>
        <v>-8.1980000000000075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2"/>
  <dimension ref="A1:L633"/>
  <sheetViews>
    <sheetView topLeftCell="A12" workbookViewId="0">
      <selection activeCell="A317" sqref="A1:XFD1048576"/>
    </sheetView>
  </sheetViews>
  <sheetFormatPr defaultRowHeight="15"/>
  <cols>
    <col min="1" max="1" width="11.28515625" customWidth="1"/>
    <col min="2" max="2" width="8" customWidth="1"/>
    <col min="3" max="3" width="6.85546875" customWidth="1"/>
    <col min="4" max="4" width="5.28515625" customWidth="1"/>
    <col min="5" max="5" width="4.85546875" customWidth="1"/>
    <col min="6" max="6" width="10" bestFit="1" customWidth="1"/>
    <col min="7" max="7" width="9.7109375" bestFit="1" customWidth="1"/>
    <col min="8" max="8" width="12.28515625" customWidth="1"/>
    <col min="9" max="9" width="12.42578125" bestFit="1" customWidth="1"/>
    <col min="10" max="10" width="19.42578125" customWidth="1"/>
    <col min="11" max="11" width="12.5703125" customWidth="1"/>
    <col min="12" max="12" width="17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712</v>
      </c>
      <c r="E1" s="1" t="s">
        <v>713</v>
      </c>
      <c r="F1" s="27" t="s">
        <v>714</v>
      </c>
      <c r="G1" s="27" t="s">
        <v>715</v>
      </c>
      <c r="H1" s="1" t="s">
        <v>716</v>
      </c>
      <c r="I1" s="1" t="s">
        <v>722</v>
      </c>
      <c r="J1" s="1" t="s">
        <v>717</v>
      </c>
      <c r="K1" s="1" t="s">
        <v>718</v>
      </c>
      <c r="L1" s="1" t="s">
        <v>9</v>
      </c>
    </row>
    <row r="2" spans="1:12">
      <c r="A2" t="s">
        <v>23</v>
      </c>
      <c r="B2" s="7" t="s">
        <v>720</v>
      </c>
      <c r="C2" s="25">
        <v>1</v>
      </c>
      <c r="D2">
        <v>3</v>
      </c>
      <c r="E2">
        <v>1</v>
      </c>
      <c r="F2" s="17">
        <v>21.292000000000002</v>
      </c>
      <c r="G2" s="17">
        <v>-23.854000000000013</v>
      </c>
      <c r="H2" s="17">
        <v>21.292000000000002</v>
      </c>
      <c r="I2">
        <f t="shared" ref="I2:I37" si="0">ABS(H2)</f>
        <v>21.292000000000002</v>
      </c>
      <c r="J2">
        <f>AVERAGE(I2:I4)</f>
        <v>25.912666666666667</v>
      </c>
      <c r="K2">
        <f>AVERAGE(J2,J5)</f>
        <v>21.416666666666664</v>
      </c>
      <c r="L2">
        <f>AVERAGE(I2:I7)</f>
        <v>21.416666666666668</v>
      </c>
    </row>
    <row r="3" spans="1:12">
      <c r="C3" s="11"/>
      <c r="E3">
        <v>2</v>
      </c>
      <c r="F3" s="17">
        <v>16.812999999999988</v>
      </c>
      <c r="G3" s="17">
        <v>-27.062000000000012</v>
      </c>
      <c r="H3" s="17">
        <v>-27.062000000000012</v>
      </c>
      <c r="I3">
        <f t="shared" si="0"/>
        <v>27.062000000000012</v>
      </c>
    </row>
    <row r="4" spans="1:12">
      <c r="C4" s="11"/>
      <c r="E4">
        <v>3</v>
      </c>
      <c r="F4" s="17">
        <v>8.539999999999992</v>
      </c>
      <c r="G4" s="17">
        <v>-29.383999999999986</v>
      </c>
      <c r="H4" s="17">
        <v>-29.383999999999986</v>
      </c>
      <c r="I4">
        <f t="shared" si="0"/>
        <v>29.383999999999986</v>
      </c>
    </row>
    <row r="5" spans="1:12">
      <c r="C5" s="11">
        <v>2</v>
      </c>
      <c r="D5">
        <v>3</v>
      </c>
      <c r="E5">
        <v>1</v>
      </c>
      <c r="F5" s="17">
        <v>16.120999999999999</v>
      </c>
      <c r="G5" s="17">
        <v>-16.891999999999999</v>
      </c>
      <c r="H5" s="17">
        <v>-16.891999999999999</v>
      </c>
      <c r="I5">
        <f t="shared" si="0"/>
        <v>16.891999999999999</v>
      </c>
      <c r="J5">
        <f>AVERAGE(I5:I7)</f>
        <v>16.920666666666666</v>
      </c>
    </row>
    <row r="6" spans="1:12">
      <c r="C6" s="11"/>
      <c r="E6">
        <v>2</v>
      </c>
      <c r="F6" s="17">
        <v>15.759</v>
      </c>
      <c r="G6" s="17">
        <v>-17.61</v>
      </c>
      <c r="H6" s="17">
        <v>-17.61</v>
      </c>
      <c r="I6">
        <f t="shared" si="0"/>
        <v>17.61</v>
      </c>
    </row>
    <row r="7" spans="1:12">
      <c r="C7" s="11"/>
      <c r="E7">
        <v>3</v>
      </c>
      <c r="F7" s="17">
        <v>16.260000000000002</v>
      </c>
      <c r="G7" s="17">
        <v>-15.151999999999999</v>
      </c>
      <c r="H7" s="17">
        <v>16.260000000000002</v>
      </c>
      <c r="I7">
        <f t="shared" si="0"/>
        <v>16.260000000000002</v>
      </c>
    </row>
    <row r="8" spans="1:12">
      <c r="A8" t="s">
        <v>65</v>
      </c>
      <c r="B8" s="39" t="s">
        <v>66</v>
      </c>
      <c r="C8">
        <v>1</v>
      </c>
      <c r="D8">
        <v>4</v>
      </c>
      <c r="E8">
        <v>1</v>
      </c>
      <c r="F8">
        <v>16.606999999999999</v>
      </c>
      <c r="G8">
        <v>-14.683</v>
      </c>
      <c r="H8">
        <v>16.606999999999999</v>
      </c>
      <c r="I8">
        <f t="shared" si="0"/>
        <v>16.606999999999999</v>
      </c>
      <c r="J8">
        <f>AVERAGE(I8:I11)</f>
        <v>18.965250000000001</v>
      </c>
      <c r="K8">
        <f>AVERAGE(J8,J12,J15)</f>
        <v>21.885166666666667</v>
      </c>
      <c r="L8">
        <f>AVERAGE(I8:I18)</f>
        <v>21.609727272727273</v>
      </c>
    </row>
    <row r="9" spans="1:12">
      <c r="E9">
        <v>2</v>
      </c>
      <c r="F9">
        <v>26.565000000000001</v>
      </c>
      <c r="G9">
        <v>-4.8339999999999996</v>
      </c>
      <c r="H9">
        <v>26.565000000000001</v>
      </c>
      <c r="I9">
        <f t="shared" si="0"/>
        <v>26.565000000000001</v>
      </c>
    </row>
    <row r="10" spans="1:12">
      <c r="E10">
        <v>3</v>
      </c>
      <c r="F10">
        <v>15.124000000000001</v>
      </c>
      <c r="G10">
        <v>-3.7080000000000002</v>
      </c>
      <c r="H10">
        <v>15.124000000000001</v>
      </c>
      <c r="I10">
        <f t="shared" si="0"/>
        <v>15.124000000000001</v>
      </c>
    </row>
    <row r="11" spans="1:12">
      <c r="E11">
        <v>4</v>
      </c>
      <c r="F11">
        <v>17.565000000000001</v>
      </c>
      <c r="G11">
        <v>-10.394</v>
      </c>
      <c r="H11">
        <v>17.565000000000001</v>
      </c>
      <c r="I11">
        <f t="shared" si="0"/>
        <v>17.565000000000001</v>
      </c>
    </row>
    <row r="12" spans="1:12">
      <c r="C12">
        <v>2</v>
      </c>
      <c r="D12">
        <v>3</v>
      </c>
      <c r="E12">
        <v>1</v>
      </c>
      <c r="F12">
        <v>14.036</v>
      </c>
      <c r="G12">
        <v>-17.216000000000001</v>
      </c>
      <c r="H12">
        <v>-17.216000000000001</v>
      </c>
      <c r="I12">
        <f t="shared" si="0"/>
        <v>17.216000000000001</v>
      </c>
      <c r="J12">
        <f>AVERAGE(I12:I14)</f>
        <v>24.915000000000003</v>
      </c>
    </row>
    <row r="13" spans="1:12">
      <c r="E13">
        <v>2</v>
      </c>
      <c r="F13">
        <v>9.1110000000000007</v>
      </c>
      <c r="G13">
        <v>-30.963999999999999</v>
      </c>
      <c r="H13">
        <v>-30.963999999999999</v>
      </c>
      <c r="I13">
        <f t="shared" si="0"/>
        <v>30.963999999999999</v>
      </c>
    </row>
    <row r="14" spans="1:12">
      <c r="E14">
        <v>3</v>
      </c>
      <c r="F14">
        <v>26.565000000000001</v>
      </c>
      <c r="G14">
        <v>-16.526</v>
      </c>
      <c r="H14">
        <v>26.565000000000001</v>
      </c>
      <c r="I14">
        <f t="shared" si="0"/>
        <v>26.565000000000001</v>
      </c>
    </row>
    <row r="15" spans="1:12">
      <c r="C15">
        <v>3</v>
      </c>
      <c r="D15">
        <v>4</v>
      </c>
      <c r="E15">
        <v>1</v>
      </c>
      <c r="F15">
        <v>15.945</v>
      </c>
      <c r="G15">
        <v>-35.125999999999998</v>
      </c>
      <c r="H15">
        <v>-35.125999999999998</v>
      </c>
      <c r="I15">
        <f t="shared" si="0"/>
        <v>35.125999999999998</v>
      </c>
      <c r="J15">
        <f>AVERAGE(I15:I18)</f>
        <v>21.77525</v>
      </c>
    </row>
    <row r="16" spans="1:12">
      <c r="E16">
        <v>2</v>
      </c>
      <c r="F16">
        <v>14.323</v>
      </c>
      <c r="G16">
        <v>-12.241</v>
      </c>
      <c r="H16">
        <v>14.323</v>
      </c>
      <c r="I16">
        <f t="shared" si="0"/>
        <v>14.323</v>
      </c>
    </row>
    <row r="17" spans="1:12">
      <c r="E17">
        <v>3</v>
      </c>
      <c r="F17">
        <v>9.4619999999999997</v>
      </c>
      <c r="G17">
        <v>-9.8930000000000007</v>
      </c>
      <c r="H17">
        <v>-9.8930000000000007</v>
      </c>
      <c r="I17">
        <f t="shared" si="0"/>
        <v>9.8930000000000007</v>
      </c>
    </row>
    <row r="18" spans="1:12">
      <c r="E18">
        <v>4</v>
      </c>
      <c r="F18">
        <v>9.1620000000000008</v>
      </c>
      <c r="G18">
        <v>-27.759</v>
      </c>
      <c r="H18">
        <v>-27.759</v>
      </c>
      <c r="I18">
        <f t="shared" si="0"/>
        <v>27.759</v>
      </c>
    </row>
    <row r="19" spans="1:12">
      <c r="A19" t="s">
        <v>34</v>
      </c>
      <c r="B19" s="3" t="s">
        <v>35</v>
      </c>
      <c r="C19" s="11">
        <v>1</v>
      </c>
      <c r="D19">
        <v>3</v>
      </c>
      <c r="E19">
        <v>1</v>
      </c>
      <c r="F19" s="17">
        <v>18.066000000000003</v>
      </c>
      <c r="G19" s="17">
        <v>-15.531000000000006</v>
      </c>
      <c r="H19" s="17">
        <v>18.066000000000003</v>
      </c>
      <c r="I19">
        <f t="shared" si="0"/>
        <v>18.066000000000003</v>
      </c>
      <c r="J19">
        <f>AVERAGE(I19:I21)</f>
        <v>21.030333333333335</v>
      </c>
      <c r="K19">
        <f>AVERAGE(J19,J22,J26)</f>
        <v>19.019527777777778</v>
      </c>
      <c r="L19">
        <f>AVERAGE(I19:I27)</f>
        <v>18.831444444444447</v>
      </c>
    </row>
    <row r="20" spans="1:12">
      <c r="C20" s="11"/>
      <c r="E20">
        <v>2</v>
      </c>
      <c r="F20" s="17">
        <v>12.288000000000011</v>
      </c>
      <c r="G20" s="17">
        <v>-19.52000000000001</v>
      </c>
      <c r="H20" s="17">
        <v>-19.52000000000001</v>
      </c>
      <c r="I20">
        <f t="shared" si="0"/>
        <v>19.52000000000001</v>
      </c>
    </row>
    <row r="21" spans="1:12">
      <c r="C21" s="11"/>
      <c r="E21">
        <v>3</v>
      </c>
      <c r="F21" s="17">
        <v>25.504999999999995</v>
      </c>
      <c r="G21" s="17">
        <v>-4.1129999999999995</v>
      </c>
      <c r="H21" s="17">
        <v>25.504999999999995</v>
      </c>
      <c r="I21">
        <f t="shared" si="0"/>
        <v>25.504999999999995</v>
      </c>
    </row>
    <row r="22" spans="1:12">
      <c r="C22" s="11">
        <v>2</v>
      </c>
      <c r="D22">
        <v>4</v>
      </c>
      <c r="E22">
        <v>1</v>
      </c>
      <c r="F22" s="17">
        <v>8.4819999999999993</v>
      </c>
      <c r="G22" s="17">
        <v>-17.303999999999998</v>
      </c>
      <c r="H22" s="17">
        <v>-17.303999999999998</v>
      </c>
      <c r="I22">
        <f t="shared" si="0"/>
        <v>17.303999999999998</v>
      </c>
      <c r="J22">
        <f>AVERAGE(I22:I25)</f>
        <v>17.167749999999998</v>
      </c>
    </row>
    <row r="23" spans="1:12">
      <c r="C23" s="11"/>
      <c r="E23">
        <v>2</v>
      </c>
      <c r="F23" s="17">
        <v>11.361000000000001</v>
      </c>
      <c r="G23" s="17">
        <v>-13.135</v>
      </c>
      <c r="H23" s="17">
        <v>-13.135</v>
      </c>
      <c r="I23">
        <f t="shared" si="0"/>
        <v>13.135</v>
      </c>
    </row>
    <row r="24" spans="1:12">
      <c r="C24" s="11"/>
      <c r="E24">
        <v>3</v>
      </c>
      <c r="F24" s="17">
        <v>13.727</v>
      </c>
      <c r="G24" s="17">
        <v>-16.838000000000001</v>
      </c>
      <c r="H24" s="17">
        <v>-16.838000000000001</v>
      </c>
      <c r="I24">
        <f t="shared" si="0"/>
        <v>16.838000000000001</v>
      </c>
    </row>
    <row r="25" spans="1:12">
      <c r="C25" s="11"/>
      <c r="E25">
        <v>4</v>
      </c>
      <c r="F25" s="17">
        <v>13.88</v>
      </c>
      <c r="G25" s="17">
        <v>-21.393999999999998</v>
      </c>
      <c r="H25" s="17">
        <v>-21.393999999999998</v>
      </c>
      <c r="I25">
        <f t="shared" si="0"/>
        <v>21.393999999999998</v>
      </c>
    </row>
    <row r="26" spans="1:12">
      <c r="C26" s="11">
        <v>3</v>
      </c>
      <c r="D26">
        <v>2</v>
      </c>
      <c r="E26">
        <v>1</v>
      </c>
      <c r="F26" s="17">
        <v>14.382</v>
      </c>
      <c r="G26" s="17">
        <v>-14.459</v>
      </c>
      <c r="H26" s="17">
        <v>-14.459</v>
      </c>
      <c r="I26">
        <f t="shared" si="0"/>
        <v>14.459</v>
      </c>
      <c r="J26">
        <f>AVERAGE(I26:I27)</f>
        <v>18.860500000000002</v>
      </c>
    </row>
    <row r="27" spans="1:12">
      <c r="C27" s="11"/>
      <c r="E27">
        <v>2</v>
      </c>
      <c r="F27" s="17">
        <v>14.188000000000001</v>
      </c>
      <c r="G27" s="17">
        <v>-23.262</v>
      </c>
      <c r="H27" s="17">
        <v>-23.262</v>
      </c>
      <c r="I27">
        <f t="shared" si="0"/>
        <v>23.262</v>
      </c>
    </row>
    <row r="28" spans="1:12">
      <c r="A28" t="s">
        <v>83</v>
      </c>
      <c r="B28" s="3" t="s">
        <v>84</v>
      </c>
      <c r="C28">
        <v>1</v>
      </c>
      <c r="D28">
        <v>3</v>
      </c>
      <c r="E28">
        <v>1</v>
      </c>
      <c r="F28">
        <v>10.524000000000001</v>
      </c>
      <c r="G28">
        <v>-14.155000000000001</v>
      </c>
      <c r="H28">
        <v>-14.155000000000001</v>
      </c>
      <c r="I28">
        <f t="shared" si="0"/>
        <v>14.155000000000001</v>
      </c>
      <c r="J28">
        <f>AVERAGE(I28:I30)</f>
        <v>15.215666666666673</v>
      </c>
      <c r="K28">
        <f>AVERAGE(J28,J31,J34)</f>
        <v>10.977000000000004</v>
      </c>
      <c r="L28">
        <f>AVERAGE(I28:I36)</f>
        <v>10.977000000000004</v>
      </c>
    </row>
    <row r="29" spans="1:12">
      <c r="B29" s="3"/>
      <c r="E29">
        <v>2</v>
      </c>
      <c r="F29">
        <v>15.082999999999998</v>
      </c>
      <c r="G29">
        <v>-17.263000000000005</v>
      </c>
      <c r="H29">
        <v>-17.263000000000005</v>
      </c>
      <c r="I29">
        <f t="shared" si="0"/>
        <v>17.263000000000005</v>
      </c>
    </row>
    <row r="30" spans="1:12">
      <c r="B30" s="3"/>
      <c r="E30">
        <v>3</v>
      </c>
      <c r="F30">
        <v>11.820999999999998</v>
      </c>
      <c r="G30">
        <v>-14.229000000000013</v>
      </c>
      <c r="H30">
        <v>-14.229000000000013</v>
      </c>
      <c r="I30">
        <f t="shared" si="0"/>
        <v>14.229000000000013</v>
      </c>
    </row>
    <row r="31" spans="1:12">
      <c r="B31" s="3"/>
      <c r="C31">
        <v>2</v>
      </c>
      <c r="D31">
        <v>3</v>
      </c>
      <c r="E31">
        <v>1</v>
      </c>
      <c r="F31">
        <v>3.7810000000000059</v>
      </c>
      <c r="G31">
        <v>-8.2119999999999891</v>
      </c>
      <c r="H31">
        <v>-8.2119999999999891</v>
      </c>
      <c r="I31">
        <f t="shared" si="0"/>
        <v>8.2119999999999891</v>
      </c>
      <c r="J31">
        <f>AVERAGE(I31:I33)</f>
        <v>9.5980000000000043</v>
      </c>
    </row>
    <row r="32" spans="1:12">
      <c r="B32" s="3"/>
      <c r="E32">
        <v>2</v>
      </c>
      <c r="F32">
        <v>5.3559999999999945</v>
      </c>
      <c r="G32">
        <v>-7.13900000000001</v>
      </c>
      <c r="H32">
        <v>-7.13900000000001</v>
      </c>
      <c r="I32">
        <f t="shared" si="0"/>
        <v>7.13900000000001</v>
      </c>
    </row>
    <row r="33" spans="1:12">
      <c r="B33" s="3"/>
      <c r="E33">
        <v>3</v>
      </c>
      <c r="F33">
        <v>7.4960000000000093</v>
      </c>
      <c r="G33">
        <v>-13.443000000000012</v>
      </c>
      <c r="H33">
        <v>-13.443000000000012</v>
      </c>
      <c r="I33">
        <f t="shared" si="0"/>
        <v>13.443000000000012</v>
      </c>
    </row>
    <row r="34" spans="1:12">
      <c r="B34" s="3"/>
      <c r="C34">
        <v>3</v>
      </c>
      <c r="D34">
        <v>3</v>
      </c>
      <c r="E34">
        <v>1</v>
      </c>
      <c r="F34">
        <v>2.7259999999999991</v>
      </c>
      <c r="G34">
        <v>-6.3400000000000034</v>
      </c>
      <c r="H34">
        <v>-6.3400000000000034</v>
      </c>
      <c r="I34">
        <f t="shared" si="0"/>
        <v>6.3400000000000034</v>
      </c>
      <c r="J34">
        <f>AVERAGE(I34:I36)</f>
        <v>8.1173333333333346</v>
      </c>
    </row>
    <row r="35" spans="1:12">
      <c r="B35" s="3"/>
      <c r="E35">
        <v>2</v>
      </c>
      <c r="F35">
        <v>12.300999999999988</v>
      </c>
      <c r="G35">
        <v>-5.0039999999999907</v>
      </c>
      <c r="H35">
        <v>12.300999999999988</v>
      </c>
      <c r="I35">
        <f t="shared" si="0"/>
        <v>12.300999999999988</v>
      </c>
    </row>
    <row r="36" spans="1:12">
      <c r="B36" s="3"/>
      <c r="E36">
        <v>3</v>
      </c>
      <c r="F36">
        <v>5.7110000000000127</v>
      </c>
      <c r="G36">
        <v>-1.98599999999999</v>
      </c>
      <c r="H36">
        <v>5.7110000000000127</v>
      </c>
      <c r="I36">
        <f t="shared" si="0"/>
        <v>5.7110000000000127</v>
      </c>
    </row>
    <row r="37" spans="1:12">
      <c r="A37" t="s">
        <v>89</v>
      </c>
      <c r="B37" s="3" t="s">
        <v>90</v>
      </c>
      <c r="C37">
        <v>1</v>
      </c>
      <c r="D37">
        <v>6</v>
      </c>
      <c r="E37">
        <v>1</v>
      </c>
      <c r="F37">
        <v>23.199000000000012</v>
      </c>
      <c r="G37">
        <v>-20.556000000000012</v>
      </c>
      <c r="H37">
        <v>23.199000000000012</v>
      </c>
      <c r="I37">
        <f t="shared" si="0"/>
        <v>23.199000000000012</v>
      </c>
      <c r="J37">
        <f>AVERAGE(I37:I42)</f>
        <v>21.127666666666666</v>
      </c>
      <c r="K37">
        <f>AVERAGE(J37,J43,J48)</f>
        <v>21.767888888888887</v>
      </c>
      <c r="L37">
        <f>AVERAGE(I37:I52)</f>
        <v>21.727875000000004</v>
      </c>
    </row>
    <row r="38" spans="1:12">
      <c r="B38" s="3"/>
      <c r="E38">
        <v>2</v>
      </c>
      <c r="F38">
        <v>21.11099999999999</v>
      </c>
      <c r="G38">
        <v>-7.125</v>
      </c>
      <c r="H38">
        <v>21.11099999999999</v>
      </c>
      <c r="I38">
        <f t="shared" ref="I38:I47" si="1">ABS(H38)</f>
        <v>21.11099999999999</v>
      </c>
    </row>
    <row r="39" spans="1:12">
      <c r="B39" s="3"/>
      <c r="E39">
        <v>3</v>
      </c>
      <c r="F39">
        <v>21.209000000000003</v>
      </c>
      <c r="G39">
        <v>-15.840000000000003</v>
      </c>
      <c r="H39">
        <v>21.209000000000003</v>
      </c>
      <c r="I39">
        <f t="shared" si="1"/>
        <v>21.209000000000003</v>
      </c>
    </row>
    <row r="40" spans="1:12">
      <c r="B40" s="3"/>
      <c r="E40">
        <v>4</v>
      </c>
      <c r="F40">
        <v>19.49199999999999</v>
      </c>
      <c r="G40">
        <v>-15.985000000000014</v>
      </c>
      <c r="H40">
        <v>19.49199999999999</v>
      </c>
      <c r="I40">
        <f t="shared" si="1"/>
        <v>19.49199999999999</v>
      </c>
    </row>
    <row r="41" spans="1:12">
      <c r="B41" s="3"/>
      <c r="E41">
        <v>5</v>
      </c>
      <c r="F41">
        <v>19.337999999999994</v>
      </c>
      <c r="G41">
        <v>-13.801999999999992</v>
      </c>
      <c r="H41">
        <v>19.337999999999994</v>
      </c>
      <c r="I41">
        <f t="shared" si="1"/>
        <v>19.337999999999994</v>
      </c>
    </row>
    <row r="42" spans="1:12">
      <c r="B42" s="3"/>
      <c r="E42">
        <v>6</v>
      </c>
      <c r="F42">
        <v>22.417000000000002</v>
      </c>
      <c r="G42">
        <v>-6.9170000000000016</v>
      </c>
      <c r="H42">
        <v>22.417000000000002</v>
      </c>
      <c r="I42">
        <f t="shared" si="1"/>
        <v>22.417000000000002</v>
      </c>
    </row>
    <row r="43" spans="1:12">
      <c r="B43" s="3"/>
      <c r="C43">
        <v>2</v>
      </c>
      <c r="D43">
        <v>5</v>
      </c>
      <c r="E43">
        <v>1</v>
      </c>
      <c r="F43">
        <v>17.389999999999986</v>
      </c>
      <c r="G43">
        <v>-16.486999999999995</v>
      </c>
      <c r="H43">
        <v>17.389999999999986</v>
      </c>
      <c r="I43">
        <f t="shared" si="1"/>
        <v>17.389999999999986</v>
      </c>
      <c r="J43">
        <f>AVERAGE(I43:I47)</f>
        <v>22.7776</v>
      </c>
    </row>
    <row r="44" spans="1:12">
      <c r="B44" s="3"/>
      <c r="E44">
        <v>2</v>
      </c>
      <c r="F44">
        <v>20.356999999999999</v>
      </c>
      <c r="G44">
        <v>-13.111999999999995</v>
      </c>
      <c r="H44">
        <v>20.356999999999999</v>
      </c>
      <c r="I44">
        <f t="shared" si="1"/>
        <v>20.356999999999999</v>
      </c>
    </row>
    <row r="45" spans="1:12">
      <c r="B45" s="3"/>
      <c r="E45">
        <v>3</v>
      </c>
      <c r="F45">
        <v>25.560000000000002</v>
      </c>
      <c r="G45">
        <v>-11.820999999999998</v>
      </c>
      <c r="H45">
        <v>25.560000000000002</v>
      </c>
      <c r="I45">
        <f t="shared" si="1"/>
        <v>25.560000000000002</v>
      </c>
    </row>
    <row r="46" spans="1:12">
      <c r="B46" s="3"/>
      <c r="E46">
        <v>4</v>
      </c>
      <c r="F46">
        <v>26.323000000000008</v>
      </c>
      <c r="G46">
        <v>-17.13300000000001</v>
      </c>
      <c r="H46">
        <v>26.323000000000008</v>
      </c>
      <c r="I46">
        <f t="shared" si="1"/>
        <v>26.323000000000008</v>
      </c>
    </row>
    <row r="47" spans="1:12">
      <c r="B47" s="3"/>
      <c r="E47">
        <v>5</v>
      </c>
      <c r="F47">
        <v>24.25800000000001</v>
      </c>
      <c r="G47">
        <v>-17.925999999999988</v>
      </c>
      <c r="H47">
        <v>24.25800000000001</v>
      </c>
      <c r="I47">
        <f t="shared" si="1"/>
        <v>24.25800000000001</v>
      </c>
    </row>
    <row r="48" spans="1:12">
      <c r="B48" s="3"/>
      <c r="C48">
        <v>3</v>
      </c>
      <c r="D48">
        <v>5</v>
      </c>
      <c r="E48">
        <v>1</v>
      </c>
      <c r="F48">
        <v>13.605999999999995</v>
      </c>
      <c r="G48">
        <v>-14.931000000000012</v>
      </c>
      <c r="H48">
        <v>-14.931000000000012</v>
      </c>
      <c r="I48">
        <f>ABS(H48)</f>
        <v>14.931000000000012</v>
      </c>
      <c r="J48">
        <f>AVERAGE(I48:I52)</f>
        <v>21.398400000000002</v>
      </c>
    </row>
    <row r="49" spans="1:12">
      <c r="B49" s="3"/>
      <c r="E49">
        <v>2</v>
      </c>
      <c r="F49">
        <v>19.653999999999996</v>
      </c>
      <c r="G49">
        <v>-14.580999999999989</v>
      </c>
      <c r="H49">
        <v>19.653999999999996</v>
      </c>
      <c r="I49">
        <f t="shared" ref="I49:I52" si="2">ABS(H49)</f>
        <v>19.653999999999996</v>
      </c>
    </row>
    <row r="50" spans="1:12">
      <c r="B50" s="3"/>
      <c r="E50">
        <v>3</v>
      </c>
      <c r="F50">
        <v>24.305000000000007</v>
      </c>
      <c r="G50">
        <v>-21.161000000000001</v>
      </c>
      <c r="H50">
        <v>24.305000000000007</v>
      </c>
      <c r="I50">
        <f t="shared" si="2"/>
        <v>24.305000000000007</v>
      </c>
    </row>
    <row r="51" spans="1:12">
      <c r="B51" s="3"/>
      <c r="E51">
        <v>4</v>
      </c>
      <c r="F51">
        <v>15.22999999999999</v>
      </c>
      <c r="G51">
        <v>-32.578000000000003</v>
      </c>
      <c r="H51">
        <v>-32.578000000000003</v>
      </c>
      <c r="I51">
        <f t="shared" si="2"/>
        <v>32.578000000000003</v>
      </c>
    </row>
    <row r="52" spans="1:12">
      <c r="B52" s="3"/>
      <c r="E52">
        <v>5</v>
      </c>
      <c r="F52">
        <v>15.524000000000001</v>
      </c>
      <c r="G52">
        <v>-8.6659999999999968</v>
      </c>
      <c r="H52">
        <v>15.524000000000001</v>
      </c>
      <c r="I52">
        <f t="shared" si="2"/>
        <v>15.524000000000001</v>
      </c>
    </row>
    <row r="53" spans="1:12" ht="14.25" customHeight="1">
      <c r="A53" t="s">
        <v>730</v>
      </c>
      <c r="B53" s="3" t="s">
        <v>742</v>
      </c>
      <c r="C53" s="11">
        <v>1</v>
      </c>
      <c r="D53">
        <v>3</v>
      </c>
      <c r="E53">
        <v>1</v>
      </c>
      <c r="F53" s="17">
        <v>26.895999999999987</v>
      </c>
      <c r="G53" s="17">
        <v>-23.268000000000001</v>
      </c>
      <c r="H53" s="17">
        <v>26.895999999999987</v>
      </c>
      <c r="I53">
        <f t="shared" ref="I53:I116" si="3">ABS(H53)</f>
        <v>26.895999999999987</v>
      </c>
      <c r="J53">
        <f>AVERAGE(I53:I55)</f>
        <v>36.10499999999999</v>
      </c>
      <c r="K53">
        <f>AVERAGE(J53,J56,J59)</f>
        <v>36.325111111111113</v>
      </c>
      <c r="L53">
        <f>AVERAGE(I53:I61)</f>
        <v>36.325111111111113</v>
      </c>
    </row>
    <row r="54" spans="1:12">
      <c r="C54" s="11"/>
      <c r="E54">
        <v>2</v>
      </c>
      <c r="F54" s="17">
        <v>32.923000000000002</v>
      </c>
      <c r="G54" s="17">
        <v>-43.402999999999992</v>
      </c>
      <c r="H54" s="17">
        <v>-43.402999999999992</v>
      </c>
      <c r="I54">
        <f t="shared" si="3"/>
        <v>43.402999999999992</v>
      </c>
    </row>
    <row r="55" spans="1:12">
      <c r="C55" s="11"/>
      <c r="E55">
        <v>3</v>
      </c>
      <c r="F55" s="17">
        <v>15.12299999999999</v>
      </c>
      <c r="G55" s="17">
        <v>-38.015999999999991</v>
      </c>
      <c r="H55" s="17">
        <v>-38.015999999999991</v>
      </c>
      <c r="I55">
        <f t="shared" si="3"/>
        <v>38.015999999999991</v>
      </c>
    </row>
    <row r="56" spans="1:12">
      <c r="C56">
        <v>2</v>
      </c>
      <c r="D56">
        <v>3</v>
      </c>
      <c r="E56">
        <v>1</v>
      </c>
      <c r="F56" s="17">
        <v>13.026999999999999</v>
      </c>
      <c r="G56" s="17">
        <v>-26.925999999999998</v>
      </c>
      <c r="H56" s="17">
        <v>-26.925999999999998</v>
      </c>
      <c r="I56">
        <f t="shared" si="3"/>
        <v>26.925999999999998</v>
      </c>
      <c r="J56">
        <f>AVERAGE(I56:I58)</f>
        <v>35.893999999999998</v>
      </c>
    </row>
    <row r="57" spans="1:12">
      <c r="E57">
        <v>2</v>
      </c>
      <c r="F57" s="17">
        <v>40.014000000000003</v>
      </c>
      <c r="G57" s="17">
        <v>-31.658999999999999</v>
      </c>
      <c r="H57" s="17">
        <v>40.014000000000003</v>
      </c>
      <c r="I57">
        <f t="shared" si="3"/>
        <v>40.014000000000003</v>
      </c>
    </row>
    <row r="58" spans="1:12">
      <c r="E58">
        <v>3</v>
      </c>
      <c r="F58" s="17">
        <v>40.741999999999997</v>
      </c>
      <c r="G58" s="17">
        <v>-20.573</v>
      </c>
      <c r="H58" s="17">
        <v>40.741999999999997</v>
      </c>
      <c r="I58">
        <f t="shared" si="3"/>
        <v>40.741999999999997</v>
      </c>
    </row>
    <row r="59" spans="1:12">
      <c r="C59">
        <v>3</v>
      </c>
      <c r="D59">
        <v>3</v>
      </c>
      <c r="E59">
        <v>1</v>
      </c>
      <c r="F59" s="17">
        <v>18.321000000000002</v>
      </c>
      <c r="G59" s="17">
        <v>-28.588000000000001</v>
      </c>
      <c r="H59" s="17">
        <v>-28.588000000000001</v>
      </c>
      <c r="I59">
        <f t="shared" si="3"/>
        <v>28.588000000000001</v>
      </c>
      <c r="J59">
        <f>AVERAGE(I59:I61)</f>
        <v>36.976333333333336</v>
      </c>
    </row>
    <row r="60" spans="1:12">
      <c r="E60">
        <v>2</v>
      </c>
      <c r="F60" s="17">
        <v>42.652000000000001</v>
      </c>
      <c r="G60" s="17">
        <v>-27.702000000000002</v>
      </c>
      <c r="H60" s="17">
        <v>42.652000000000001</v>
      </c>
      <c r="I60">
        <f t="shared" si="3"/>
        <v>42.652000000000001</v>
      </c>
    </row>
    <row r="61" spans="1:12">
      <c r="E61">
        <v>3</v>
      </c>
      <c r="F61" s="17">
        <v>39.689</v>
      </c>
      <c r="G61" s="17">
        <v>-10.991</v>
      </c>
      <c r="H61" s="17">
        <v>39.689</v>
      </c>
      <c r="I61">
        <f t="shared" si="3"/>
        <v>39.689</v>
      </c>
    </row>
    <row r="62" spans="1:12">
      <c r="A62" t="s">
        <v>51</v>
      </c>
      <c r="B62" s="3" t="s">
        <v>52</v>
      </c>
      <c r="C62">
        <v>1</v>
      </c>
      <c r="D62">
        <v>3</v>
      </c>
      <c r="E62">
        <v>1</v>
      </c>
      <c r="F62">
        <v>18.435000000000002</v>
      </c>
      <c r="G62">
        <v>-14.626000000000005</v>
      </c>
      <c r="H62">
        <v>18.435000000000002</v>
      </c>
      <c r="I62">
        <f t="shared" si="3"/>
        <v>18.435000000000002</v>
      </c>
      <c r="J62">
        <f>AVERAGE(I62:I64)</f>
        <v>24.679000000000002</v>
      </c>
      <c r="K62">
        <f>AVERAGE(J62,J65,J67)</f>
        <v>25.311333333333334</v>
      </c>
      <c r="L62">
        <f>AVERAGE(I62:I68)</f>
        <v>25.221</v>
      </c>
    </row>
    <row r="63" spans="1:12">
      <c r="E63">
        <v>2</v>
      </c>
      <c r="F63">
        <v>21.064999999999998</v>
      </c>
      <c r="G63">
        <v>-15.341000000000008</v>
      </c>
      <c r="H63">
        <v>21.064999999999998</v>
      </c>
      <c r="I63">
        <f t="shared" si="3"/>
        <v>21.064999999999998</v>
      </c>
    </row>
    <row r="64" spans="1:12">
      <c r="E64">
        <v>3</v>
      </c>
      <c r="F64">
        <v>20.224999999999994</v>
      </c>
      <c r="G64">
        <v>-34.537000000000006</v>
      </c>
      <c r="H64">
        <v>-34.537000000000006</v>
      </c>
      <c r="I64">
        <f t="shared" si="3"/>
        <v>34.537000000000006</v>
      </c>
    </row>
    <row r="65" spans="1:12">
      <c r="C65">
        <v>2</v>
      </c>
      <c r="D65">
        <v>2</v>
      </c>
      <c r="E65">
        <v>1</v>
      </c>
      <c r="F65">
        <v>22.901999999999987</v>
      </c>
      <c r="G65">
        <v>-23.585000000000008</v>
      </c>
      <c r="H65">
        <v>-23.585000000000008</v>
      </c>
      <c r="I65">
        <f t="shared" si="3"/>
        <v>23.585000000000008</v>
      </c>
      <c r="J65">
        <f>AVERAGE(I65:I66)</f>
        <v>22.752499999999998</v>
      </c>
    </row>
    <row r="66" spans="1:12">
      <c r="E66">
        <v>2</v>
      </c>
      <c r="F66">
        <v>19.439999999999998</v>
      </c>
      <c r="G66">
        <v>-21.919999999999987</v>
      </c>
      <c r="H66">
        <v>-21.919999999999987</v>
      </c>
      <c r="I66">
        <f t="shared" si="3"/>
        <v>21.919999999999987</v>
      </c>
    </row>
    <row r="67" spans="1:12">
      <c r="C67">
        <v>3</v>
      </c>
      <c r="D67">
        <v>2</v>
      </c>
      <c r="E67">
        <v>1</v>
      </c>
      <c r="F67">
        <v>32.331999999999994</v>
      </c>
      <c r="G67">
        <v>-32.471000000000004</v>
      </c>
      <c r="H67">
        <v>-32.471000000000004</v>
      </c>
      <c r="I67">
        <f t="shared" si="3"/>
        <v>32.471000000000004</v>
      </c>
      <c r="J67">
        <f>AVERAGE(I67:I68)</f>
        <v>28.502499999999998</v>
      </c>
    </row>
    <row r="68" spans="1:12">
      <c r="E68">
        <v>2</v>
      </c>
      <c r="F68">
        <v>23.623999999999995</v>
      </c>
      <c r="G68">
        <v>-24.533999999999992</v>
      </c>
      <c r="H68">
        <v>-24.533999999999992</v>
      </c>
      <c r="I68">
        <f t="shared" si="3"/>
        <v>24.533999999999992</v>
      </c>
    </row>
    <row r="69" spans="1:12">
      <c r="A69" t="s">
        <v>61</v>
      </c>
      <c r="B69" s="7" t="s">
        <v>62</v>
      </c>
      <c r="C69">
        <v>1</v>
      </c>
      <c r="D69">
        <v>4</v>
      </c>
      <c r="E69">
        <v>1</v>
      </c>
      <c r="F69">
        <v>15.702999999999999</v>
      </c>
      <c r="G69">
        <v>-32.276000000000003</v>
      </c>
      <c r="H69">
        <v>-32.276000000000003</v>
      </c>
      <c r="I69">
        <f t="shared" si="3"/>
        <v>32.276000000000003</v>
      </c>
      <c r="J69">
        <f>AVERAGE(I69:I72)</f>
        <v>30.267500000000002</v>
      </c>
      <c r="K69">
        <f>AVERAGE(J69,J73,J76)</f>
        <v>30.925166666666669</v>
      </c>
      <c r="L69">
        <f>AVERAGE(I69:I78)</f>
        <v>30.859400000000001</v>
      </c>
    </row>
    <row r="70" spans="1:12">
      <c r="E70">
        <v>2</v>
      </c>
      <c r="F70">
        <v>8.7070000000000007</v>
      </c>
      <c r="G70">
        <v>-37.234999999999999</v>
      </c>
      <c r="H70">
        <v>-37.234999999999999</v>
      </c>
      <c r="I70">
        <f t="shared" si="3"/>
        <v>37.234999999999999</v>
      </c>
    </row>
    <row r="71" spans="1:12">
      <c r="E71">
        <v>3</v>
      </c>
      <c r="F71">
        <v>22.812999999999999</v>
      </c>
      <c r="G71">
        <v>-27.597000000000001</v>
      </c>
      <c r="H71">
        <v>-27.597000000000001</v>
      </c>
      <c r="I71">
        <f t="shared" si="3"/>
        <v>27.597000000000001</v>
      </c>
    </row>
    <row r="72" spans="1:12">
      <c r="E72">
        <v>4</v>
      </c>
      <c r="F72">
        <v>15.04</v>
      </c>
      <c r="G72">
        <v>-23.962</v>
      </c>
      <c r="H72">
        <v>-23.962</v>
      </c>
      <c r="I72">
        <f t="shared" si="3"/>
        <v>23.962</v>
      </c>
    </row>
    <row r="73" spans="1:12">
      <c r="C73">
        <v>2</v>
      </c>
      <c r="D73">
        <v>3</v>
      </c>
      <c r="E73">
        <v>1</v>
      </c>
      <c r="F73">
        <v>11.991</v>
      </c>
      <c r="G73">
        <v>-26.565000000000001</v>
      </c>
      <c r="H73">
        <v>-26.565000000000001</v>
      </c>
      <c r="I73">
        <f t="shared" si="3"/>
        <v>26.565000000000001</v>
      </c>
      <c r="J73">
        <f>AVERAGE(I73:I75)</f>
        <v>34.823333333333331</v>
      </c>
    </row>
    <row r="74" spans="1:12">
      <c r="E74">
        <v>2</v>
      </c>
      <c r="F74">
        <v>30.51</v>
      </c>
      <c r="G74">
        <v>-40.600999999999999</v>
      </c>
      <c r="H74">
        <v>-40.600999999999999</v>
      </c>
      <c r="I74">
        <f t="shared" si="3"/>
        <v>40.600999999999999</v>
      </c>
    </row>
    <row r="75" spans="1:12">
      <c r="E75">
        <v>3</v>
      </c>
      <c r="F75">
        <v>18.434999999999999</v>
      </c>
      <c r="G75">
        <v>-37.304000000000002</v>
      </c>
      <c r="H75">
        <v>-37.304000000000002</v>
      </c>
      <c r="I75">
        <f t="shared" si="3"/>
        <v>37.304000000000002</v>
      </c>
    </row>
    <row r="76" spans="1:12">
      <c r="C76">
        <v>3</v>
      </c>
      <c r="D76">
        <v>3</v>
      </c>
      <c r="E76">
        <v>1</v>
      </c>
      <c r="F76">
        <v>11.574999999999999</v>
      </c>
      <c r="G76">
        <v>-50.194000000000003</v>
      </c>
      <c r="H76">
        <v>24.254000000000001</v>
      </c>
      <c r="I76">
        <f t="shared" si="3"/>
        <v>24.254000000000001</v>
      </c>
      <c r="J76">
        <f>AVERAGE(I76:I78)</f>
        <v>27.684666666666669</v>
      </c>
    </row>
    <row r="77" spans="1:12">
      <c r="E77">
        <v>2</v>
      </c>
      <c r="F77">
        <v>18.273</v>
      </c>
      <c r="G77">
        <v>-53.13</v>
      </c>
      <c r="H77">
        <v>-18.434999999999999</v>
      </c>
      <c r="I77">
        <f t="shared" si="3"/>
        <v>18.434999999999999</v>
      </c>
    </row>
    <row r="78" spans="1:12">
      <c r="E78">
        <v>3</v>
      </c>
      <c r="F78">
        <v>14.215999999999999</v>
      </c>
      <c r="G78">
        <v>-53.972999999999999</v>
      </c>
      <c r="H78">
        <v>-40.365000000000002</v>
      </c>
      <c r="I78">
        <f t="shared" si="3"/>
        <v>40.365000000000002</v>
      </c>
    </row>
    <row r="79" spans="1:12">
      <c r="A79" t="s">
        <v>85</v>
      </c>
      <c r="B79" s="3" t="s">
        <v>86</v>
      </c>
      <c r="C79">
        <v>1</v>
      </c>
      <c r="D79">
        <v>4</v>
      </c>
      <c r="E79">
        <v>1</v>
      </c>
      <c r="F79">
        <v>29.981999999999999</v>
      </c>
      <c r="G79">
        <v>-21.800999999999988</v>
      </c>
      <c r="H79">
        <v>29.981999999999999</v>
      </c>
      <c r="I79">
        <f t="shared" si="3"/>
        <v>29.981999999999999</v>
      </c>
      <c r="J79">
        <f>AVERAGE(I79:I82)</f>
        <v>32.686250000000001</v>
      </c>
      <c r="K79">
        <f>AVERAGE(J79,J83)</f>
        <v>35.993750000000006</v>
      </c>
      <c r="L79">
        <f>AVERAGE(I79:I86)</f>
        <v>35.993750000000006</v>
      </c>
    </row>
    <row r="80" spans="1:12">
      <c r="B80" s="3"/>
      <c r="E80">
        <v>2</v>
      </c>
      <c r="F80">
        <v>30.963999999999999</v>
      </c>
      <c r="G80">
        <v>-31.534999999999997</v>
      </c>
      <c r="H80">
        <v>-31.534999999999997</v>
      </c>
      <c r="I80">
        <f t="shared" si="3"/>
        <v>31.534999999999997</v>
      </c>
    </row>
    <row r="81" spans="1:12">
      <c r="B81" s="3"/>
      <c r="E81">
        <v>3</v>
      </c>
      <c r="F81">
        <v>33.69</v>
      </c>
      <c r="G81">
        <v>-29.197000000000003</v>
      </c>
      <c r="H81">
        <v>33.69</v>
      </c>
      <c r="I81">
        <f t="shared" si="3"/>
        <v>33.69</v>
      </c>
    </row>
    <row r="82" spans="1:12">
      <c r="B82" s="3"/>
      <c r="E82">
        <v>4</v>
      </c>
      <c r="F82">
        <v>35.538000000000011</v>
      </c>
      <c r="G82">
        <v>-30.342999999999989</v>
      </c>
      <c r="H82">
        <v>35.538000000000011</v>
      </c>
      <c r="I82">
        <f t="shared" si="3"/>
        <v>35.538000000000011</v>
      </c>
    </row>
    <row r="83" spans="1:12">
      <c r="B83" s="3"/>
      <c r="C83">
        <v>2</v>
      </c>
      <c r="D83">
        <v>4</v>
      </c>
      <c r="E83">
        <v>1</v>
      </c>
      <c r="F83">
        <v>42.580000000000013</v>
      </c>
      <c r="G83">
        <v>-37.875</v>
      </c>
      <c r="H83">
        <v>42.580000000000013</v>
      </c>
      <c r="I83">
        <f t="shared" si="3"/>
        <v>42.580000000000013</v>
      </c>
      <c r="J83">
        <f>AVERAGE(I83:I86)</f>
        <v>39.301250000000003</v>
      </c>
    </row>
    <row r="84" spans="1:12">
      <c r="B84" s="3"/>
      <c r="E84">
        <v>2</v>
      </c>
      <c r="F84">
        <v>35.450999999999993</v>
      </c>
      <c r="G84">
        <v>-25.615000000000009</v>
      </c>
      <c r="H84">
        <v>35.450999999999993</v>
      </c>
      <c r="I84">
        <f t="shared" si="3"/>
        <v>35.450999999999993</v>
      </c>
    </row>
    <row r="85" spans="1:12">
      <c r="B85" s="3"/>
      <c r="E85">
        <v>3</v>
      </c>
      <c r="F85">
        <v>41.269000000000005</v>
      </c>
      <c r="G85">
        <v>-27.758999999999986</v>
      </c>
      <c r="H85">
        <v>41.269000000000005</v>
      </c>
      <c r="I85">
        <f t="shared" si="3"/>
        <v>41.269000000000005</v>
      </c>
    </row>
    <row r="86" spans="1:12">
      <c r="B86" s="3"/>
      <c r="E86">
        <v>4</v>
      </c>
      <c r="F86">
        <v>36.870000000000005</v>
      </c>
      <c r="G86">
        <v>-37.905000000000001</v>
      </c>
      <c r="H86">
        <v>-37.905000000000001</v>
      </c>
      <c r="I86">
        <f t="shared" si="3"/>
        <v>37.905000000000001</v>
      </c>
    </row>
    <row r="87" spans="1:12">
      <c r="A87" t="s">
        <v>446</v>
      </c>
      <c r="B87" s="7" t="s">
        <v>58</v>
      </c>
      <c r="C87">
        <v>1</v>
      </c>
      <c r="D87">
        <v>4</v>
      </c>
      <c r="E87">
        <v>1</v>
      </c>
      <c r="F87">
        <v>26.565000000000001</v>
      </c>
      <c r="G87">
        <v>-24.623999999999999</v>
      </c>
      <c r="H87">
        <v>26.565000000000001</v>
      </c>
      <c r="I87">
        <f t="shared" si="3"/>
        <v>26.565000000000001</v>
      </c>
      <c r="J87">
        <f>AVERAGE(I87:I90)</f>
        <v>21.274749999999997</v>
      </c>
      <c r="K87">
        <f>AVERAGE(J87,J91,J94)</f>
        <v>25.596027777777778</v>
      </c>
      <c r="L87">
        <f>AVERAGE(I87:I96)</f>
        <v>25.163900000000002</v>
      </c>
    </row>
    <row r="88" spans="1:12">
      <c r="E88">
        <v>2</v>
      </c>
      <c r="F88">
        <v>14.036</v>
      </c>
      <c r="G88">
        <v>-13.891</v>
      </c>
      <c r="H88">
        <v>14.036</v>
      </c>
      <c r="I88">
        <f t="shared" si="3"/>
        <v>14.036</v>
      </c>
    </row>
    <row r="89" spans="1:12">
      <c r="E89">
        <v>3</v>
      </c>
      <c r="F89">
        <v>20.658999999999999</v>
      </c>
      <c r="G89">
        <v>-9.0090000000000003</v>
      </c>
      <c r="H89">
        <v>20.658999999999999</v>
      </c>
      <c r="I89">
        <f t="shared" si="3"/>
        <v>20.658999999999999</v>
      </c>
    </row>
    <row r="90" spans="1:12">
      <c r="E90">
        <v>4</v>
      </c>
      <c r="F90">
        <v>23.838999999999999</v>
      </c>
      <c r="G90">
        <v>-5.7110000000000003</v>
      </c>
      <c r="H90">
        <v>23.838999999999999</v>
      </c>
      <c r="I90">
        <f t="shared" si="3"/>
        <v>23.838999999999999</v>
      </c>
    </row>
    <row r="91" spans="1:12">
      <c r="C91">
        <v>2</v>
      </c>
      <c r="D91">
        <v>3</v>
      </c>
      <c r="E91">
        <v>1</v>
      </c>
      <c r="F91">
        <v>35.362000000000002</v>
      </c>
      <c r="G91">
        <v>-15.792</v>
      </c>
      <c r="H91">
        <v>35.362000000000002</v>
      </c>
      <c r="I91">
        <f t="shared" si="3"/>
        <v>35.362000000000002</v>
      </c>
      <c r="J91">
        <f>AVERAGE(I91:I93)</f>
        <v>30.151</v>
      </c>
    </row>
    <row r="92" spans="1:12">
      <c r="E92">
        <v>2</v>
      </c>
      <c r="F92">
        <v>22.166</v>
      </c>
      <c r="G92">
        <v>-22.62</v>
      </c>
      <c r="H92">
        <v>-22.62</v>
      </c>
      <c r="I92">
        <f t="shared" si="3"/>
        <v>22.62</v>
      </c>
    </row>
    <row r="93" spans="1:12">
      <c r="E93">
        <v>3</v>
      </c>
      <c r="F93">
        <v>32.470999999999997</v>
      </c>
      <c r="G93">
        <v>-11.31</v>
      </c>
      <c r="H93">
        <v>32.470999999999997</v>
      </c>
      <c r="I93">
        <f t="shared" si="3"/>
        <v>32.470999999999997</v>
      </c>
    </row>
    <row r="94" spans="1:12">
      <c r="C94">
        <v>3</v>
      </c>
      <c r="D94">
        <v>3</v>
      </c>
      <c r="E94">
        <v>1</v>
      </c>
      <c r="F94">
        <v>21.893999999999998</v>
      </c>
      <c r="G94">
        <v>-11.255000000000001</v>
      </c>
      <c r="H94">
        <v>21.893999999999998</v>
      </c>
      <c r="I94">
        <f t="shared" si="3"/>
        <v>21.893999999999998</v>
      </c>
      <c r="J94">
        <f>AVERAGE(I94:I96)</f>
        <v>25.362333333333336</v>
      </c>
    </row>
    <row r="95" spans="1:12">
      <c r="E95">
        <v>2</v>
      </c>
      <c r="F95">
        <v>25.253</v>
      </c>
      <c r="G95">
        <v>-19.940000000000001</v>
      </c>
      <c r="H95">
        <v>25.253</v>
      </c>
      <c r="I95">
        <f t="shared" si="3"/>
        <v>25.253</v>
      </c>
    </row>
    <row r="96" spans="1:12">
      <c r="E96">
        <v>3</v>
      </c>
      <c r="F96">
        <v>28.94</v>
      </c>
      <c r="G96">
        <v>-29.745000000000001</v>
      </c>
      <c r="H96">
        <v>28.94</v>
      </c>
      <c r="I96">
        <f t="shared" si="3"/>
        <v>28.94</v>
      </c>
    </row>
    <row r="97" spans="1:12">
      <c r="A97" t="s">
        <v>77</v>
      </c>
      <c r="B97" s="3" t="s">
        <v>78</v>
      </c>
      <c r="C97">
        <v>1</v>
      </c>
      <c r="D97">
        <v>11</v>
      </c>
      <c r="E97">
        <v>1</v>
      </c>
      <c r="F97">
        <v>23.131</v>
      </c>
      <c r="G97">
        <v>-15.018000000000001</v>
      </c>
      <c r="H97">
        <v>23.131</v>
      </c>
      <c r="I97">
        <f t="shared" si="3"/>
        <v>23.131</v>
      </c>
      <c r="J97">
        <f>AVERAGE(I97:I107)</f>
        <v>31.683818181818186</v>
      </c>
      <c r="K97">
        <f>AVERAGE(J97,J108)</f>
        <v>29.905109090909093</v>
      </c>
      <c r="L97">
        <f>AVERAGE(I97:I112)</f>
        <v>30.572125000000007</v>
      </c>
    </row>
    <row r="98" spans="1:12">
      <c r="E98">
        <v>2</v>
      </c>
      <c r="F98">
        <v>28.992999999999995</v>
      </c>
      <c r="G98">
        <v>-38.659999999999997</v>
      </c>
      <c r="H98">
        <v>-38.659999999999997</v>
      </c>
      <c r="I98">
        <f t="shared" si="3"/>
        <v>38.659999999999997</v>
      </c>
    </row>
    <row r="99" spans="1:12">
      <c r="E99">
        <v>3</v>
      </c>
      <c r="F99">
        <v>23.169999999999987</v>
      </c>
      <c r="G99">
        <v>-40.600999999999999</v>
      </c>
      <c r="H99">
        <v>-40.600999999999999</v>
      </c>
      <c r="I99">
        <f t="shared" si="3"/>
        <v>40.600999999999999</v>
      </c>
    </row>
    <row r="100" spans="1:12">
      <c r="E100">
        <v>4</v>
      </c>
      <c r="F100">
        <v>19.25</v>
      </c>
      <c r="G100">
        <v>-34.318999999999988</v>
      </c>
      <c r="H100">
        <v>-34.318999999999988</v>
      </c>
      <c r="I100">
        <f t="shared" si="3"/>
        <v>34.318999999999988</v>
      </c>
    </row>
    <row r="101" spans="1:12">
      <c r="E101">
        <v>5</v>
      </c>
      <c r="F101">
        <v>20.147999999999996</v>
      </c>
      <c r="G101">
        <v>-32.574000000000012</v>
      </c>
      <c r="H101">
        <v>-32.574000000000012</v>
      </c>
      <c r="I101">
        <f t="shared" si="3"/>
        <v>32.574000000000012</v>
      </c>
    </row>
    <row r="102" spans="1:12">
      <c r="E102">
        <v>6</v>
      </c>
      <c r="F102">
        <v>25.241000000000014</v>
      </c>
      <c r="G102">
        <v>-13.27600000000001</v>
      </c>
      <c r="H102">
        <v>25.241000000000014</v>
      </c>
      <c r="I102">
        <f t="shared" si="3"/>
        <v>25.241000000000014</v>
      </c>
    </row>
    <row r="103" spans="1:12">
      <c r="E103">
        <v>7</v>
      </c>
      <c r="F103">
        <v>16.858000000000004</v>
      </c>
      <c r="G103">
        <v>-26.564999999999998</v>
      </c>
      <c r="H103">
        <v>-26.564999999999998</v>
      </c>
      <c r="I103">
        <f t="shared" si="3"/>
        <v>26.564999999999998</v>
      </c>
    </row>
    <row r="104" spans="1:12">
      <c r="E104">
        <v>8</v>
      </c>
      <c r="F104">
        <v>28.393000000000001</v>
      </c>
      <c r="G104">
        <v>-25.346000000000004</v>
      </c>
      <c r="H104">
        <v>28.393000000000001</v>
      </c>
      <c r="I104">
        <f t="shared" si="3"/>
        <v>28.393000000000001</v>
      </c>
    </row>
    <row r="105" spans="1:12">
      <c r="E105">
        <v>9</v>
      </c>
      <c r="F105">
        <v>26.564999999999998</v>
      </c>
      <c r="G105">
        <v>-32.783999999999992</v>
      </c>
      <c r="H105">
        <v>-32.783999999999992</v>
      </c>
      <c r="I105">
        <f t="shared" si="3"/>
        <v>32.783999999999992</v>
      </c>
    </row>
    <row r="106" spans="1:12">
      <c r="E106">
        <v>10</v>
      </c>
      <c r="F106">
        <v>32.004999999999995</v>
      </c>
      <c r="G106">
        <v>-27.852000000000004</v>
      </c>
      <c r="H106">
        <v>32.004999999999995</v>
      </c>
      <c r="I106">
        <f t="shared" si="3"/>
        <v>32.004999999999995</v>
      </c>
    </row>
    <row r="107" spans="1:12">
      <c r="E107">
        <v>11</v>
      </c>
      <c r="F107">
        <v>34.248999999999995</v>
      </c>
      <c r="G107">
        <v>-1.6210000000000093</v>
      </c>
      <c r="H107">
        <v>34.248999999999995</v>
      </c>
      <c r="I107">
        <f t="shared" si="3"/>
        <v>34.248999999999995</v>
      </c>
    </row>
    <row r="108" spans="1:12">
      <c r="C108">
        <v>2</v>
      </c>
      <c r="D108">
        <v>5</v>
      </c>
      <c r="E108">
        <v>1</v>
      </c>
      <c r="F108">
        <v>25.168000000000006</v>
      </c>
      <c r="G108">
        <v>-16.586999999999989</v>
      </c>
      <c r="H108">
        <v>25.168000000000006</v>
      </c>
      <c r="I108">
        <f t="shared" si="3"/>
        <v>25.168000000000006</v>
      </c>
      <c r="J108">
        <f>AVERAGE(I108:I112)</f>
        <v>28.1264</v>
      </c>
    </row>
    <row r="109" spans="1:12">
      <c r="E109">
        <v>2</v>
      </c>
      <c r="F109">
        <v>29.638000000000005</v>
      </c>
      <c r="G109">
        <v>-26.564999999999998</v>
      </c>
      <c r="H109">
        <v>29.638000000000005</v>
      </c>
      <c r="I109">
        <f t="shared" si="3"/>
        <v>29.638000000000005</v>
      </c>
    </row>
    <row r="110" spans="1:12">
      <c r="E110">
        <v>3</v>
      </c>
      <c r="F110">
        <v>23.838999999999999</v>
      </c>
      <c r="G110">
        <v>-15.842999999999989</v>
      </c>
      <c r="H110">
        <v>23.838999999999999</v>
      </c>
      <c r="I110">
        <f t="shared" si="3"/>
        <v>23.838999999999999</v>
      </c>
    </row>
    <row r="111" spans="1:12">
      <c r="E111">
        <v>4</v>
      </c>
      <c r="F111">
        <v>24.341000000000008</v>
      </c>
      <c r="G111">
        <v>-26.266999999999996</v>
      </c>
      <c r="H111">
        <v>-26.266999999999996</v>
      </c>
      <c r="I111">
        <f t="shared" si="3"/>
        <v>26.266999999999996</v>
      </c>
    </row>
    <row r="112" spans="1:12">
      <c r="E112">
        <v>5</v>
      </c>
      <c r="F112">
        <v>32.471000000000004</v>
      </c>
      <c r="G112">
        <v>-35.72</v>
      </c>
      <c r="H112">
        <v>-35.72</v>
      </c>
      <c r="I112">
        <f t="shared" si="3"/>
        <v>35.72</v>
      </c>
    </row>
    <row r="113" spans="1:12">
      <c r="A113" t="s">
        <v>54</v>
      </c>
      <c r="B113" s="3" t="s">
        <v>55</v>
      </c>
      <c r="C113">
        <v>1</v>
      </c>
      <c r="D113">
        <v>2</v>
      </c>
      <c r="E113">
        <v>1</v>
      </c>
      <c r="F113">
        <v>19.942000000000007</v>
      </c>
      <c r="G113">
        <v>-20.323000000000008</v>
      </c>
      <c r="H113">
        <v>-20.323000000000008</v>
      </c>
      <c r="I113">
        <f t="shared" si="3"/>
        <v>20.323000000000008</v>
      </c>
      <c r="J113">
        <f>AVERAGE(I113:I114)</f>
        <v>23.849500000000006</v>
      </c>
      <c r="K113">
        <f>AVERAGE(J113,J115,J119)</f>
        <v>23.745749999999997</v>
      </c>
      <c r="L113">
        <f>AVERAGE(I113:I122)</f>
        <v>23.724999999999998</v>
      </c>
    </row>
    <row r="114" spans="1:12">
      <c r="B114" s="3"/>
      <c r="E114">
        <v>2</v>
      </c>
      <c r="F114">
        <v>28.871000000000009</v>
      </c>
      <c r="G114">
        <v>-27.376000000000005</v>
      </c>
      <c r="H114">
        <v>-27.376000000000005</v>
      </c>
      <c r="I114">
        <f t="shared" si="3"/>
        <v>27.376000000000005</v>
      </c>
    </row>
    <row r="115" spans="1:12">
      <c r="B115" s="3"/>
      <c r="C115">
        <v>2</v>
      </c>
      <c r="D115">
        <v>4</v>
      </c>
      <c r="E115">
        <v>1</v>
      </c>
      <c r="F115">
        <v>31.407999999999987</v>
      </c>
      <c r="G115">
        <v>-29.745000000000001</v>
      </c>
      <c r="H115">
        <v>31.407999999999987</v>
      </c>
      <c r="I115">
        <f t="shared" si="3"/>
        <v>31.407999999999987</v>
      </c>
      <c r="J115">
        <f>AVERAGE(I115:I118)</f>
        <v>26.976749999999996</v>
      </c>
    </row>
    <row r="116" spans="1:12">
      <c r="B116" s="3"/>
      <c r="E116">
        <v>2</v>
      </c>
      <c r="F116">
        <v>26.850999999999999</v>
      </c>
      <c r="G116">
        <v>-20.40100000000001</v>
      </c>
      <c r="H116">
        <v>26.850999999999999</v>
      </c>
      <c r="I116">
        <f t="shared" si="3"/>
        <v>26.850999999999999</v>
      </c>
    </row>
    <row r="117" spans="1:12">
      <c r="E117">
        <v>3</v>
      </c>
      <c r="F117">
        <v>26.564999999999998</v>
      </c>
      <c r="G117">
        <v>-24.168000000000006</v>
      </c>
      <c r="H117">
        <v>26.564999999999998</v>
      </c>
      <c r="I117">
        <f t="shared" ref="I117:I122" si="4">ABS(H117)</f>
        <v>26.564999999999998</v>
      </c>
    </row>
    <row r="118" spans="1:12">
      <c r="E118">
        <v>4</v>
      </c>
      <c r="F118">
        <v>21.700999999999993</v>
      </c>
      <c r="G118">
        <v>-23.082999999999998</v>
      </c>
      <c r="H118">
        <v>-23.082999999999998</v>
      </c>
      <c r="I118">
        <f t="shared" si="4"/>
        <v>23.082999999999998</v>
      </c>
    </row>
    <row r="119" spans="1:12">
      <c r="C119">
        <v>3</v>
      </c>
      <c r="D119">
        <v>4</v>
      </c>
      <c r="E119">
        <v>1</v>
      </c>
      <c r="F119">
        <v>12.556000000000012</v>
      </c>
      <c r="G119">
        <v>-16.503999999999991</v>
      </c>
      <c r="H119">
        <v>-16.503999999999991</v>
      </c>
      <c r="I119">
        <f t="shared" si="4"/>
        <v>16.503999999999991</v>
      </c>
      <c r="J119">
        <f>AVERAGE(I119:I122)</f>
        <v>20.410999999999994</v>
      </c>
    </row>
    <row r="120" spans="1:12">
      <c r="E120">
        <v>2</v>
      </c>
      <c r="F120">
        <v>21.137</v>
      </c>
      <c r="G120">
        <v>-11.961000000000013</v>
      </c>
      <c r="H120">
        <v>21.137</v>
      </c>
      <c r="I120">
        <f t="shared" si="4"/>
        <v>21.137</v>
      </c>
    </row>
    <row r="121" spans="1:12">
      <c r="E121">
        <v>3</v>
      </c>
      <c r="F121">
        <v>18.188999999999993</v>
      </c>
      <c r="G121">
        <v>-20.527999999999992</v>
      </c>
      <c r="H121">
        <v>-20.527999999999992</v>
      </c>
      <c r="I121">
        <f t="shared" si="4"/>
        <v>20.527999999999992</v>
      </c>
    </row>
    <row r="122" spans="1:12">
      <c r="E122">
        <v>4</v>
      </c>
      <c r="F122">
        <v>23.474999999999994</v>
      </c>
      <c r="G122">
        <v>-23.838999999999999</v>
      </c>
      <c r="H122">
        <v>23.474999999999994</v>
      </c>
      <c r="I122">
        <f t="shared" si="4"/>
        <v>23.474999999999994</v>
      </c>
    </row>
    <row r="123" spans="1:12">
      <c r="A123" t="s">
        <v>91</v>
      </c>
      <c r="B123" s="3" t="s">
        <v>92</v>
      </c>
      <c r="C123">
        <v>1</v>
      </c>
      <c r="D123">
        <v>2</v>
      </c>
      <c r="E123">
        <v>1</v>
      </c>
      <c r="F123">
        <v>24.238</v>
      </c>
      <c r="G123">
        <v>-21.72999999999999</v>
      </c>
      <c r="H123">
        <v>24.238</v>
      </c>
      <c r="I123">
        <f t="shared" ref="I123:I177" si="5">ABS(H123)</f>
        <v>24.238</v>
      </c>
      <c r="J123">
        <f>AVERAGE(I123:I124)</f>
        <v>24.102500000000006</v>
      </c>
      <c r="K123">
        <f>AVERAGE(J123,J125)</f>
        <v>23.258562500000004</v>
      </c>
      <c r="L123">
        <f>AVERAGE(I123:I132)</f>
        <v>22.752200000000002</v>
      </c>
    </row>
    <row r="124" spans="1:12">
      <c r="B124" s="3"/>
      <c r="E124">
        <v>2</v>
      </c>
      <c r="F124">
        <v>23.967000000000013</v>
      </c>
      <c r="G124">
        <v>-21.018000000000001</v>
      </c>
      <c r="H124">
        <v>23.967000000000013</v>
      </c>
      <c r="I124">
        <f t="shared" si="5"/>
        <v>23.967000000000013</v>
      </c>
    </row>
    <row r="125" spans="1:12">
      <c r="B125" s="3"/>
      <c r="C125">
        <v>2</v>
      </c>
      <c r="D125">
        <v>8</v>
      </c>
      <c r="E125">
        <v>1</v>
      </c>
      <c r="F125">
        <v>5.5840000000000032</v>
      </c>
      <c r="G125">
        <v>-23.769000000000005</v>
      </c>
      <c r="H125">
        <v>-23.769000000000005</v>
      </c>
      <c r="I125">
        <f t="shared" si="5"/>
        <v>23.769000000000005</v>
      </c>
      <c r="J125">
        <f>AVERAGE(I125:I132)</f>
        <v>22.414625000000001</v>
      </c>
    </row>
    <row r="126" spans="1:12">
      <c r="B126" s="3"/>
      <c r="E126">
        <v>2</v>
      </c>
      <c r="F126">
        <v>11.073000000000008</v>
      </c>
      <c r="G126">
        <v>-24.598000000000013</v>
      </c>
      <c r="H126">
        <v>-24.598000000000013</v>
      </c>
      <c r="I126">
        <f t="shared" si="5"/>
        <v>24.598000000000013</v>
      </c>
    </row>
    <row r="127" spans="1:12">
      <c r="B127" s="3"/>
      <c r="E127">
        <v>3</v>
      </c>
      <c r="F127">
        <v>17.420999999999992</v>
      </c>
      <c r="G127">
        <v>-16.556999999999988</v>
      </c>
      <c r="H127">
        <v>17.420999999999992</v>
      </c>
      <c r="I127">
        <f t="shared" si="5"/>
        <v>17.420999999999992</v>
      </c>
    </row>
    <row r="128" spans="1:12">
      <c r="B128" s="3"/>
      <c r="E128">
        <v>4</v>
      </c>
      <c r="F128">
        <v>24.949999999999989</v>
      </c>
      <c r="G128">
        <v>-33.11699999999999</v>
      </c>
      <c r="H128">
        <v>-33.11699999999999</v>
      </c>
      <c r="I128">
        <f t="shared" si="5"/>
        <v>33.11699999999999</v>
      </c>
    </row>
    <row r="129" spans="1:12">
      <c r="B129" s="3"/>
      <c r="E129">
        <v>5</v>
      </c>
      <c r="F129">
        <v>11.919000000000011</v>
      </c>
      <c r="G129">
        <v>-22.873999999999995</v>
      </c>
      <c r="H129">
        <v>-22.873999999999995</v>
      </c>
      <c r="I129">
        <f t="shared" si="5"/>
        <v>22.873999999999995</v>
      </c>
    </row>
    <row r="130" spans="1:12">
      <c r="B130" s="3"/>
      <c r="E130">
        <v>6</v>
      </c>
      <c r="F130">
        <v>13.782000000000011</v>
      </c>
      <c r="G130">
        <v>-17.186000000000007</v>
      </c>
      <c r="H130">
        <v>-17.186000000000007</v>
      </c>
      <c r="I130">
        <f t="shared" si="5"/>
        <v>17.186000000000007</v>
      </c>
    </row>
    <row r="131" spans="1:12">
      <c r="B131" s="3"/>
      <c r="E131">
        <v>7</v>
      </c>
      <c r="F131">
        <v>15.705999999999989</v>
      </c>
      <c r="G131">
        <v>-21.340000000000003</v>
      </c>
      <c r="H131">
        <v>-21.340000000000003</v>
      </c>
      <c r="I131">
        <f t="shared" si="5"/>
        <v>21.340000000000003</v>
      </c>
    </row>
    <row r="132" spans="1:12">
      <c r="B132" s="3"/>
      <c r="E132">
        <v>8</v>
      </c>
      <c r="F132">
        <v>15.697000000000003</v>
      </c>
      <c r="G132">
        <v>-19.012</v>
      </c>
      <c r="H132">
        <v>-19.012</v>
      </c>
      <c r="I132">
        <f t="shared" si="5"/>
        <v>19.012</v>
      </c>
    </row>
    <row r="133" spans="1:12">
      <c r="A133" t="s">
        <v>71</v>
      </c>
      <c r="B133" s="3" t="s">
        <v>72</v>
      </c>
      <c r="C133">
        <v>1</v>
      </c>
      <c r="D133">
        <v>4</v>
      </c>
      <c r="E133">
        <v>1</v>
      </c>
      <c r="F133">
        <v>24.204000000000001</v>
      </c>
      <c r="G133">
        <v>-20.779</v>
      </c>
      <c r="H133">
        <v>24.204000000000001</v>
      </c>
      <c r="I133">
        <f t="shared" si="5"/>
        <v>24.204000000000001</v>
      </c>
      <c r="J133">
        <f>AVERAGE(I133:I136)</f>
        <v>24.446249999999999</v>
      </c>
      <c r="K133">
        <f>AVERAGE(J133,J137,J143)</f>
        <v>25.16311111111111</v>
      </c>
      <c r="L133">
        <f>AVERAGE(I133:I146)</f>
        <v>25.557571428571432</v>
      </c>
    </row>
    <row r="134" spans="1:12">
      <c r="E134">
        <v>2</v>
      </c>
      <c r="F134">
        <v>21.303000000000001</v>
      </c>
      <c r="G134">
        <v>-20.135999999999999</v>
      </c>
      <c r="H134">
        <v>21.303000000000001</v>
      </c>
      <c r="I134">
        <f t="shared" si="5"/>
        <v>21.303000000000001</v>
      </c>
    </row>
    <row r="135" spans="1:12">
      <c r="E135">
        <v>3</v>
      </c>
      <c r="F135">
        <v>30.132999999999999</v>
      </c>
      <c r="G135">
        <v>-14.804</v>
      </c>
      <c r="H135">
        <v>30.132999999999999</v>
      </c>
      <c r="I135">
        <f t="shared" si="5"/>
        <v>30.132999999999999</v>
      </c>
    </row>
    <row r="136" spans="1:12">
      <c r="E136">
        <v>4</v>
      </c>
      <c r="F136">
        <v>22.145</v>
      </c>
      <c r="G136">
        <v>-17.292000000000002</v>
      </c>
      <c r="H136">
        <v>22.145</v>
      </c>
      <c r="I136">
        <f t="shared" si="5"/>
        <v>22.145</v>
      </c>
    </row>
    <row r="137" spans="1:12">
      <c r="B137" s="3"/>
      <c r="C137">
        <v>2</v>
      </c>
      <c r="D137">
        <v>6</v>
      </c>
      <c r="E137">
        <v>1</v>
      </c>
      <c r="F137">
        <v>21.997000000000014</v>
      </c>
      <c r="G137">
        <v>-20.556000000000012</v>
      </c>
      <c r="H137">
        <v>21.997000000000014</v>
      </c>
      <c r="I137">
        <f t="shared" si="5"/>
        <v>21.997000000000014</v>
      </c>
      <c r="J137">
        <f>AVERAGE(I137:I142)</f>
        <v>27.924333333333337</v>
      </c>
    </row>
    <row r="138" spans="1:12">
      <c r="B138" s="3"/>
      <c r="E138">
        <v>2</v>
      </c>
      <c r="F138">
        <v>30.272999999999996</v>
      </c>
      <c r="G138">
        <v>-26.564999999999998</v>
      </c>
      <c r="H138">
        <v>30.272999999999996</v>
      </c>
      <c r="I138">
        <f t="shared" si="5"/>
        <v>30.272999999999996</v>
      </c>
    </row>
    <row r="139" spans="1:12">
      <c r="B139" s="3"/>
      <c r="E139">
        <v>3</v>
      </c>
      <c r="F139">
        <v>30.63900000000001</v>
      </c>
      <c r="G139">
        <v>-14.229000000000013</v>
      </c>
      <c r="H139">
        <v>30.63900000000001</v>
      </c>
      <c r="I139">
        <f t="shared" si="5"/>
        <v>30.63900000000001</v>
      </c>
    </row>
    <row r="140" spans="1:12">
      <c r="B140" s="3"/>
      <c r="E140">
        <v>4</v>
      </c>
      <c r="F140">
        <v>12.680000000000007</v>
      </c>
      <c r="G140">
        <v>-20.34899999999999</v>
      </c>
      <c r="H140">
        <v>-20.34899999999999</v>
      </c>
      <c r="I140">
        <f t="shared" si="5"/>
        <v>20.34899999999999</v>
      </c>
    </row>
    <row r="141" spans="1:12">
      <c r="B141" s="3"/>
      <c r="E141">
        <v>5</v>
      </c>
      <c r="F141">
        <v>24.692000000000007</v>
      </c>
      <c r="G141">
        <v>-12.829000000000008</v>
      </c>
      <c r="H141">
        <v>24.692000000000007</v>
      </c>
      <c r="I141">
        <f t="shared" si="5"/>
        <v>24.692000000000007</v>
      </c>
    </row>
    <row r="142" spans="1:12">
      <c r="B142" s="3"/>
      <c r="E142">
        <v>6</v>
      </c>
      <c r="F142">
        <v>8.6529999999999916</v>
      </c>
      <c r="G142">
        <v>-39.596000000000004</v>
      </c>
      <c r="H142">
        <v>-39.596000000000004</v>
      </c>
      <c r="I142">
        <f t="shared" si="5"/>
        <v>39.596000000000004</v>
      </c>
    </row>
    <row r="143" spans="1:12">
      <c r="B143" s="3"/>
      <c r="C143">
        <v>3</v>
      </c>
      <c r="D143">
        <v>4</v>
      </c>
      <c r="E143">
        <v>1</v>
      </c>
      <c r="F143">
        <v>15.312999999999988</v>
      </c>
      <c r="G143">
        <v>-27.212999999999994</v>
      </c>
      <c r="H143">
        <v>-27.212999999999994</v>
      </c>
      <c r="I143">
        <f t="shared" si="5"/>
        <v>27.212999999999994</v>
      </c>
      <c r="J143">
        <f>AVERAGE(I143:I146)</f>
        <v>23.118749999999999</v>
      </c>
    </row>
    <row r="144" spans="1:12">
      <c r="B144" s="3"/>
      <c r="E144">
        <v>2</v>
      </c>
      <c r="F144">
        <v>19.068999999999988</v>
      </c>
      <c r="G144">
        <v>-21.623999999999995</v>
      </c>
      <c r="H144">
        <v>-21.623999999999995</v>
      </c>
      <c r="I144">
        <f t="shared" si="5"/>
        <v>21.623999999999995</v>
      </c>
    </row>
    <row r="145" spans="1:12">
      <c r="B145" s="3"/>
      <c r="E145">
        <v>3</v>
      </c>
      <c r="F145">
        <v>19.567000000000007</v>
      </c>
      <c r="G145">
        <v>-21.538000000000011</v>
      </c>
      <c r="H145">
        <v>-21.538000000000011</v>
      </c>
      <c r="I145">
        <f t="shared" si="5"/>
        <v>21.538000000000011</v>
      </c>
    </row>
    <row r="146" spans="1:12">
      <c r="B146" s="3"/>
      <c r="E146">
        <v>4</v>
      </c>
      <c r="F146">
        <v>22.099999999999994</v>
      </c>
      <c r="G146">
        <v>-17.681000000000012</v>
      </c>
      <c r="H146">
        <v>22.099999999999994</v>
      </c>
      <c r="I146">
        <f t="shared" si="5"/>
        <v>22.099999999999994</v>
      </c>
    </row>
    <row r="147" spans="1:12">
      <c r="A147" t="s">
        <v>732</v>
      </c>
      <c r="B147" s="6" t="s">
        <v>50</v>
      </c>
      <c r="C147">
        <v>1</v>
      </c>
      <c r="D147">
        <v>2</v>
      </c>
      <c r="E147">
        <v>1</v>
      </c>
      <c r="F147" s="17">
        <v>11.051</v>
      </c>
      <c r="G147" s="17">
        <v>-13.057</v>
      </c>
      <c r="H147" s="17">
        <v>-13.057</v>
      </c>
      <c r="I147">
        <f t="shared" si="5"/>
        <v>13.057</v>
      </c>
      <c r="J147">
        <f>AVERAGE(I147:I148)</f>
        <v>14.147</v>
      </c>
      <c r="K147">
        <f>AVERAGE(J147,J149)</f>
        <v>15.059357142857142</v>
      </c>
      <c r="L147">
        <f>AVERAGE(I147:I155)</f>
        <v>15.566222222222223</v>
      </c>
    </row>
    <row r="148" spans="1:12">
      <c r="E148">
        <v>2</v>
      </c>
      <c r="F148" s="17">
        <v>15.237</v>
      </c>
      <c r="G148" s="17">
        <v>-10.298999999999999</v>
      </c>
      <c r="H148" s="17">
        <v>15.237</v>
      </c>
      <c r="I148">
        <f t="shared" si="5"/>
        <v>15.237</v>
      </c>
    </row>
    <row r="149" spans="1:12">
      <c r="C149">
        <v>2</v>
      </c>
      <c r="D149">
        <v>7</v>
      </c>
      <c r="E149">
        <v>1</v>
      </c>
      <c r="F149" s="17">
        <v>18.117999999999999</v>
      </c>
      <c r="G149" s="17">
        <v>-11.659000000000001</v>
      </c>
      <c r="H149" s="17">
        <v>18.117999999999999</v>
      </c>
      <c r="I149">
        <f t="shared" si="5"/>
        <v>18.117999999999999</v>
      </c>
      <c r="J149">
        <f>AVERAGE(I149:I155)</f>
        <v>15.971714285714283</v>
      </c>
    </row>
    <row r="150" spans="1:12">
      <c r="E150">
        <v>2</v>
      </c>
      <c r="F150" s="17">
        <v>14.484999999999999</v>
      </c>
      <c r="G150" s="17">
        <v>-6.2240000000000002</v>
      </c>
      <c r="H150" s="17">
        <v>14.484999999999999</v>
      </c>
      <c r="I150">
        <f t="shared" si="5"/>
        <v>14.484999999999999</v>
      </c>
    </row>
    <row r="151" spans="1:12">
      <c r="E151">
        <v>3</v>
      </c>
      <c r="F151" s="17">
        <v>10.632999999999999</v>
      </c>
      <c r="G151" s="17">
        <v>-9.09</v>
      </c>
      <c r="H151" s="17">
        <v>10.632999999999999</v>
      </c>
      <c r="I151">
        <f t="shared" si="5"/>
        <v>10.632999999999999</v>
      </c>
    </row>
    <row r="152" spans="1:12">
      <c r="E152">
        <v>4</v>
      </c>
      <c r="F152" s="17">
        <v>11.587999999999999</v>
      </c>
      <c r="G152" s="17">
        <v>-19.898</v>
      </c>
      <c r="H152" s="17">
        <v>-19.898</v>
      </c>
      <c r="I152">
        <f t="shared" si="5"/>
        <v>19.898</v>
      </c>
    </row>
    <row r="153" spans="1:12">
      <c r="E153">
        <v>5</v>
      </c>
      <c r="F153" s="17">
        <v>12.343999999999999</v>
      </c>
      <c r="G153" s="17">
        <v>-11.628</v>
      </c>
      <c r="H153" s="17">
        <v>12.343999999999999</v>
      </c>
      <c r="I153">
        <f t="shared" si="5"/>
        <v>12.343999999999999</v>
      </c>
    </row>
    <row r="154" spans="1:12">
      <c r="E154">
        <v>6</v>
      </c>
      <c r="F154" s="17">
        <v>8.5660000000000007</v>
      </c>
      <c r="G154" s="17">
        <v>-15.315</v>
      </c>
      <c r="H154" s="17">
        <v>-15.315</v>
      </c>
      <c r="I154">
        <f t="shared" si="5"/>
        <v>15.315</v>
      </c>
    </row>
    <row r="155" spans="1:12">
      <c r="E155">
        <v>7</v>
      </c>
      <c r="F155" s="17">
        <v>11.04</v>
      </c>
      <c r="G155" s="17">
        <v>-21.009</v>
      </c>
      <c r="H155" s="17">
        <v>-21.009</v>
      </c>
      <c r="I155">
        <f t="shared" si="5"/>
        <v>21.009</v>
      </c>
    </row>
    <row r="156" spans="1:12">
      <c r="A156" t="s">
        <v>30</v>
      </c>
      <c r="B156" s="3" t="s">
        <v>31</v>
      </c>
      <c r="C156" s="11">
        <v>1</v>
      </c>
      <c r="D156">
        <v>4</v>
      </c>
      <c r="E156">
        <v>1</v>
      </c>
      <c r="F156" s="17">
        <v>28.007000000000005</v>
      </c>
      <c r="G156" s="17">
        <v>28.007000000000005</v>
      </c>
      <c r="H156" s="17">
        <v>28.007000000000005</v>
      </c>
      <c r="I156">
        <f t="shared" si="5"/>
        <v>28.007000000000005</v>
      </c>
      <c r="J156">
        <f>AVERAGE(I156:I159)</f>
        <v>32.021250000000002</v>
      </c>
      <c r="K156">
        <f>AVERAGE(J156,J160,J163)</f>
        <v>25.190083333333334</v>
      </c>
      <c r="L156">
        <f>AVERAGE(I156:I166)</f>
        <v>25.471727272727275</v>
      </c>
    </row>
    <row r="157" spans="1:12">
      <c r="C157" s="11"/>
      <c r="E157">
        <v>2</v>
      </c>
      <c r="F157" s="17">
        <v>10.305000000000007</v>
      </c>
      <c r="G157" s="17">
        <v>-30.963999999999999</v>
      </c>
      <c r="H157" s="17">
        <v>-30.963999999999999</v>
      </c>
      <c r="I157">
        <f t="shared" si="5"/>
        <v>30.963999999999999</v>
      </c>
    </row>
    <row r="158" spans="1:12">
      <c r="C158" s="11"/>
      <c r="E158">
        <v>3</v>
      </c>
      <c r="F158" s="17">
        <v>28.992999999999995</v>
      </c>
      <c r="G158" s="17">
        <v>-27.407999999999987</v>
      </c>
      <c r="H158" s="17">
        <v>28.992999999999995</v>
      </c>
      <c r="I158">
        <f t="shared" si="5"/>
        <v>28.992999999999995</v>
      </c>
    </row>
    <row r="159" spans="1:12">
      <c r="C159" s="11"/>
      <c r="E159">
        <v>4</v>
      </c>
      <c r="F159" s="17">
        <v>40.121000000000009</v>
      </c>
      <c r="G159" s="17">
        <v>-6.1160000000000139</v>
      </c>
      <c r="H159" s="17">
        <v>40.121000000000009</v>
      </c>
      <c r="I159">
        <f t="shared" si="5"/>
        <v>40.121000000000009</v>
      </c>
    </row>
    <row r="160" spans="1:12">
      <c r="C160" s="11">
        <v>2</v>
      </c>
      <c r="D160">
        <v>3</v>
      </c>
      <c r="E160">
        <v>1</v>
      </c>
      <c r="F160" s="17">
        <v>23.629000000000001</v>
      </c>
      <c r="G160" s="17">
        <v>-21.725999999999999</v>
      </c>
      <c r="H160" s="17">
        <v>23.629000000000001</v>
      </c>
      <c r="I160">
        <f t="shared" si="5"/>
        <v>23.629000000000001</v>
      </c>
      <c r="J160">
        <f>AVERAGE(I160:I162)</f>
        <v>22.091999999999999</v>
      </c>
    </row>
    <row r="161" spans="1:12">
      <c r="C161" s="11"/>
      <c r="E161">
        <v>2</v>
      </c>
      <c r="F161" s="17">
        <v>18.957999999999998</v>
      </c>
      <c r="G161" s="17">
        <v>-24.212</v>
      </c>
      <c r="H161" s="17">
        <v>-24.212</v>
      </c>
      <c r="I161">
        <f t="shared" si="5"/>
        <v>24.212</v>
      </c>
    </row>
    <row r="162" spans="1:12">
      <c r="C162" s="11"/>
      <c r="E162">
        <v>3</v>
      </c>
      <c r="F162" s="17">
        <v>18.434999999999999</v>
      </c>
      <c r="G162" s="17">
        <v>-16.22</v>
      </c>
      <c r="H162" s="17">
        <v>18.434999999999999</v>
      </c>
      <c r="I162">
        <f t="shared" si="5"/>
        <v>18.434999999999999</v>
      </c>
    </row>
    <row r="163" spans="1:12">
      <c r="C163" s="11">
        <v>3</v>
      </c>
      <c r="D163">
        <v>4</v>
      </c>
      <c r="E163">
        <v>1</v>
      </c>
      <c r="F163" s="17">
        <v>12.885999999999999</v>
      </c>
      <c r="G163" s="17">
        <v>-25.986000000000001</v>
      </c>
      <c r="H163" s="17">
        <v>-25.986000000000001</v>
      </c>
      <c r="I163">
        <f t="shared" si="5"/>
        <v>25.986000000000001</v>
      </c>
      <c r="J163">
        <f>AVERAGE(I163:I166)</f>
        <v>21.457000000000001</v>
      </c>
    </row>
    <row r="164" spans="1:12">
      <c r="C164" s="11"/>
      <c r="E164">
        <v>2</v>
      </c>
      <c r="F164" s="17">
        <v>13.303000000000001</v>
      </c>
      <c r="G164" s="17">
        <v>-19.759</v>
      </c>
      <c r="H164" s="17">
        <v>-19.759</v>
      </c>
      <c r="I164">
        <f t="shared" si="5"/>
        <v>19.759</v>
      </c>
    </row>
    <row r="165" spans="1:12">
      <c r="C165" s="11"/>
      <c r="E165">
        <v>3</v>
      </c>
      <c r="F165" s="17">
        <v>15.631</v>
      </c>
      <c r="G165" s="17">
        <v>-20.038</v>
      </c>
      <c r="H165" s="17">
        <v>-20.038</v>
      </c>
      <c r="I165">
        <f t="shared" si="5"/>
        <v>20.038</v>
      </c>
    </row>
    <row r="166" spans="1:12">
      <c r="C166" s="11"/>
      <c r="E166">
        <v>4</v>
      </c>
      <c r="F166" s="17">
        <v>16.097999999999999</v>
      </c>
      <c r="G166" s="17">
        <v>-20.045000000000002</v>
      </c>
      <c r="H166" s="17">
        <v>-20.045000000000002</v>
      </c>
      <c r="I166">
        <f t="shared" si="5"/>
        <v>20.045000000000002</v>
      </c>
    </row>
    <row r="167" spans="1:12">
      <c r="A167" t="s">
        <v>81</v>
      </c>
      <c r="B167" s="3" t="s">
        <v>82</v>
      </c>
      <c r="C167">
        <v>1</v>
      </c>
      <c r="D167">
        <v>6</v>
      </c>
      <c r="E167">
        <v>1</v>
      </c>
      <c r="F167">
        <v>27.512</v>
      </c>
      <c r="G167">
        <v>-16.908999999999992</v>
      </c>
      <c r="H167">
        <v>27.512</v>
      </c>
      <c r="I167">
        <f t="shared" si="5"/>
        <v>27.512</v>
      </c>
      <c r="J167">
        <f>AVERAGE(I167:I172)</f>
        <v>30.160833333333329</v>
      </c>
      <c r="K167">
        <f>AVERAGE(J167,J173,J188)</f>
        <v>26.791026984126983</v>
      </c>
      <c r="L167">
        <f>AVERAGE(I167:I194)</f>
        <v>25.279392857142852</v>
      </c>
    </row>
    <row r="168" spans="1:12">
      <c r="E168">
        <v>2</v>
      </c>
      <c r="F168">
        <v>32.783999999999992</v>
      </c>
      <c r="G168">
        <v>-19.467000000000013</v>
      </c>
      <c r="H168">
        <v>32.783999999999992</v>
      </c>
      <c r="I168">
        <f t="shared" si="5"/>
        <v>32.783999999999992</v>
      </c>
    </row>
    <row r="169" spans="1:12">
      <c r="E169">
        <v>3</v>
      </c>
      <c r="F169">
        <v>37.185000000000002</v>
      </c>
      <c r="G169">
        <v>-24.073000000000008</v>
      </c>
      <c r="H169">
        <v>37.185000000000002</v>
      </c>
      <c r="I169">
        <f t="shared" si="5"/>
        <v>37.185000000000002</v>
      </c>
    </row>
    <row r="170" spans="1:12">
      <c r="E170">
        <v>4</v>
      </c>
      <c r="F170">
        <v>30.963999999999999</v>
      </c>
      <c r="G170">
        <v>-27.281000000000006</v>
      </c>
      <c r="H170">
        <v>30.963999999999999</v>
      </c>
      <c r="I170">
        <f t="shared" si="5"/>
        <v>30.963999999999999</v>
      </c>
    </row>
    <row r="171" spans="1:12">
      <c r="E171">
        <v>5</v>
      </c>
      <c r="F171">
        <v>29.413999999999987</v>
      </c>
      <c r="G171">
        <v>-20.854000000000013</v>
      </c>
      <c r="H171">
        <v>29.413999999999987</v>
      </c>
      <c r="I171">
        <f t="shared" si="5"/>
        <v>29.413999999999987</v>
      </c>
    </row>
    <row r="172" spans="1:12">
      <c r="E172">
        <v>6</v>
      </c>
      <c r="F172">
        <v>10.620000000000005</v>
      </c>
      <c r="G172">
        <v>-23.105999999999995</v>
      </c>
      <c r="H172">
        <v>-23.105999999999995</v>
      </c>
      <c r="I172">
        <f t="shared" si="5"/>
        <v>23.105999999999995</v>
      </c>
    </row>
    <row r="173" spans="1:12">
      <c r="C173">
        <v>2</v>
      </c>
      <c r="D173">
        <v>15</v>
      </c>
      <c r="E173">
        <v>1</v>
      </c>
      <c r="F173">
        <v>17.723000000000013</v>
      </c>
      <c r="G173">
        <v>-31.329000000000008</v>
      </c>
      <c r="H173">
        <v>-31.329000000000008</v>
      </c>
      <c r="I173">
        <f t="shared" si="5"/>
        <v>31.329000000000008</v>
      </c>
      <c r="J173">
        <f>AVERAGE(I173:I187)</f>
        <v>21.921533333333333</v>
      </c>
    </row>
    <row r="174" spans="1:12">
      <c r="E174">
        <v>2</v>
      </c>
      <c r="F174">
        <v>25.057999999999993</v>
      </c>
      <c r="G174">
        <v>-19.02000000000001</v>
      </c>
      <c r="H174">
        <v>25.057999999999993</v>
      </c>
      <c r="I174">
        <f t="shared" si="5"/>
        <v>25.057999999999993</v>
      </c>
    </row>
    <row r="175" spans="1:12">
      <c r="E175">
        <v>3</v>
      </c>
      <c r="F175">
        <v>29.397999999999996</v>
      </c>
      <c r="G175">
        <v>-16.056999999999988</v>
      </c>
      <c r="H175">
        <v>29.397999999999996</v>
      </c>
      <c r="I175">
        <f t="shared" si="5"/>
        <v>29.397999999999996</v>
      </c>
    </row>
    <row r="176" spans="1:12">
      <c r="E176">
        <v>4</v>
      </c>
      <c r="F176">
        <v>30.256</v>
      </c>
      <c r="G176">
        <v>-15.709000000000003</v>
      </c>
      <c r="H176">
        <v>30.256</v>
      </c>
      <c r="I176">
        <f t="shared" si="5"/>
        <v>30.256</v>
      </c>
    </row>
    <row r="177" spans="3:10">
      <c r="E177">
        <v>5</v>
      </c>
      <c r="F177">
        <v>18.435000000000002</v>
      </c>
      <c r="G177">
        <v>-16.669000000000011</v>
      </c>
      <c r="H177">
        <v>18.435000000000002</v>
      </c>
      <c r="I177">
        <f t="shared" si="5"/>
        <v>18.435000000000002</v>
      </c>
    </row>
    <row r="178" spans="3:10">
      <c r="E178">
        <v>6</v>
      </c>
      <c r="F178">
        <v>27.585000000000008</v>
      </c>
      <c r="G178">
        <v>-20.449999999999989</v>
      </c>
      <c r="H178">
        <v>27.585000000000008</v>
      </c>
      <c r="I178">
        <f t="shared" ref="I178:I238" si="6">ABS(H178)</f>
        <v>27.585000000000008</v>
      </c>
    </row>
    <row r="179" spans="3:10">
      <c r="E179">
        <v>7</v>
      </c>
      <c r="F179">
        <v>32.633999999999986</v>
      </c>
      <c r="G179">
        <v>-20.786000000000001</v>
      </c>
      <c r="H179">
        <v>32.633999999999986</v>
      </c>
      <c r="I179">
        <f t="shared" si="6"/>
        <v>32.633999999999986</v>
      </c>
    </row>
    <row r="180" spans="3:10">
      <c r="E180">
        <v>8</v>
      </c>
      <c r="F180">
        <v>3.8360000000000127</v>
      </c>
      <c r="G180">
        <v>-19.960000000000008</v>
      </c>
      <c r="H180">
        <v>-19.960000000000008</v>
      </c>
      <c r="I180">
        <f t="shared" si="6"/>
        <v>19.960000000000008</v>
      </c>
    </row>
    <row r="181" spans="3:10">
      <c r="E181">
        <v>9</v>
      </c>
      <c r="F181">
        <v>11.324999999999989</v>
      </c>
      <c r="G181">
        <v>-5.7930000000000064</v>
      </c>
      <c r="H181">
        <v>11.324999999999989</v>
      </c>
      <c r="I181">
        <f t="shared" si="6"/>
        <v>11.324999999999989</v>
      </c>
    </row>
    <row r="182" spans="3:10">
      <c r="E182">
        <v>10</v>
      </c>
      <c r="F182">
        <v>14.615000000000009</v>
      </c>
      <c r="G182">
        <v>-17.488</v>
      </c>
      <c r="H182">
        <v>-17.488</v>
      </c>
      <c r="I182">
        <f t="shared" si="6"/>
        <v>17.488</v>
      </c>
    </row>
    <row r="183" spans="3:10">
      <c r="E183">
        <v>11</v>
      </c>
      <c r="F183">
        <v>12.955999999999989</v>
      </c>
      <c r="G183">
        <v>-10.238</v>
      </c>
      <c r="H183">
        <v>12.955999999999989</v>
      </c>
      <c r="I183">
        <f t="shared" si="6"/>
        <v>12.955999999999989</v>
      </c>
    </row>
    <row r="184" spans="3:10">
      <c r="E184">
        <v>12</v>
      </c>
      <c r="F184">
        <v>21.616000000000014</v>
      </c>
      <c r="G184">
        <v>-18.709000000000003</v>
      </c>
      <c r="H184">
        <v>21.616000000000014</v>
      </c>
      <c r="I184">
        <f t="shared" si="6"/>
        <v>21.616000000000014</v>
      </c>
    </row>
    <row r="185" spans="3:10">
      <c r="E185">
        <v>13</v>
      </c>
      <c r="F185">
        <v>12.169999999999987</v>
      </c>
      <c r="G185">
        <v>-20.282999999999987</v>
      </c>
      <c r="H185">
        <v>-20.282999999999987</v>
      </c>
      <c r="I185">
        <f t="shared" si="6"/>
        <v>20.282999999999987</v>
      </c>
    </row>
    <row r="186" spans="3:10">
      <c r="E186">
        <v>14</v>
      </c>
      <c r="F186">
        <v>15.245000000000005</v>
      </c>
      <c r="G186">
        <v>-12.425999999999988</v>
      </c>
      <c r="H186">
        <v>15.245000000000005</v>
      </c>
      <c r="I186">
        <f t="shared" si="6"/>
        <v>15.245000000000005</v>
      </c>
    </row>
    <row r="187" spans="3:10">
      <c r="E187">
        <v>15</v>
      </c>
      <c r="F187">
        <v>15.254999999999995</v>
      </c>
      <c r="G187">
        <v>-13.86099999999999</v>
      </c>
      <c r="H187">
        <v>15.254999999999995</v>
      </c>
      <c r="I187">
        <f t="shared" si="6"/>
        <v>15.254999999999995</v>
      </c>
    </row>
    <row r="188" spans="3:10">
      <c r="C188">
        <v>3</v>
      </c>
      <c r="D188">
        <v>7</v>
      </c>
      <c r="E188">
        <v>1</v>
      </c>
      <c r="F188">
        <v>33.856999999999999</v>
      </c>
      <c r="G188">
        <v>-25.364000000000004</v>
      </c>
      <c r="H188">
        <v>33.856999999999999</v>
      </c>
      <c r="I188">
        <f t="shared" si="6"/>
        <v>33.856999999999999</v>
      </c>
      <c r="J188">
        <f>AVERAGE(I188:I194)</f>
        <v>28.290714285714284</v>
      </c>
    </row>
    <row r="189" spans="3:10">
      <c r="E189">
        <v>2</v>
      </c>
      <c r="F189">
        <v>28.191000000000003</v>
      </c>
      <c r="G189">
        <v>-32.004999999999995</v>
      </c>
      <c r="H189">
        <v>-32.004999999999995</v>
      </c>
      <c r="I189">
        <f t="shared" si="6"/>
        <v>32.004999999999995</v>
      </c>
    </row>
    <row r="190" spans="3:10">
      <c r="E190">
        <v>3</v>
      </c>
      <c r="F190">
        <v>26.856999999999999</v>
      </c>
      <c r="G190">
        <v>-33.19</v>
      </c>
      <c r="H190">
        <v>-33.19</v>
      </c>
      <c r="I190">
        <f t="shared" si="6"/>
        <v>33.19</v>
      </c>
    </row>
    <row r="191" spans="3:10">
      <c r="E191">
        <v>4</v>
      </c>
      <c r="F191">
        <v>35.837999999999994</v>
      </c>
      <c r="G191">
        <v>-23.901999999999987</v>
      </c>
      <c r="H191">
        <v>35.837999999999994</v>
      </c>
      <c r="I191">
        <f t="shared" si="6"/>
        <v>35.837999999999994</v>
      </c>
    </row>
    <row r="192" spans="3:10">
      <c r="E192">
        <v>5</v>
      </c>
      <c r="F192">
        <v>21.586000000000013</v>
      </c>
      <c r="G192">
        <v>-16.381</v>
      </c>
      <c r="H192">
        <v>21.586000000000013</v>
      </c>
      <c r="I192">
        <f t="shared" si="6"/>
        <v>21.586000000000013</v>
      </c>
    </row>
    <row r="193" spans="1:12">
      <c r="E193">
        <v>6</v>
      </c>
      <c r="F193">
        <v>10.109000000000009</v>
      </c>
      <c r="G193">
        <v>-14.711999999999989</v>
      </c>
      <c r="H193">
        <v>-14.711999999999989</v>
      </c>
      <c r="I193">
        <f t="shared" si="6"/>
        <v>14.711999999999989</v>
      </c>
    </row>
    <row r="194" spans="1:12">
      <c r="E194">
        <v>7</v>
      </c>
      <c r="F194">
        <v>21.538000000000011</v>
      </c>
      <c r="G194">
        <v>-26.847000000000008</v>
      </c>
      <c r="H194">
        <v>-26.847000000000008</v>
      </c>
      <c r="I194">
        <f t="shared" si="6"/>
        <v>26.847000000000008</v>
      </c>
    </row>
    <row r="195" spans="1:12">
      <c r="A195" t="s">
        <v>12</v>
      </c>
      <c r="B195" s="3" t="s">
        <v>13</v>
      </c>
      <c r="C195" s="11">
        <v>1</v>
      </c>
      <c r="D195">
        <v>3</v>
      </c>
      <c r="E195">
        <v>1</v>
      </c>
      <c r="F195" s="17">
        <v>28.271999999999991</v>
      </c>
      <c r="G195" s="17">
        <v>-21.909999999999997</v>
      </c>
      <c r="H195" s="17">
        <v>28.271999999999991</v>
      </c>
      <c r="I195">
        <f t="shared" si="6"/>
        <v>28.271999999999991</v>
      </c>
      <c r="J195">
        <f>AVERAGE(I195:I197)</f>
        <v>31.362000000000005</v>
      </c>
      <c r="K195">
        <f>AVERAGE(J195,J198,J201)</f>
        <v>32.694111111111113</v>
      </c>
      <c r="L195">
        <f>AVERAGE(I195:I203)</f>
        <v>32.694111111111113</v>
      </c>
    </row>
    <row r="196" spans="1:12">
      <c r="C196" s="11"/>
      <c r="E196">
        <v>2</v>
      </c>
      <c r="F196" s="17">
        <v>29.984000000000009</v>
      </c>
      <c r="G196" s="17">
        <v>-23.254999999999995</v>
      </c>
      <c r="H196" s="17">
        <v>29.984000000000009</v>
      </c>
      <c r="I196">
        <f t="shared" si="6"/>
        <v>29.984000000000009</v>
      </c>
    </row>
    <row r="197" spans="1:12">
      <c r="C197" s="11"/>
      <c r="E197">
        <v>3</v>
      </c>
      <c r="F197" s="17">
        <v>26.085000000000008</v>
      </c>
      <c r="G197" s="17">
        <v>-35.830000000000013</v>
      </c>
      <c r="H197" s="17">
        <v>-35.830000000000013</v>
      </c>
      <c r="I197">
        <f t="shared" si="6"/>
        <v>35.830000000000013</v>
      </c>
    </row>
    <row r="198" spans="1:12">
      <c r="C198" s="11">
        <v>2</v>
      </c>
      <c r="D198">
        <v>3</v>
      </c>
      <c r="E198">
        <v>1</v>
      </c>
      <c r="F198" s="17">
        <v>26.701000000000001</v>
      </c>
      <c r="G198" s="17">
        <v>-13.492000000000001</v>
      </c>
      <c r="H198" s="17">
        <v>26.701000000000001</v>
      </c>
      <c r="I198">
        <f t="shared" si="6"/>
        <v>26.701000000000001</v>
      </c>
      <c r="J198">
        <f>AVERAGE(I198:I200)</f>
        <v>24.626333333333335</v>
      </c>
    </row>
    <row r="199" spans="1:12">
      <c r="C199" s="11"/>
      <c r="E199">
        <v>2</v>
      </c>
      <c r="F199" s="17">
        <v>27.597000000000001</v>
      </c>
      <c r="G199" s="17">
        <v>-17.809999999999999</v>
      </c>
      <c r="H199" s="17">
        <v>27.597000000000001</v>
      </c>
      <c r="I199">
        <f t="shared" si="6"/>
        <v>27.597000000000001</v>
      </c>
    </row>
    <row r="200" spans="1:12">
      <c r="C200" s="11"/>
      <c r="E200">
        <v>3</v>
      </c>
      <c r="F200" s="17">
        <v>19.581</v>
      </c>
      <c r="G200" s="17">
        <v>-18.914000000000001</v>
      </c>
      <c r="H200" s="17">
        <v>19.581</v>
      </c>
      <c r="I200">
        <f t="shared" si="6"/>
        <v>19.581</v>
      </c>
    </row>
    <row r="201" spans="1:12">
      <c r="C201" s="11">
        <v>3</v>
      </c>
      <c r="D201">
        <v>3</v>
      </c>
      <c r="E201">
        <v>1</v>
      </c>
      <c r="F201" s="17">
        <v>23.905999999999999</v>
      </c>
      <c r="G201" s="17">
        <v>-35.914999999999999</v>
      </c>
      <c r="H201" s="17">
        <v>-35.914999999999999</v>
      </c>
      <c r="I201">
        <f t="shared" si="6"/>
        <v>35.914999999999999</v>
      </c>
      <c r="J201">
        <f>AVERAGE(I201:I203)</f>
        <v>42.093999999999994</v>
      </c>
    </row>
    <row r="202" spans="1:12">
      <c r="C202" s="11"/>
      <c r="E202">
        <v>2</v>
      </c>
      <c r="F202" s="17">
        <v>50.744</v>
      </c>
      <c r="G202" s="17">
        <v>-16.670000000000002</v>
      </c>
      <c r="H202" s="17">
        <v>50.744</v>
      </c>
      <c r="I202">
        <f t="shared" si="6"/>
        <v>50.744</v>
      </c>
    </row>
    <row r="203" spans="1:12">
      <c r="C203" s="11"/>
      <c r="E203">
        <v>3</v>
      </c>
      <c r="F203" s="17">
        <v>39.622999999999998</v>
      </c>
      <c r="G203" s="17">
        <v>-27.896999999999998</v>
      </c>
      <c r="H203" s="17">
        <v>39.622999999999998</v>
      </c>
      <c r="I203">
        <f t="shared" si="6"/>
        <v>39.622999999999998</v>
      </c>
    </row>
    <row r="204" spans="1:12">
      <c r="A204" t="s">
        <v>749</v>
      </c>
      <c r="B204" s="3" t="s">
        <v>112</v>
      </c>
      <c r="C204">
        <v>1</v>
      </c>
      <c r="D204">
        <v>4</v>
      </c>
      <c r="E204">
        <v>1</v>
      </c>
      <c r="F204">
        <v>26.242999999999995</v>
      </c>
      <c r="G204">
        <v>-16.89500000000001</v>
      </c>
      <c r="H204">
        <v>26.242999999999995</v>
      </c>
      <c r="I204">
        <f t="shared" si="6"/>
        <v>26.242999999999995</v>
      </c>
      <c r="J204">
        <f>AVERAGE(I204:I207)</f>
        <v>29.528000000000006</v>
      </c>
      <c r="K204">
        <f>AVERAGE(J204,J208,J210)</f>
        <v>29.120166666666666</v>
      </c>
      <c r="L204">
        <f>AVERAGE(I204:I211)</f>
        <v>29.222125000000002</v>
      </c>
    </row>
    <row r="205" spans="1:12">
      <c r="B205" s="3"/>
      <c r="E205">
        <v>2</v>
      </c>
      <c r="F205">
        <v>30.217000000000013</v>
      </c>
      <c r="G205">
        <v>-20.582999999999998</v>
      </c>
      <c r="H205">
        <v>30.217000000000013</v>
      </c>
      <c r="I205">
        <f t="shared" si="6"/>
        <v>30.217000000000013</v>
      </c>
    </row>
    <row r="206" spans="1:12">
      <c r="B206" s="3"/>
      <c r="E206">
        <v>3</v>
      </c>
      <c r="F206">
        <v>29.985000000000014</v>
      </c>
      <c r="G206">
        <v>-22.989000000000004</v>
      </c>
      <c r="H206">
        <v>29.985000000000014</v>
      </c>
      <c r="I206">
        <f t="shared" si="6"/>
        <v>29.985000000000014</v>
      </c>
    </row>
    <row r="207" spans="1:12">
      <c r="B207" s="3"/>
      <c r="E207">
        <v>4</v>
      </c>
      <c r="F207">
        <v>31.667000000000002</v>
      </c>
      <c r="G207">
        <v>-18.016999999999996</v>
      </c>
      <c r="H207">
        <v>31.667000000000002</v>
      </c>
      <c r="I207">
        <f t="shared" si="6"/>
        <v>31.667000000000002</v>
      </c>
    </row>
    <row r="208" spans="1:12">
      <c r="B208" s="3"/>
      <c r="C208">
        <v>2</v>
      </c>
      <c r="D208">
        <v>2</v>
      </c>
      <c r="E208">
        <v>1</v>
      </c>
      <c r="F208">
        <v>29.539999999999992</v>
      </c>
      <c r="G208">
        <v>-16.239000000000004</v>
      </c>
      <c r="H208">
        <v>29.539999999999992</v>
      </c>
      <c r="I208">
        <f t="shared" si="6"/>
        <v>29.539999999999992</v>
      </c>
      <c r="J208">
        <f>AVERAGE(I208:I209)</f>
        <v>30.778999999999996</v>
      </c>
    </row>
    <row r="209" spans="1:12">
      <c r="B209" s="3"/>
      <c r="E209">
        <v>2</v>
      </c>
      <c r="F209" s="26">
        <v>32.018000000000001</v>
      </c>
      <c r="G209">
        <v>-28.260999999999996</v>
      </c>
      <c r="H209" s="26">
        <v>32.018000000000001</v>
      </c>
      <c r="I209">
        <f t="shared" si="6"/>
        <v>32.018000000000001</v>
      </c>
    </row>
    <row r="210" spans="1:12">
      <c r="B210" s="3"/>
      <c r="C210">
        <v>3</v>
      </c>
      <c r="D210">
        <v>2</v>
      </c>
      <c r="E210">
        <v>1</v>
      </c>
      <c r="F210">
        <v>25.346000000000004</v>
      </c>
      <c r="G210">
        <v>-19.149000000000001</v>
      </c>
      <c r="H210">
        <v>25.346000000000004</v>
      </c>
      <c r="I210">
        <f t="shared" si="6"/>
        <v>25.346000000000004</v>
      </c>
      <c r="J210">
        <f>AVERAGE(I210:I211)</f>
        <v>27.0535</v>
      </c>
    </row>
    <row r="211" spans="1:12">
      <c r="B211" s="3"/>
      <c r="E211">
        <v>2</v>
      </c>
      <c r="F211">
        <v>28.760999999999996</v>
      </c>
      <c r="G211">
        <v>-22.409999999999997</v>
      </c>
      <c r="H211">
        <v>28.760999999999996</v>
      </c>
      <c r="I211">
        <f t="shared" si="6"/>
        <v>28.760999999999996</v>
      </c>
    </row>
    <row r="212" spans="1:12">
      <c r="A212" t="s">
        <v>728</v>
      </c>
      <c r="B212" s="5" t="s">
        <v>39</v>
      </c>
      <c r="C212" s="17">
        <v>1</v>
      </c>
      <c r="D212">
        <v>3</v>
      </c>
      <c r="E212">
        <v>1</v>
      </c>
      <c r="F212" s="17">
        <v>18.435000000000002</v>
      </c>
      <c r="G212" s="17">
        <v>-30.378999999999991</v>
      </c>
      <c r="H212" s="17">
        <v>-30.378999999999991</v>
      </c>
      <c r="I212">
        <f t="shared" si="6"/>
        <v>30.378999999999991</v>
      </c>
      <c r="J212">
        <f>AVERAGE(I212:I214)</f>
        <v>26.778666666666663</v>
      </c>
      <c r="K212">
        <f>AVERAGE(J212,J215)</f>
        <v>25.080333333333328</v>
      </c>
      <c r="L212">
        <f>AVERAGE(I212:I219)</f>
        <v>24.655749999999998</v>
      </c>
    </row>
    <row r="213" spans="1:12">
      <c r="C213" s="11"/>
      <c r="E213">
        <v>2</v>
      </c>
      <c r="F213" s="17">
        <v>18.75</v>
      </c>
      <c r="G213" s="17">
        <v>-24.305000000000007</v>
      </c>
      <c r="H213" s="17">
        <v>-24.305000000000007</v>
      </c>
      <c r="I213">
        <f t="shared" si="6"/>
        <v>24.305000000000007</v>
      </c>
    </row>
    <row r="214" spans="1:12">
      <c r="C214" s="11"/>
      <c r="E214">
        <v>3</v>
      </c>
      <c r="F214" s="17">
        <v>16.28</v>
      </c>
      <c r="G214" s="17">
        <v>-25.651999999999987</v>
      </c>
      <c r="H214" s="17">
        <v>-25.651999999999987</v>
      </c>
      <c r="I214">
        <f t="shared" si="6"/>
        <v>25.651999999999987</v>
      </c>
    </row>
    <row r="215" spans="1:12">
      <c r="C215" s="11">
        <v>2</v>
      </c>
      <c r="D215">
        <v>5</v>
      </c>
      <c r="E215">
        <v>1</v>
      </c>
      <c r="F215" s="17">
        <v>24.687000000000001</v>
      </c>
      <c r="G215" s="17">
        <v>-17.649999999999999</v>
      </c>
      <c r="H215" s="17">
        <v>24.687000000000001</v>
      </c>
      <c r="I215">
        <f t="shared" si="6"/>
        <v>24.687000000000001</v>
      </c>
      <c r="J215">
        <f>AVERAGE(I215:I219)</f>
        <v>23.381999999999998</v>
      </c>
    </row>
    <row r="216" spans="1:12">
      <c r="C216" s="11"/>
      <c r="E216">
        <v>2</v>
      </c>
      <c r="F216" s="17">
        <v>22.521000000000001</v>
      </c>
      <c r="G216" s="17">
        <v>-7.6840000000000002</v>
      </c>
      <c r="H216" s="17">
        <v>22.521000000000001</v>
      </c>
      <c r="I216">
        <f t="shared" si="6"/>
        <v>22.521000000000001</v>
      </c>
    </row>
    <row r="217" spans="1:12">
      <c r="C217" s="11"/>
      <c r="E217">
        <v>3</v>
      </c>
      <c r="F217" s="17">
        <v>23.39</v>
      </c>
      <c r="G217" s="17">
        <v>-22.751000000000001</v>
      </c>
      <c r="H217" s="17">
        <v>23.39</v>
      </c>
      <c r="I217">
        <f t="shared" si="6"/>
        <v>23.39</v>
      </c>
    </row>
    <row r="218" spans="1:12">
      <c r="C218" s="11"/>
      <c r="E218">
        <v>4</v>
      </c>
      <c r="F218" s="17">
        <v>14.49</v>
      </c>
      <c r="G218" s="17">
        <v>-19.747</v>
      </c>
      <c r="H218" s="17">
        <v>-19.747</v>
      </c>
      <c r="I218">
        <f t="shared" si="6"/>
        <v>19.747</v>
      </c>
    </row>
    <row r="219" spans="1:12">
      <c r="C219" s="11"/>
      <c r="E219">
        <v>5</v>
      </c>
      <c r="F219" s="17">
        <v>17.571000000000002</v>
      </c>
      <c r="G219" s="17">
        <v>-26.565000000000001</v>
      </c>
      <c r="H219" s="17">
        <v>-26.565000000000001</v>
      </c>
      <c r="I219">
        <f t="shared" si="6"/>
        <v>26.565000000000001</v>
      </c>
    </row>
    <row r="220" spans="1:12">
      <c r="A220" t="s">
        <v>79</v>
      </c>
      <c r="B220" s="3" t="s">
        <v>80</v>
      </c>
      <c r="C220">
        <v>1</v>
      </c>
      <c r="D220">
        <v>8</v>
      </c>
      <c r="E220">
        <v>1</v>
      </c>
      <c r="F220">
        <v>15.123999999999995</v>
      </c>
      <c r="G220">
        <v>-25.346000000000004</v>
      </c>
      <c r="H220">
        <v>-25.346000000000004</v>
      </c>
      <c r="I220">
        <f t="shared" si="6"/>
        <v>25.346000000000004</v>
      </c>
      <c r="J220">
        <f>AVERAGE(I220:I227)</f>
        <v>29.153375</v>
      </c>
      <c r="K220">
        <f>AVERAGE(J220,J228)</f>
        <v>28.873354166666665</v>
      </c>
      <c r="L220">
        <f>AVERAGE(I220:I230)</f>
        <v>29.000636363636371</v>
      </c>
    </row>
    <row r="221" spans="1:12">
      <c r="E221">
        <v>2</v>
      </c>
      <c r="F221">
        <v>14.272999999999996</v>
      </c>
      <c r="G221">
        <v>-16.480999999999995</v>
      </c>
      <c r="H221">
        <v>-16.480999999999995</v>
      </c>
      <c r="I221">
        <f t="shared" si="6"/>
        <v>16.480999999999995</v>
      </c>
    </row>
    <row r="222" spans="1:12">
      <c r="E222">
        <v>3</v>
      </c>
      <c r="F222">
        <v>20.925000000000011</v>
      </c>
      <c r="G222">
        <v>-22.165999999999997</v>
      </c>
      <c r="H222">
        <v>-22.165999999999997</v>
      </c>
      <c r="I222">
        <f t="shared" si="6"/>
        <v>22.165999999999997</v>
      </c>
    </row>
    <row r="223" spans="1:12">
      <c r="E223">
        <v>4</v>
      </c>
      <c r="F223">
        <v>32.471000000000004</v>
      </c>
      <c r="G223">
        <v>-31.329000000000008</v>
      </c>
      <c r="H223">
        <v>32.471000000000004</v>
      </c>
      <c r="I223">
        <f t="shared" si="6"/>
        <v>32.471000000000004</v>
      </c>
    </row>
    <row r="224" spans="1:12">
      <c r="E224">
        <v>5</v>
      </c>
      <c r="F224">
        <v>23.199000000000012</v>
      </c>
      <c r="G224">
        <v>-30.110000000000014</v>
      </c>
      <c r="H224">
        <v>-30.110000000000014</v>
      </c>
      <c r="I224">
        <f t="shared" si="6"/>
        <v>30.110000000000014</v>
      </c>
    </row>
    <row r="225" spans="1:12">
      <c r="E225">
        <v>6</v>
      </c>
      <c r="F225">
        <v>31.597000000000008</v>
      </c>
      <c r="G225">
        <v>-17.605999999999995</v>
      </c>
      <c r="H225">
        <v>31.597000000000008</v>
      </c>
      <c r="I225">
        <f t="shared" si="6"/>
        <v>31.597000000000008</v>
      </c>
    </row>
    <row r="226" spans="1:12">
      <c r="E226">
        <v>7</v>
      </c>
      <c r="F226">
        <v>23.539999999999992</v>
      </c>
      <c r="G226">
        <v>-37.056999999999988</v>
      </c>
      <c r="H226">
        <v>-37.056999999999988</v>
      </c>
      <c r="I226">
        <f t="shared" si="6"/>
        <v>37.056999999999988</v>
      </c>
    </row>
    <row r="227" spans="1:12">
      <c r="E227">
        <v>8</v>
      </c>
      <c r="F227">
        <v>37.998999999999995</v>
      </c>
      <c r="G227">
        <v>-33.69</v>
      </c>
      <c r="H227">
        <v>37.998999999999995</v>
      </c>
      <c r="I227">
        <f t="shared" si="6"/>
        <v>37.998999999999995</v>
      </c>
    </row>
    <row r="228" spans="1:12">
      <c r="C228">
        <v>2</v>
      </c>
      <c r="D228">
        <v>3</v>
      </c>
      <c r="E228">
        <v>1</v>
      </c>
      <c r="F228">
        <v>24.486999999999995</v>
      </c>
      <c r="G228">
        <v>-26.564999999999998</v>
      </c>
      <c r="H228">
        <v>-26.564999999999998</v>
      </c>
      <c r="I228">
        <f t="shared" si="6"/>
        <v>26.564999999999998</v>
      </c>
      <c r="J228">
        <f>AVERAGE(I228:I230)</f>
        <v>28.593333333333334</v>
      </c>
    </row>
    <row r="229" spans="1:12">
      <c r="E229">
        <v>2</v>
      </c>
      <c r="F229">
        <v>34.694999999999993</v>
      </c>
      <c r="G229">
        <v>-5.7110000000000127</v>
      </c>
      <c r="H229">
        <v>34.694999999999993</v>
      </c>
      <c r="I229">
        <f t="shared" si="6"/>
        <v>34.694999999999993</v>
      </c>
    </row>
    <row r="230" spans="1:12">
      <c r="E230">
        <v>3</v>
      </c>
      <c r="F230">
        <v>24.52000000000001</v>
      </c>
      <c r="G230">
        <v>-17.650000000000006</v>
      </c>
      <c r="H230">
        <v>24.52000000000001</v>
      </c>
      <c r="I230">
        <f t="shared" si="6"/>
        <v>24.52000000000001</v>
      </c>
    </row>
    <row r="231" spans="1:12">
      <c r="A231" t="s">
        <v>59</v>
      </c>
      <c r="B231" s="7" t="s">
        <v>60</v>
      </c>
      <c r="C231">
        <v>1</v>
      </c>
      <c r="D231">
        <v>4</v>
      </c>
      <c r="E231">
        <v>1</v>
      </c>
      <c r="F231">
        <v>3.3460000000000001</v>
      </c>
      <c r="G231">
        <v>-22.273</v>
      </c>
      <c r="H231">
        <v>-22.273</v>
      </c>
      <c r="I231">
        <f t="shared" si="6"/>
        <v>22.273</v>
      </c>
      <c r="J231">
        <f>AVERAGE(I231:I234)</f>
        <v>22.786999999999999</v>
      </c>
      <c r="K231">
        <f>AVERAGE(J231,J235)</f>
        <v>25.760400000000001</v>
      </c>
      <c r="L231">
        <f>AVERAGE(I231:I239)</f>
        <v>26.090777777777777</v>
      </c>
    </row>
    <row r="232" spans="1:12">
      <c r="E232">
        <v>2</v>
      </c>
      <c r="F232">
        <v>4.1769999999999996</v>
      </c>
      <c r="G232">
        <v>-12.755000000000001</v>
      </c>
      <c r="H232">
        <v>-12.755000000000001</v>
      </c>
      <c r="I232">
        <f t="shared" si="6"/>
        <v>12.755000000000001</v>
      </c>
    </row>
    <row r="233" spans="1:12">
      <c r="E233">
        <v>3</v>
      </c>
      <c r="F233">
        <v>9.782</v>
      </c>
      <c r="G233">
        <v>-27.218</v>
      </c>
      <c r="H233">
        <v>-27.218</v>
      </c>
      <c r="I233">
        <f t="shared" si="6"/>
        <v>27.218</v>
      </c>
    </row>
    <row r="234" spans="1:12">
      <c r="E234">
        <v>4</v>
      </c>
      <c r="F234">
        <v>11.02</v>
      </c>
      <c r="G234">
        <v>-28.902000000000001</v>
      </c>
      <c r="H234">
        <v>-28.902000000000001</v>
      </c>
      <c r="I234">
        <f t="shared" si="6"/>
        <v>28.902000000000001</v>
      </c>
    </row>
    <row r="235" spans="1:12">
      <c r="C235">
        <v>2</v>
      </c>
      <c r="D235">
        <v>5</v>
      </c>
      <c r="E235">
        <v>1</v>
      </c>
      <c r="F235">
        <v>18.434999999999999</v>
      </c>
      <c r="G235">
        <v>-28.071999999999999</v>
      </c>
      <c r="H235">
        <v>-28.071999999999999</v>
      </c>
      <c r="I235">
        <f t="shared" si="6"/>
        <v>28.071999999999999</v>
      </c>
      <c r="J235">
        <f>AVERAGE(I235:I239)</f>
        <v>28.733800000000002</v>
      </c>
    </row>
    <row r="236" spans="1:12">
      <c r="E236">
        <v>2</v>
      </c>
      <c r="F236">
        <v>29.603999999999999</v>
      </c>
      <c r="G236">
        <v>-26.466000000000001</v>
      </c>
      <c r="H236">
        <v>29.603999999999999</v>
      </c>
      <c r="I236">
        <f t="shared" si="6"/>
        <v>29.603999999999999</v>
      </c>
    </row>
    <row r="237" spans="1:12">
      <c r="E237">
        <v>3</v>
      </c>
      <c r="F237">
        <v>29.055</v>
      </c>
      <c r="G237">
        <v>-31.890999999999998</v>
      </c>
      <c r="H237">
        <v>-31.890999999999998</v>
      </c>
      <c r="I237">
        <f t="shared" si="6"/>
        <v>31.890999999999998</v>
      </c>
    </row>
    <row r="238" spans="1:12">
      <c r="E238">
        <v>4</v>
      </c>
      <c r="F238">
        <v>36.244</v>
      </c>
      <c r="G238">
        <v>-31.759</v>
      </c>
      <c r="H238">
        <v>36.244</v>
      </c>
      <c r="I238">
        <f t="shared" si="6"/>
        <v>36.244</v>
      </c>
    </row>
    <row r="239" spans="1:12">
      <c r="E239">
        <v>5</v>
      </c>
      <c r="F239">
        <v>10.632999999999999</v>
      </c>
      <c r="G239">
        <v>-17.858000000000001</v>
      </c>
      <c r="H239">
        <v>-17.858000000000001</v>
      </c>
      <c r="I239">
        <f t="shared" ref="I239:I256" si="7">ABS(H239)</f>
        <v>17.858000000000001</v>
      </c>
    </row>
    <row r="240" spans="1:12">
      <c r="A240" t="s">
        <v>93</v>
      </c>
      <c r="B240" s="3" t="s">
        <v>94</v>
      </c>
      <c r="C240">
        <v>1</v>
      </c>
      <c r="D240">
        <v>2</v>
      </c>
      <c r="E240">
        <v>1</v>
      </c>
      <c r="F240">
        <v>10.415999999999997</v>
      </c>
      <c r="G240">
        <v>-17.52600000000001</v>
      </c>
      <c r="H240">
        <v>-17.52600000000001</v>
      </c>
      <c r="I240">
        <f t="shared" si="7"/>
        <v>17.52600000000001</v>
      </c>
      <c r="J240">
        <f>AVERAGE(I240:I241)</f>
        <v>15.480500000000006</v>
      </c>
      <c r="K240">
        <f>AVERAGE(J240,J242)</f>
        <v>15.295550000000006</v>
      </c>
      <c r="L240">
        <f>AVERAGE(I240:I246)</f>
        <v>15.21628571428572</v>
      </c>
    </row>
    <row r="241" spans="1:12">
      <c r="B241" s="3"/>
      <c r="E241">
        <v>2</v>
      </c>
      <c r="F241">
        <v>8.01400000000001</v>
      </c>
      <c r="G241">
        <v>-13.435000000000002</v>
      </c>
      <c r="H241">
        <v>-13.435000000000002</v>
      </c>
      <c r="I241">
        <f t="shared" si="7"/>
        <v>13.435000000000002</v>
      </c>
    </row>
    <row r="242" spans="1:12">
      <c r="B242" s="3"/>
      <c r="C242">
        <v>2</v>
      </c>
      <c r="D242">
        <v>5</v>
      </c>
      <c r="E242">
        <v>1</v>
      </c>
      <c r="F242">
        <v>16.036000000000001</v>
      </c>
      <c r="G242">
        <v>-11.353000000000009</v>
      </c>
      <c r="H242">
        <v>16.036000000000001</v>
      </c>
      <c r="I242">
        <f t="shared" si="7"/>
        <v>16.036000000000001</v>
      </c>
      <c r="J242">
        <f>AVERAGE(I242:I246)</f>
        <v>15.110600000000005</v>
      </c>
    </row>
    <row r="243" spans="1:12">
      <c r="B243" s="3"/>
      <c r="E243">
        <v>2</v>
      </c>
      <c r="F243">
        <v>13.979000000000013</v>
      </c>
      <c r="G243">
        <v>-17.316000000000003</v>
      </c>
      <c r="H243">
        <v>-17.316000000000003</v>
      </c>
      <c r="I243">
        <f t="shared" si="7"/>
        <v>17.316000000000003</v>
      </c>
    </row>
    <row r="244" spans="1:12">
      <c r="B244" s="3"/>
      <c r="E244">
        <v>3</v>
      </c>
      <c r="F244">
        <v>10.913000000000011</v>
      </c>
      <c r="G244">
        <v>-7.11099999999999</v>
      </c>
      <c r="H244">
        <v>10.913000000000011</v>
      </c>
      <c r="I244">
        <f t="shared" si="7"/>
        <v>10.913000000000011</v>
      </c>
    </row>
    <row r="245" spans="1:12">
      <c r="B245" s="3"/>
      <c r="E245">
        <v>4</v>
      </c>
      <c r="F245">
        <v>15.431000000000012</v>
      </c>
      <c r="G245">
        <v>-16.163000000000011</v>
      </c>
      <c r="H245">
        <v>-16.163000000000011</v>
      </c>
      <c r="I245">
        <f t="shared" si="7"/>
        <v>16.163000000000011</v>
      </c>
    </row>
    <row r="246" spans="1:12">
      <c r="B246" s="3"/>
      <c r="E246">
        <v>5</v>
      </c>
      <c r="F246">
        <v>6.4350000000000023</v>
      </c>
      <c r="G246">
        <v>-15.125</v>
      </c>
      <c r="H246">
        <v>-15.125</v>
      </c>
      <c r="I246">
        <f t="shared" si="7"/>
        <v>15.125</v>
      </c>
    </row>
    <row r="247" spans="1:12">
      <c r="A247" t="s">
        <v>18</v>
      </c>
      <c r="B247" s="3" t="s">
        <v>19</v>
      </c>
      <c r="C247" s="11">
        <v>1</v>
      </c>
      <c r="D247">
        <v>3</v>
      </c>
      <c r="E247">
        <v>1</v>
      </c>
      <c r="F247" s="17">
        <v>41.034999999999997</v>
      </c>
      <c r="G247" s="17">
        <v>-40.199000000000012</v>
      </c>
      <c r="H247" s="17">
        <v>41.034999999999997</v>
      </c>
      <c r="I247">
        <f t="shared" si="7"/>
        <v>41.034999999999997</v>
      </c>
      <c r="J247">
        <f>AVERAGE(I247:I249)</f>
        <v>44.610333333333337</v>
      </c>
      <c r="K247">
        <f>AVERAGE(J247,J250,J254)</f>
        <v>43.69980555555555</v>
      </c>
      <c r="L247">
        <f>AVERAGE(I247:I256)</f>
        <v>44.011200000000002</v>
      </c>
    </row>
    <row r="248" spans="1:12">
      <c r="C248" s="11"/>
      <c r="E248">
        <v>2</v>
      </c>
      <c r="F248" s="17">
        <v>36.451000000000001</v>
      </c>
      <c r="G248" s="17">
        <v>-36.614000000000004</v>
      </c>
      <c r="H248" s="17">
        <v>-36.614000000000004</v>
      </c>
      <c r="I248">
        <f t="shared" si="7"/>
        <v>36.614000000000004</v>
      </c>
    </row>
    <row r="249" spans="1:12">
      <c r="C249" s="11"/>
      <c r="E249">
        <v>3</v>
      </c>
      <c r="F249" s="17">
        <v>56.182000000000002</v>
      </c>
      <c r="G249" s="17">
        <v>-33.401999999999987</v>
      </c>
      <c r="H249" s="17">
        <v>56.182000000000002</v>
      </c>
      <c r="I249">
        <f t="shared" si="7"/>
        <v>56.182000000000002</v>
      </c>
    </row>
    <row r="250" spans="1:12">
      <c r="C250" s="11">
        <v>2</v>
      </c>
      <c r="D250">
        <v>4</v>
      </c>
      <c r="E250">
        <v>1</v>
      </c>
      <c r="F250" s="17">
        <v>46.066000000000003</v>
      </c>
      <c r="G250" s="17">
        <v>-21.766999999999999</v>
      </c>
      <c r="H250" s="17">
        <v>46.066000000000003</v>
      </c>
      <c r="I250">
        <f t="shared" si="7"/>
        <v>46.066000000000003</v>
      </c>
      <c r="J250">
        <f>AVERAGE(I250:I253)</f>
        <v>46.813749999999999</v>
      </c>
    </row>
    <row r="251" spans="1:12">
      <c r="C251" s="11"/>
      <c r="E251">
        <v>2</v>
      </c>
      <c r="F251" s="17">
        <v>48.085999999999999</v>
      </c>
      <c r="G251" s="17">
        <v>-32.470999999999997</v>
      </c>
      <c r="H251" s="17">
        <v>48.085999999999999</v>
      </c>
      <c r="I251">
        <f t="shared" si="7"/>
        <v>48.085999999999999</v>
      </c>
    </row>
    <row r="252" spans="1:12">
      <c r="C252" s="11"/>
      <c r="E252">
        <v>3</v>
      </c>
      <c r="F252" s="17">
        <v>45.319000000000003</v>
      </c>
      <c r="G252" s="17">
        <v>-40.784999999999997</v>
      </c>
      <c r="H252" s="17">
        <v>45.319000000000003</v>
      </c>
      <c r="I252">
        <f t="shared" si="7"/>
        <v>45.319000000000003</v>
      </c>
    </row>
    <row r="253" spans="1:12">
      <c r="C253" s="11"/>
      <c r="E253">
        <v>4</v>
      </c>
      <c r="F253" s="17">
        <v>47.783999999999999</v>
      </c>
      <c r="G253" s="17">
        <v>-44.213000000000001</v>
      </c>
      <c r="H253" s="17">
        <v>47.783999999999999</v>
      </c>
      <c r="I253">
        <f t="shared" si="7"/>
        <v>47.783999999999999</v>
      </c>
    </row>
    <row r="254" spans="1:12">
      <c r="C254" s="11">
        <v>3</v>
      </c>
      <c r="D254">
        <v>3</v>
      </c>
      <c r="E254">
        <v>1</v>
      </c>
      <c r="F254" s="17">
        <v>48.182000000000002</v>
      </c>
      <c r="G254" s="17">
        <v>-30.390999999999998</v>
      </c>
      <c r="H254" s="17">
        <v>48.182000000000002</v>
      </c>
      <c r="I254">
        <f t="shared" si="7"/>
        <v>48.182000000000002</v>
      </c>
      <c r="J254">
        <f>AVERAGE(I254:I256)</f>
        <v>39.675333333333334</v>
      </c>
    </row>
    <row r="255" spans="1:12">
      <c r="C255" s="11"/>
      <c r="E255">
        <v>2</v>
      </c>
      <c r="F255" s="17">
        <v>29.062999999999999</v>
      </c>
      <c r="G255" s="17">
        <v>-32.789000000000001</v>
      </c>
      <c r="H255" s="17">
        <v>-32.789000000000001</v>
      </c>
      <c r="I255">
        <f t="shared" si="7"/>
        <v>32.789000000000001</v>
      </c>
    </row>
    <row r="256" spans="1:12">
      <c r="C256" s="11"/>
      <c r="E256">
        <v>3</v>
      </c>
      <c r="F256" s="17">
        <v>38.055</v>
      </c>
      <c r="G256" s="17">
        <v>-34.331000000000003</v>
      </c>
      <c r="H256" s="17">
        <v>38.055</v>
      </c>
      <c r="I256">
        <f t="shared" si="7"/>
        <v>38.055</v>
      </c>
    </row>
    <row r="257" spans="1:12">
      <c r="A257" t="s">
        <v>56</v>
      </c>
      <c r="B257" s="3" t="s">
        <v>57</v>
      </c>
      <c r="C257">
        <v>1</v>
      </c>
      <c r="D257">
        <v>2</v>
      </c>
      <c r="E257">
        <v>1</v>
      </c>
      <c r="F257">
        <v>19.175999999999988</v>
      </c>
      <c r="G257">
        <v>-27.921999999999997</v>
      </c>
      <c r="H257">
        <v>-27.992000000000001</v>
      </c>
      <c r="I257">
        <f t="shared" ref="I257:I264" si="8">ABS(H257)</f>
        <v>27.992000000000001</v>
      </c>
      <c r="J257">
        <f>AVERAGE(I257:I258)</f>
        <v>24.3185</v>
      </c>
      <c r="K257">
        <f>AVERAGE(J257,J259)</f>
        <v>24.80575</v>
      </c>
      <c r="L257">
        <f>AVERAGE(I257:I260)</f>
        <v>24.80575</v>
      </c>
    </row>
    <row r="258" spans="1:12">
      <c r="E258">
        <v>2</v>
      </c>
      <c r="F258">
        <v>17.678000000000001</v>
      </c>
      <c r="G258">
        <v>-20.64500000000001</v>
      </c>
      <c r="H258">
        <v>-20.645</v>
      </c>
      <c r="I258">
        <f t="shared" si="8"/>
        <v>20.645</v>
      </c>
    </row>
    <row r="259" spans="1:12">
      <c r="C259">
        <v>2</v>
      </c>
      <c r="D259">
        <v>2</v>
      </c>
      <c r="E259">
        <v>1</v>
      </c>
      <c r="F259">
        <v>27.683999999999997</v>
      </c>
      <c r="G259">
        <v>-22.239000000000004</v>
      </c>
      <c r="H259">
        <v>27.684000000000001</v>
      </c>
      <c r="I259">
        <f t="shared" si="8"/>
        <v>27.684000000000001</v>
      </c>
      <c r="J259">
        <f>AVERAGE(I259:I260)</f>
        <v>25.292999999999999</v>
      </c>
    </row>
    <row r="260" spans="1:12">
      <c r="E260">
        <v>2</v>
      </c>
      <c r="F260">
        <v>22.901999999999987</v>
      </c>
      <c r="G260">
        <v>-17.903999999999996</v>
      </c>
      <c r="H260">
        <v>22.902000000000001</v>
      </c>
      <c r="I260">
        <f t="shared" si="8"/>
        <v>22.902000000000001</v>
      </c>
    </row>
    <row r="261" spans="1:12">
      <c r="A261" t="s">
        <v>75</v>
      </c>
      <c r="B261" s="3" t="s">
        <v>76</v>
      </c>
      <c r="C261">
        <v>1</v>
      </c>
      <c r="D261">
        <v>2</v>
      </c>
      <c r="E261">
        <v>1</v>
      </c>
      <c r="F261">
        <v>14.513000000000005</v>
      </c>
      <c r="G261">
        <v>-21.096000000000004</v>
      </c>
      <c r="H261">
        <v>-21.096000000000004</v>
      </c>
      <c r="I261">
        <f t="shared" si="8"/>
        <v>21.096000000000004</v>
      </c>
      <c r="J261">
        <f>AVERAGE(I261:I262)</f>
        <v>26.851500000000001</v>
      </c>
      <c r="K261">
        <f>AVERAGE(J261,J263)</f>
        <v>28.716999999999999</v>
      </c>
      <c r="L261">
        <f>AVERAGE(I261:I264)</f>
        <v>28.716999999999999</v>
      </c>
    </row>
    <row r="262" spans="1:12">
      <c r="E262">
        <v>2</v>
      </c>
      <c r="F262">
        <v>24.669000000000011</v>
      </c>
      <c r="G262">
        <v>-32.606999999999999</v>
      </c>
      <c r="H262">
        <v>-32.606999999999999</v>
      </c>
      <c r="I262">
        <f t="shared" si="8"/>
        <v>32.606999999999999</v>
      </c>
    </row>
    <row r="263" spans="1:12">
      <c r="C263">
        <v>2</v>
      </c>
      <c r="D263">
        <v>2</v>
      </c>
      <c r="E263">
        <v>1</v>
      </c>
      <c r="F263">
        <v>11.88900000000001</v>
      </c>
      <c r="G263">
        <v>-28.503999999999991</v>
      </c>
      <c r="H263">
        <v>-28.503999999999991</v>
      </c>
      <c r="I263">
        <f t="shared" si="8"/>
        <v>28.503999999999991</v>
      </c>
      <c r="J263">
        <f>AVERAGE(I263:I264)</f>
        <v>30.582499999999996</v>
      </c>
    </row>
    <row r="264" spans="1:12">
      <c r="E264">
        <v>2</v>
      </c>
      <c r="F264">
        <v>29.387</v>
      </c>
      <c r="G264">
        <v>-32.661000000000001</v>
      </c>
      <c r="H264">
        <v>-32.661000000000001</v>
      </c>
      <c r="I264">
        <f t="shared" si="8"/>
        <v>32.661000000000001</v>
      </c>
    </row>
    <row r="265" spans="1:12">
      <c r="A265" t="s">
        <v>32</v>
      </c>
      <c r="B265" s="3" t="s">
        <v>33</v>
      </c>
      <c r="C265" s="11">
        <v>1</v>
      </c>
      <c r="D265">
        <v>5</v>
      </c>
      <c r="E265">
        <v>1</v>
      </c>
      <c r="F265" s="17">
        <v>18.207999999999998</v>
      </c>
      <c r="G265" s="17">
        <v>-19.782000000000011</v>
      </c>
      <c r="H265" s="17">
        <v>-19.782000000000011</v>
      </c>
      <c r="I265">
        <f t="shared" ref="I265:I271" si="9">ABS(H265)</f>
        <v>19.782000000000011</v>
      </c>
      <c r="J265">
        <f>AVERAGE(I265:I269)</f>
        <v>24.638400000000001</v>
      </c>
      <c r="K265">
        <f>AVERAGE(J265,J270)</f>
        <v>28.426450000000003</v>
      </c>
      <c r="L265">
        <f>AVERAGE(I265:I271)</f>
        <v>26.802999999999997</v>
      </c>
    </row>
    <row r="266" spans="1:12">
      <c r="C266" s="11"/>
      <c r="E266">
        <v>2</v>
      </c>
      <c r="F266" s="17">
        <v>26.492999999999995</v>
      </c>
      <c r="G266" s="17">
        <v>-25.320999999999998</v>
      </c>
      <c r="H266" s="17">
        <v>26.492999999999995</v>
      </c>
      <c r="I266">
        <f t="shared" si="9"/>
        <v>26.492999999999995</v>
      </c>
    </row>
    <row r="267" spans="1:12">
      <c r="C267" s="11"/>
      <c r="E267">
        <v>3</v>
      </c>
      <c r="F267" s="17">
        <v>19.039000000000001</v>
      </c>
      <c r="G267" s="17">
        <v>-28.713999999999999</v>
      </c>
      <c r="H267" s="17">
        <v>-28.713999999999999</v>
      </c>
      <c r="I267">
        <f t="shared" si="9"/>
        <v>28.713999999999999</v>
      </c>
    </row>
    <row r="268" spans="1:12">
      <c r="C268" s="11"/>
      <c r="E268">
        <v>4</v>
      </c>
      <c r="F268" s="17">
        <v>24.185000000000002</v>
      </c>
      <c r="G268" s="17">
        <v>-17.47999999999999</v>
      </c>
      <c r="H268" s="17">
        <v>24.185000000000002</v>
      </c>
      <c r="I268">
        <f t="shared" si="9"/>
        <v>24.185000000000002</v>
      </c>
    </row>
    <row r="269" spans="1:12">
      <c r="C269" s="11"/>
      <c r="E269">
        <v>5</v>
      </c>
      <c r="F269" s="17">
        <v>23.485000000000014</v>
      </c>
      <c r="G269" s="17">
        <v>-24.018000000000001</v>
      </c>
      <c r="H269" s="17">
        <v>-24.018000000000001</v>
      </c>
      <c r="I269">
        <f t="shared" si="9"/>
        <v>24.018000000000001</v>
      </c>
    </row>
    <row r="270" spans="1:12">
      <c r="C270" s="11">
        <v>2</v>
      </c>
      <c r="D270">
        <v>2</v>
      </c>
      <c r="E270">
        <v>1</v>
      </c>
      <c r="F270" s="17">
        <v>38.805999999999997</v>
      </c>
      <c r="G270" s="17">
        <v>-32.481000000000002</v>
      </c>
      <c r="H270" s="17">
        <v>38.805999999999997</v>
      </c>
      <c r="I270">
        <f t="shared" si="9"/>
        <v>38.805999999999997</v>
      </c>
      <c r="J270">
        <f>AVERAGE(I270:I271)</f>
        <v>32.214500000000001</v>
      </c>
    </row>
    <row r="271" spans="1:12">
      <c r="C271" s="11"/>
      <c r="E271">
        <v>2</v>
      </c>
      <c r="F271" s="17">
        <v>23.905999999999999</v>
      </c>
      <c r="G271" s="17">
        <v>-25.623000000000001</v>
      </c>
      <c r="H271" s="17">
        <v>-25.623000000000001</v>
      </c>
      <c r="I271">
        <f t="shared" si="9"/>
        <v>25.623000000000001</v>
      </c>
    </row>
    <row r="272" spans="1:12">
      <c r="A272" t="s">
        <v>95</v>
      </c>
      <c r="B272" s="3" t="s">
        <v>96</v>
      </c>
      <c r="C272">
        <v>1</v>
      </c>
      <c r="D272">
        <v>3</v>
      </c>
      <c r="E272">
        <v>1</v>
      </c>
      <c r="F272">
        <v>20.925000000000011</v>
      </c>
      <c r="G272">
        <v>-28.610000000000014</v>
      </c>
      <c r="H272">
        <v>-28.610000000000014</v>
      </c>
      <c r="I272">
        <f t="shared" ref="I272:I281" si="10">ABS(H272)</f>
        <v>28.610000000000014</v>
      </c>
      <c r="J272">
        <f>AVERAGE(I272:I274)</f>
        <v>26.713000000000005</v>
      </c>
      <c r="K272">
        <f>AVERAGE(J272,J275)</f>
        <v>23.388357142857146</v>
      </c>
      <c r="L272">
        <f>AVERAGE(I272:I281)</f>
        <v>22.058500000000002</v>
      </c>
    </row>
    <row r="273" spans="1:12">
      <c r="B273" s="3"/>
      <c r="E273">
        <v>2</v>
      </c>
      <c r="F273">
        <v>18.435000000000002</v>
      </c>
      <c r="G273">
        <v>-28.393000000000001</v>
      </c>
      <c r="H273">
        <v>-28.393000000000001</v>
      </c>
      <c r="I273">
        <f t="shared" si="10"/>
        <v>28.393000000000001</v>
      </c>
    </row>
    <row r="274" spans="1:12">
      <c r="B274" s="3"/>
      <c r="E274">
        <v>3</v>
      </c>
      <c r="F274">
        <v>23.135999999999996</v>
      </c>
      <c r="G274">
        <v>-20.788000000000011</v>
      </c>
      <c r="H274">
        <v>23.135999999999996</v>
      </c>
      <c r="I274">
        <f t="shared" si="10"/>
        <v>23.135999999999996</v>
      </c>
    </row>
    <row r="275" spans="1:12">
      <c r="B275" s="3"/>
      <c r="C275">
        <v>2</v>
      </c>
      <c r="D275">
        <v>7</v>
      </c>
      <c r="E275">
        <v>1</v>
      </c>
      <c r="F275">
        <v>12.995000000000005</v>
      </c>
      <c r="G275">
        <v>-24.775000000000006</v>
      </c>
      <c r="H275">
        <v>-24.775000000000006</v>
      </c>
      <c r="I275">
        <f t="shared" si="10"/>
        <v>24.775000000000006</v>
      </c>
      <c r="J275">
        <f>AVERAGE(I275:I281)</f>
        <v>20.06371428571429</v>
      </c>
    </row>
    <row r="276" spans="1:12">
      <c r="B276" s="3"/>
      <c r="E276">
        <v>2</v>
      </c>
      <c r="F276">
        <v>12.425999999999988</v>
      </c>
      <c r="G276">
        <v>-13.799000000000007</v>
      </c>
      <c r="H276">
        <v>-13.799000000000007</v>
      </c>
      <c r="I276">
        <f t="shared" si="10"/>
        <v>13.799000000000007</v>
      </c>
    </row>
    <row r="277" spans="1:12">
      <c r="B277" s="3"/>
      <c r="E277">
        <v>3</v>
      </c>
      <c r="F277">
        <v>16.800999999999988</v>
      </c>
      <c r="G277">
        <v>-21.161000000000001</v>
      </c>
      <c r="H277">
        <v>-21.161000000000001</v>
      </c>
      <c r="I277">
        <f t="shared" si="10"/>
        <v>21.161000000000001</v>
      </c>
    </row>
    <row r="278" spans="1:12">
      <c r="B278" s="3"/>
      <c r="E278">
        <v>4</v>
      </c>
      <c r="F278">
        <v>23.961999999999989</v>
      </c>
      <c r="G278">
        <v>-20.658999999999992</v>
      </c>
      <c r="H278">
        <v>23.961999999999989</v>
      </c>
      <c r="I278">
        <f t="shared" si="10"/>
        <v>23.961999999999989</v>
      </c>
    </row>
    <row r="279" spans="1:12">
      <c r="B279" s="3"/>
      <c r="E279">
        <v>5</v>
      </c>
      <c r="F279">
        <v>7.125</v>
      </c>
      <c r="G279">
        <v>-16.943000000000012</v>
      </c>
      <c r="H279">
        <v>-16.943000000000012</v>
      </c>
      <c r="I279">
        <f t="shared" si="10"/>
        <v>16.943000000000012</v>
      </c>
    </row>
    <row r="280" spans="1:12">
      <c r="B280" s="3"/>
      <c r="E280">
        <v>6</v>
      </c>
      <c r="F280">
        <v>21.371000000000009</v>
      </c>
      <c r="G280">
        <v>-12.528999999999996</v>
      </c>
      <c r="H280">
        <v>21.371000000000009</v>
      </c>
      <c r="I280">
        <f t="shared" si="10"/>
        <v>21.371000000000009</v>
      </c>
    </row>
    <row r="281" spans="1:12">
      <c r="B281" s="3"/>
      <c r="E281">
        <v>7</v>
      </c>
      <c r="F281">
        <v>18.435000000000002</v>
      </c>
      <c r="G281">
        <v>-15.013000000000005</v>
      </c>
      <c r="H281">
        <v>18.435000000000002</v>
      </c>
      <c r="I281">
        <f t="shared" si="10"/>
        <v>18.435000000000002</v>
      </c>
    </row>
    <row r="282" spans="1:12">
      <c r="A282" t="s">
        <v>67</v>
      </c>
      <c r="B282" s="3" t="s">
        <v>68</v>
      </c>
      <c r="C282">
        <v>1</v>
      </c>
      <c r="D282">
        <v>5</v>
      </c>
      <c r="E282">
        <v>1</v>
      </c>
      <c r="F282">
        <v>33.579000000000001</v>
      </c>
      <c r="G282">
        <v>-35.753999999999998</v>
      </c>
      <c r="H282">
        <v>-35.753999999999998</v>
      </c>
      <c r="I282">
        <f>ABS(H282)</f>
        <v>35.753999999999998</v>
      </c>
      <c r="J282">
        <f>AVERAGE(I282:I286)</f>
        <v>25.695799999999998</v>
      </c>
      <c r="K282">
        <f>AVERAGE(J282,J287,J292,J295)</f>
        <v>20.736725</v>
      </c>
      <c r="L282">
        <f>AVERAGE(I282:I298)</f>
        <v>21.062235294117645</v>
      </c>
    </row>
    <row r="283" spans="1:12">
      <c r="E283">
        <v>2</v>
      </c>
      <c r="F283">
        <v>13.178000000000001</v>
      </c>
      <c r="G283">
        <v>-14.754</v>
      </c>
      <c r="H283">
        <v>-14.754</v>
      </c>
      <c r="I283">
        <f>ABS(H283)</f>
        <v>14.754</v>
      </c>
    </row>
    <row r="284" spans="1:12">
      <c r="E284">
        <v>3</v>
      </c>
      <c r="F284">
        <v>18.934999999999999</v>
      </c>
      <c r="G284">
        <v>-14.036</v>
      </c>
      <c r="H284">
        <v>18.934999999999999</v>
      </c>
      <c r="I284">
        <f>ABS(H284)</f>
        <v>18.934999999999999</v>
      </c>
    </row>
    <row r="285" spans="1:12">
      <c r="E285">
        <v>4</v>
      </c>
      <c r="F285">
        <v>37.234999999999999</v>
      </c>
      <c r="G285">
        <v>-32.470999999999997</v>
      </c>
      <c r="H285">
        <v>37.234999999999999</v>
      </c>
      <c r="I285">
        <f>ABS(H285)</f>
        <v>37.234999999999999</v>
      </c>
    </row>
    <row r="286" spans="1:12">
      <c r="E286">
        <v>5</v>
      </c>
      <c r="F286">
        <v>21.800999999999998</v>
      </c>
      <c r="G286">
        <v>-6.806</v>
      </c>
      <c r="H286">
        <v>21.800999999999998</v>
      </c>
      <c r="I286">
        <f>ABS(H286)</f>
        <v>21.800999999999998</v>
      </c>
    </row>
    <row r="287" spans="1:12">
      <c r="B287" s="7"/>
      <c r="C287">
        <v>2</v>
      </c>
      <c r="D287">
        <v>5</v>
      </c>
      <c r="E287">
        <v>1</v>
      </c>
      <c r="F287">
        <v>21.371000000000009</v>
      </c>
      <c r="G287">
        <v>-12.528999999999996</v>
      </c>
      <c r="H287">
        <v>21.371000000000009</v>
      </c>
      <c r="I287">
        <f t="shared" ref="I287:I298" si="11">ABS(H287)</f>
        <v>21.371000000000009</v>
      </c>
      <c r="J287">
        <f>AVERAGE(I287:I291)</f>
        <v>20.2986</v>
      </c>
    </row>
    <row r="288" spans="1:12">
      <c r="B288" s="3"/>
      <c r="E288">
        <v>2</v>
      </c>
      <c r="F288">
        <v>15.030000000000001</v>
      </c>
      <c r="G288">
        <v>-16.503999999999991</v>
      </c>
      <c r="H288">
        <v>-16.503999999999991</v>
      </c>
      <c r="I288">
        <f t="shared" si="11"/>
        <v>16.503999999999991</v>
      </c>
    </row>
    <row r="289" spans="1:12">
      <c r="B289" s="3"/>
      <c r="E289">
        <v>3</v>
      </c>
      <c r="F289">
        <v>13.722000000000008</v>
      </c>
      <c r="G289">
        <v>-9</v>
      </c>
      <c r="H289">
        <v>13.722000000000008</v>
      </c>
      <c r="I289">
        <f t="shared" si="11"/>
        <v>13.722000000000008</v>
      </c>
    </row>
    <row r="290" spans="1:12">
      <c r="B290" s="3"/>
      <c r="E290">
        <v>4</v>
      </c>
      <c r="F290">
        <v>11.524000000000001</v>
      </c>
      <c r="G290">
        <v>-26.564999999999998</v>
      </c>
      <c r="H290">
        <v>-26.564999999999998</v>
      </c>
      <c r="I290">
        <f t="shared" si="11"/>
        <v>26.564999999999998</v>
      </c>
    </row>
    <row r="291" spans="1:12">
      <c r="B291" s="3"/>
      <c r="E291">
        <v>5</v>
      </c>
      <c r="F291">
        <v>23.330999999999989</v>
      </c>
      <c r="G291">
        <v>-13.224999999999994</v>
      </c>
      <c r="H291">
        <v>23.330999999999989</v>
      </c>
      <c r="I291">
        <f t="shared" si="11"/>
        <v>23.330999999999989</v>
      </c>
    </row>
    <row r="292" spans="1:12">
      <c r="B292" s="3"/>
      <c r="C292">
        <v>3</v>
      </c>
      <c r="D292">
        <v>3</v>
      </c>
      <c r="E292">
        <v>1</v>
      </c>
      <c r="F292">
        <v>13.846000000000004</v>
      </c>
      <c r="G292">
        <v>-24.775000000000006</v>
      </c>
      <c r="H292">
        <v>-24.775000000000006</v>
      </c>
      <c r="I292">
        <f t="shared" si="11"/>
        <v>24.775000000000006</v>
      </c>
      <c r="J292">
        <f>AVERAGE(I292:I294)</f>
        <v>19.724</v>
      </c>
    </row>
    <row r="293" spans="1:12">
      <c r="B293" s="3"/>
      <c r="E293">
        <v>2</v>
      </c>
      <c r="F293">
        <v>10.320999999999998</v>
      </c>
      <c r="G293">
        <v>-21.658999999999992</v>
      </c>
      <c r="H293">
        <v>-21.658999999999992</v>
      </c>
      <c r="I293">
        <f t="shared" si="11"/>
        <v>21.658999999999992</v>
      </c>
    </row>
    <row r="294" spans="1:12">
      <c r="B294" s="3"/>
      <c r="E294">
        <v>3</v>
      </c>
      <c r="F294">
        <v>12.738</v>
      </c>
      <c r="G294">
        <v>-9.9819999999999993</v>
      </c>
      <c r="H294">
        <v>12.738</v>
      </c>
      <c r="I294">
        <f t="shared" si="11"/>
        <v>12.738</v>
      </c>
    </row>
    <row r="295" spans="1:12">
      <c r="B295" s="3"/>
      <c r="C295">
        <v>4</v>
      </c>
      <c r="D295">
        <v>4</v>
      </c>
      <c r="E295">
        <v>1</v>
      </c>
      <c r="F295">
        <v>13.699000000000012</v>
      </c>
      <c r="G295">
        <v>-16.169000000000011</v>
      </c>
      <c r="H295">
        <v>-16.169000000000011</v>
      </c>
      <c r="I295">
        <f t="shared" si="11"/>
        <v>16.169000000000011</v>
      </c>
      <c r="J295">
        <f>AVERAGE(I295:I298)</f>
        <v>17.228500000000004</v>
      </c>
    </row>
    <row r="296" spans="1:12">
      <c r="B296" s="3"/>
      <c r="E296">
        <v>2</v>
      </c>
      <c r="F296">
        <v>22.950999999999993</v>
      </c>
      <c r="G296">
        <v>-9.7280000000000086</v>
      </c>
      <c r="H296">
        <v>22.950999999999993</v>
      </c>
      <c r="I296">
        <f t="shared" si="11"/>
        <v>22.950999999999993</v>
      </c>
    </row>
    <row r="297" spans="1:12">
      <c r="B297" s="3"/>
      <c r="E297">
        <v>3</v>
      </c>
      <c r="F297">
        <v>7.9660000000000082</v>
      </c>
      <c r="G297">
        <v>-10.14500000000001</v>
      </c>
      <c r="H297">
        <v>-10.14500000000001</v>
      </c>
      <c r="I297">
        <f t="shared" si="11"/>
        <v>10.14500000000001</v>
      </c>
    </row>
    <row r="298" spans="1:12">
      <c r="B298" s="3"/>
      <c r="E298">
        <v>4</v>
      </c>
      <c r="F298">
        <v>16.640999999999991</v>
      </c>
      <c r="G298">
        <v>-19.649000000000001</v>
      </c>
      <c r="H298">
        <v>-19.649000000000001</v>
      </c>
      <c r="I298">
        <f t="shared" si="11"/>
        <v>19.649000000000001</v>
      </c>
    </row>
    <row r="299" spans="1:12">
      <c r="A299" t="s">
        <v>97</v>
      </c>
      <c r="B299" s="3" t="s">
        <v>98</v>
      </c>
      <c r="C299">
        <v>1</v>
      </c>
      <c r="D299">
        <v>3</v>
      </c>
      <c r="E299">
        <v>1</v>
      </c>
      <c r="F299">
        <v>18.980999999999995</v>
      </c>
      <c r="G299">
        <v>-26.564999999999998</v>
      </c>
      <c r="H299">
        <v>-26.564999999999998</v>
      </c>
      <c r="I299">
        <f t="shared" ref="I299:I323" si="12">ABS(H299)</f>
        <v>26.564999999999998</v>
      </c>
      <c r="J299">
        <f>AVERAGE(I299:I301)</f>
        <v>30.162333333333333</v>
      </c>
      <c r="K299">
        <f>AVERAGE(J299,J302,J306)</f>
        <v>29.123194444444447</v>
      </c>
      <c r="L299">
        <f>AVERAGE(I299:I309)</f>
        <v>29.028727272727266</v>
      </c>
    </row>
    <row r="300" spans="1:12">
      <c r="B300" s="3"/>
      <c r="E300">
        <v>2</v>
      </c>
      <c r="F300">
        <v>26.121000000000009</v>
      </c>
      <c r="G300">
        <v>-37.356999999999999</v>
      </c>
      <c r="H300">
        <v>-37.356999999999999</v>
      </c>
      <c r="I300">
        <f t="shared" si="12"/>
        <v>37.356999999999999</v>
      </c>
    </row>
    <row r="301" spans="1:12">
      <c r="B301" s="3"/>
      <c r="E301">
        <v>3</v>
      </c>
      <c r="F301">
        <v>26.564999999999998</v>
      </c>
      <c r="G301">
        <v>-25.522999999999996</v>
      </c>
      <c r="H301">
        <v>26.564999999999998</v>
      </c>
      <c r="I301">
        <f t="shared" si="12"/>
        <v>26.564999999999998</v>
      </c>
    </row>
    <row r="302" spans="1:12">
      <c r="B302" s="3"/>
      <c r="C302">
        <v>2</v>
      </c>
      <c r="D302">
        <v>4</v>
      </c>
      <c r="E302">
        <v>1</v>
      </c>
      <c r="F302">
        <v>25.016999999999996</v>
      </c>
      <c r="G302">
        <v>-31.900000000000006</v>
      </c>
      <c r="H302">
        <v>-31.900000000000006</v>
      </c>
      <c r="I302">
        <f t="shared" si="12"/>
        <v>31.900000000000006</v>
      </c>
      <c r="J302">
        <f>AVERAGE(I302:I305)</f>
        <v>29.792000000000002</v>
      </c>
    </row>
    <row r="303" spans="1:12">
      <c r="B303" s="3"/>
      <c r="E303">
        <v>2</v>
      </c>
      <c r="F303">
        <v>23.824000000000012</v>
      </c>
      <c r="G303">
        <v>-33.146999999999991</v>
      </c>
      <c r="H303">
        <v>-33.146999999999991</v>
      </c>
      <c r="I303">
        <f t="shared" si="12"/>
        <v>33.146999999999991</v>
      </c>
    </row>
    <row r="304" spans="1:12">
      <c r="B304" s="3"/>
      <c r="E304">
        <v>3</v>
      </c>
      <c r="F304">
        <v>13.439999999999998</v>
      </c>
      <c r="G304">
        <v>-21.650000000000006</v>
      </c>
      <c r="H304">
        <v>-21.650000000000006</v>
      </c>
      <c r="I304">
        <f t="shared" si="12"/>
        <v>21.650000000000006</v>
      </c>
    </row>
    <row r="305" spans="1:12">
      <c r="B305" s="3"/>
      <c r="E305">
        <v>4</v>
      </c>
      <c r="F305">
        <v>15.018000000000001</v>
      </c>
      <c r="G305">
        <v>-32.471000000000004</v>
      </c>
      <c r="H305">
        <v>-32.471000000000004</v>
      </c>
      <c r="I305">
        <f t="shared" si="12"/>
        <v>32.471000000000004</v>
      </c>
    </row>
    <row r="306" spans="1:12">
      <c r="B306" s="3"/>
      <c r="C306">
        <v>3</v>
      </c>
      <c r="D306">
        <v>4</v>
      </c>
      <c r="E306">
        <v>1</v>
      </c>
      <c r="F306">
        <v>18.435000000000002</v>
      </c>
      <c r="G306">
        <v>-21.800999999999988</v>
      </c>
      <c r="H306">
        <v>-21.800999999999988</v>
      </c>
      <c r="I306">
        <f t="shared" si="12"/>
        <v>21.800999999999988</v>
      </c>
      <c r="J306">
        <f>AVERAGE(I306:I309)</f>
        <v>27.415249999999993</v>
      </c>
    </row>
    <row r="307" spans="1:12">
      <c r="B307" s="3"/>
      <c r="E307">
        <v>2</v>
      </c>
      <c r="F307">
        <v>13.022999999999996</v>
      </c>
      <c r="G307">
        <v>-29.207999999999998</v>
      </c>
      <c r="H307">
        <v>-29.207999999999998</v>
      </c>
      <c r="I307">
        <f t="shared" si="12"/>
        <v>29.207999999999998</v>
      </c>
    </row>
    <row r="308" spans="1:12">
      <c r="B308" s="3"/>
      <c r="E308">
        <v>3</v>
      </c>
      <c r="F308">
        <v>31.356999999999999</v>
      </c>
      <c r="G308">
        <v>-23.551999999999992</v>
      </c>
      <c r="H308">
        <v>31.356999999999999</v>
      </c>
      <c r="I308">
        <f t="shared" si="12"/>
        <v>31.356999999999999</v>
      </c>
    </row>
    <row r="309" spans="1:12">
      <c r="B309" s="3"/>
      <c r="E309">
        <v>4</v>
      </c>
      <c r="F309">
        <v>27.294999999999987</v>
      </c>
      <c r="G309">
        <v>-21.700999999999993</v>
      </c>
      <c r="H309">
        <v>27.294999999999987</v>
      </c>
      <c r="I309">
        <f t="shared" si="12"/>
        <v>27.294999999999987</v>
      </c>
    </row>
    <row r="310" spans="1:12">
      <c r="A310" t="s">
        <v>99</v>
      </c>
      <c r="B310" s="3" t="s">
        <v>100</v>
      </c>
      <c r="C310">
        <v>1</v>
      </c>
      <c r="D310">
        <v>2</v>
      </c>
      <c r="E310">
        <v>1</v>
      </c>
      <c r="F310">
        <v>12.975999999999999</v>
      </c>
      <c r="G310">
        <v>-21.251000000000005</v>
      </c>
      <c r="H310">
        <v>-21.251000000000005</v>
      </c>
      <c r="I310">
        <f t="shared" si="12"/>
        <v>21.251000000000005</v>
      </c>
      <c r="J310">
        <f>AVERAGE(I310:I311)</f>
        <v>18.618000000000009</v>
      </c>
      <c r="K310">
        <f>AVERAGE(J310,J312,J314)</f>
        <v>25.707666666666672</v>
      </c>
      <c r="L310">
        <f>AVERAGE(I310:I316)</f>
        <v>26.910714285714288</v>
      </c>
    </row>
    <row r="311" spans="1:12">
      <c r="B311" s="3"/>
      <c r="E311">
        <v>2</v>
      </c>
      <c r="F311">
        <v>15.985000000000014</v>
      </c>
      <c r="G311">
        <v>-7.9209999999999923</v>
      </c>
      <c r="H311">
        <v>15.985000000000014</v>
      </c>
      <c r="I311">
        <f t="shared" si="12"/>
        <v>15.985000000000014</v>
      </c>
    </row>
    <row r="312" spans="1:12">
      <c r="B312" s="3"/>
      <c r="C312">
        <v>2</v>
      </c>
      <c r="D312">
        <v>2</v>
      </c>
      <c r="E312">
        <v>1</v>
      </c>
      <c r="F312">
        <v>15.312999999999988</v>
      </c>
      <c r="G312">
        <v>-26.564999999999998</v>
      </c>
      <c r="H312">
        <v>-26.564999999999998</v>
      </c>
      <c r="I312">
        <f t="shared" si="12"/>
        <v>26.564999999999998</v>
      </c>
      <c r="J312">
        <f>AVERAGE(I312:I313)</f>
        <v>24.376000000000005</v>
      </c>
    </row>
    <row r="313" spans="1:12">
      <c r="B313" s="3"/>
      <c r="E313">
        <v>2</v>
      </c>
      <c r="F313">
        <v>14.068000000000012</v>
      </c>
      <c r="G313">
        <v>-22.187000000000012</v>
      </c>
      <c r="H313">
        <v>-22.187000000000012</v>
      </c>
      <c r="I313">
        <f t="shared" si="12"/>
        <v>22.187000000000012</v>
      </c>
    </row>
    <row r="314" spans="1:12">
      <c r="B314" s="3"/>
      <c r="C314">
        <v>3</v>
      </c>
      <c r="D314">
        <v>3</v>
      </c>
      <c r="E314">
        <v>1</v>
      </c>
      <c r="F314">
        <v>9.3489999999999895</v>
      </c>
      <c r="G314">
        <v>-21.350999999999999</v>
      </c>
      <c r="H314">
        <v>-21.350999999999999</v>
      </c>
      <c r="I314">
        <f t="shared" si="12"/>
        <v>21.350999999999999</v>
      </c>
      <c r="J314">
        <f>AVERAGE(I314:I316)</f>
        <v>34.128999999999998</v>
      </c>
    </row>
    <row r="315" spans="1:12">
      <c r="B315" s="3"/>
      <c r="E315">
        <v>2</v>
      </c>
      <c r="F315">
        <v>11.197000000000003</v>
      </c>
      <c r="G315">
        <v>-37.736999999999995</v>
      </c>
      <c r="H315">
        <v>-37.736999999999995</v>
      </c>
      <c r="I315">
        <f t="shared" si="12"/>
        <v>37.736999999999995</v>
      </c>
    </row>
    <row r="316" spans="1:12">
      <c r="B316" s="3"/>
      <c r="E316">
        <v>3</v>
      </c>
      <c r="F316">
        <v>17.539999999999992</v>
      </c>
      <c r="G316">
        <v>-43.299000000000007</v>
      </c>
      <c r="H316">
        <v>-43.299000000000007</v>
      </c>
      <c r="I316">
        <f t="shared" si="12"/>
        <v>43.299000000000007</v>
      </c>
    </row>
    <row r="317" spans="1:12">
      <c r="A317" t="s">
        <v>24</v>
      </c>
      <c r="B317" s="3" t="s">
        <v>25</v>
      </c>
      <c r="C317">
        <v>1</v>
      </c>
      <c r="D317">
        <v>2</v>
      </c>
      <c r="E317">
        <v>1</v>
      </c>
      <c r="F317" s="17">
        <v>18.897999999999996</v>
      </c>
      <c r="G317" s="17">
        <v>-15.89500000000001</v>
      </c>
      <c r="H317" s="17">
        <v>18.897999999999996</v>
      </c>
      <c r="I317">
        <f t="shared" si="12"/>
        <v>18.897999999999996</v>
      </c>
      <c r="J317">
        <f>AVERAGE(I317:I318)</f>
        <v>21.760999999999996</v>
      </c>
      <c r="K317">
        <f>AVERAGE(J317,J319,J322)</f>
        <v>22.306333333333338</v>
      </c>
      <c r="L317">
        <f>AVERAGE(I317:I323)</f>
        <v>22.251285714285718</v>
      </c>
    </row>
    <row r="318" spans="1:12">
      <c r="C318" s="11"/>
      <c r="E318">
        <v>2</v>
      </c>
      <c r="F318" s="17">
        <v>24.623999999999995</v>
      </c>
      <c r="G318" s="17">
        <v>-18.74799999999999</v>
      </c>
      <c r="H318" s="17">
        <v>24.623999999999995</v>
      </c>
      <c r="I318">
        <f t="shared" si="12"/>
        <v>24.623999999999995</v>
      </c>
    </row>
    <row r="319" spans="1:12">
      <c r="C319" s="11">
        <v>2</v>
      </c>
      <c r="D319">
        <v>3</v>
      </c>
      <c r="E319">
        <v>1</v>
      </c>
      <c r="F319" s="17">
        <v>10.128</v>
      </c>
      <c r="G319" s="17">
        <v>-19.983000000000001</v>
      </c>
      <c r="H319" s="17">
        <v>-19.983000000000001</v>
      </c>
      <c r="I319">
        <f t="shared" si="12"/>
        <v>19.983000000000001</v>
      </c>
      <c r="J319">
        <f>AVERAGE(I319:I321)</f>
        <v>21.921000000000003</v>
      </c>
    </row>
    <row r="320" spans="1:12">
      <c r="C320" s="11"/>
      <c r="E320">
        <v>2</v>
      </c>
      <c r="F320" s="17">
        <v>18.768000000000001</v>
      </c>
      <c r="G320" s="17">
        <v>-21.251000000000001</v>
      </c>
      <c r="H320" s="17">
        <v>-21.251000000000001</v>
      </c>
      <c r="I320">
        <f t="shared" si="12"/>
        <v>21.251000000000001</v>
      </c>
    </row>
    <row r="321" spans="1:12">
      <c r="C321" s="11"/>
      <c r="E321">
        <v>3</v>
      </c>
      <c r="F321" s="17">
        <v>24.529</v>
      </c>
      <c r="G321" s="17">
        <v>19.440000000000001</v>
      </c>
      <c r="H321" s="17">
        <v>24.529</v>
      </c>
      <c r="I321">
        <f t="shared" si="12"/>
        <v>24.529</v>
      </c>
    </row>
    <row r="322" spans="1:12">
      <c r="C322" s="11">
        <v>3</v>
      </c>
      <c r="D322">
        <v>2</v>
      </c>
      <c r="E322">
        <v>1</v>
      </c>
      <c r="F322" s="17">
        <v>21.378</v>
      </c>
      <c r="G322" s="17">
        <v>-20.132999999999999</v>
      </c>
      <c r="H322" s="17">
        <v>21.378</v>
      </c>
      <c r="I322">
        <f t="shared" si="12"/>
        <v>21.378</v>
      </c>
      <c r="J322">
        <f>AVERAGE(I322:I323)</f>
        <v>23.237000000000002</v>
      </c>
    </row>
    <row r="323" spans="1:12">
      <c r="C323" s="11"/>
      <c r="E323">
        <v>2</v>
      </c>
      <c r="F323" s="17">
        <v>25.096</v>
      </c>
      <c r="G323" s="17">
        <v>-22.286000000000001</v>
      </c>
      <c r="H323" s="17">
        <v>25.096</v>
      </c>
      <c r="I323">
        <f t="shared" si="12"/>
        <v>25.096</v>
      </c>
    </row>
    <row r="324" spans="1:12">
      <c r="A324" t="s">
        <v>101</v>
      </c>
      <c r="B324" s="3" t="s">
        <v>102</v>
      </c>
      <c r="C324">
        <v>1</v>
      </c>
      <c r="D324">
        <v>14</v>
      </c>
      <c r="E324">
        <v>1</v>
      </c>
      <c r="F324">
        <v>8.436000000000007</v>
      </c>
      <c r="G324">
        <v>-26.97399999999999</v>
      </c>
      <c r="H324">
        <v>-26.97399999999999</v>
      </c>
      <c r="I324">
        <f t="shared" ref="I324:I346" si="13">ABS(H324)</f>
        <v>26.97399999999999</v>
      </c>
      <c r="J324">
        <f>AVERAGE(I324:I337)</f>
        <v>18.456142857142854</v>
      </c>
      <c r="K324">
        <f>AVERAGE(J324,J338)</f>
        <v>18.30740476190476</v>
      </c>
      <c r="L324">
        <f>AVERAGE(I324:I340)</f>
        <v>18.403647058823527</v>
      </c>
    </row>
    <row r="325" spans="1:12">
      <c r="B325" s="3"/>
      <c r="E325">
        <v>2</v>
      </c>
      <c r="F325">
        <v>11.284999999999997</v>
      </c>
      <c r="G325">
        <v>-13.938999999999993</v>
      </c>
      <c r="H325">
        <v>-13.938999999999993</v>
      </c>
      <c r="I325">
        <f t="shared" si="13"/>
        <v>13.938999999999993</v>
      </c>
    </row>
    <row r="326" spans="1:12">
      <c r="B326" s="3"/>
      <c r="E326">
        <v>3</v>
      </c>
      <c r="F326">
        <v>7.6630000000000109</v>
      </c>
      <c r="G326">
        <v>-23.032999999999987</v>
      </c>
      <c r="H326">
        <v>-23.032999999999987</v>
      </c>
      <c r="I326">
        <f t="shared" si="13"/>
        <v>23.032999999999987</v>
      </c>
    </row>
    <row r="327" spans="1:12">
      <c r="B327" s="3"/>
      <c r="E327">
        <v>4</v>
      </c>
      <c r="F327">
        <v>13.467000000000013</v>
      </c>
      <c r="G327">
        <v>-12.296999999999997</v>
      </c>
      <c r="H327">
        <v>13.467000000000013</v>
      </c>
      <c r="I327">
        <f t="shared" si="13"/>
        <v>13.467000000000013</v>
      </c>
    </row>
    <row r="328" spans="1:12">
      <c r="B328" s="3"/>
      <c r="E328">
        <v>5</v>
      </c>
      <c r="F328">
        <v>7.8799999999999955</v>
      </c>
      <c r="G328">
        <v>-14.608000000000004</v>
      </c>
      <c r="H328">
        <v>-14.608000000000004</v>
      </c>
      <c r="I328">
        <f t="shared" si="13"/>
        <v>14.608000000000004</v>
      </c>
    </row>
    <row r="329" spans="1:12">
      <c r="B329" s="3"/>
      <c r="E329">
        <v>6</v>
      </c>
      <c r="F329">
        <v>23.602000000000004</v>
      </c>
      <c r="G329">
        <v>-10.681000000000012</v>
      </c>
      <c r="H329">
        <v>23.602000000000004</v>
      </c>
      <c r="I329">
        <f t="shared" si="13"/>
        <v>23.602000000000004</v>
      </c>
    </row>
    <row r="330" spans="1:12">
      <c r="B330" s="3"/>
      <c r="E330">
        <v>7</v>
      </c>
      <c r="F330">
        <v>19.021999999999991</v>
      </c>
      <c r="G330">
        <v>-7.0939999999999941</v>
      </c>
      <c r="H330">
        <v>19.021999999999991</v>
      </c>
      <c r="I330">
        <f t="shared" si="13"/>
        <v>19.021999999999991</v>
      </c>
    </row>
    <row r="331" spans="1:12">
      <c r="B331" s="3"/>
      <c r="E331">
        <v>8</v>
      </c>
      <c r="F331">
        <v>9.9730000000000132</v>
      </c>
      <c r="G331">
        <v>-15.032000000000011</v>
      </c>
      <c r="H331">
        <v>-15.032000000000011</v>
      </c>
      <c r="I331">
        <f t="shared" si="13"/>
        <v>15.032000000000011</v>
      </c>
    </row>
    <row r="332" spans="1:12">
      <c r="B332" s="3"/>
      <c r="E332">
        <v>9</v>
      </c>
      <c r="F332">
        <v>19.308999999999997</v>
      </c>
      <c r="G332">
        <v>-15.924000000000007</v>
      </c>
      <c r="H332">
        <v>19.308999999999997</v>
      </c>
      <c r="I332">
        <f t="shared" si="13"/>
        <v>19.308999999999997</v>
      </c>
    </row>
    <row r="333" spans="1:12">
      <c r="B333" s="3"/>
      <c r="E333">
        <v>10</v>
      </c>
      <c r="F333">
        <v>16.498999999999995</v>
      </c>
      <c r="G333">
        <v>-13.74799999999999</v>
      </c>
      <c r="H333">
        <v>16.498999999999995</v>
      </c>
      <c r="I333">
        <f t="shared" si="13"/>
        <v>16.498999999999995</v>
      </c>
    </row>
    <row r="334" spans="1:12">
      <c r="B334" s="3"/>
      <c r="E334">
        <v>11</v>
      </c>
      <c r="F334">
        <v>13.437999999999988</v>
      </c>
      <c r="G334">
        <v>-22.217999999999989</v>
      </c>
      <c r="H334">
        <v>-22.217999999999989</v>
      </c>
      <c r="I334">
        <f t="shared" si="13"/>
        <v>22.217999999999989</v>
      </c>
    </row>
    <row r="335" spans="1:12">
      <c r="B335" s="3"/>
      <c r="E335">
        <v>12</v>
      </c>
      <c r="F335">
        <v>14.697000000000003</v>
      </c>
      <c r="G335">
        <v>-20.050000000000011</v>
      </c>
      <c r="H335">
        <v>-20.050000000000011</v>
      </c>
      <c r="I335">
        <f t="shared" si="13"/>
        <v>20.050000000000011</v>
      </c>
    </row>
    <row r="336" spans="1:12">
      <c r="B336" s="3"/>
      <c r="E336">
        <v>13</v>
      </c>
      <c r="F336">
        <v>18.318000000000012</v>
      </c>
      <c r="G336">
        <v>-13.26400000000001</v>
      </c>
      <c r="H336">
        <v>18.318000000000012</v>
      </c>
      <c r="I336">
        <f t="shared" si="13"/>
        <v>18.318000000000012</v>
      </c>
    </row>
    <row r="337" spans="1:12">
      <c r="B337" s="3"/>
      <c r="E337">
        <v>14</v>
      </c>
      <c r="F337">
        <v>12.314999999999998</v>
      </c>
      <c r="G337">
        <v>-9.8959999999999866</v>
      </c>
      <c r="H337">
        <v>12.314999999999998</v>
      </c>
      <c r="I337">
        <f t="shared" si="13"/>
        <v>12.314999999999998</v>
      </c>
    </row>
    <row r="338" spans="1:12">
      <c r="B338" s="3"/>
      <c r="C338">
        <v>2</v>
      </c>
      <c r="D338">
        <v>3</v>
      </c>
      <c r="E338">
        <v>1</v>
      </c>
      <c r="F338">
        <v>12.528999999999996</v>
      </c>
      <c r="G338">
        <v>-17.402999999999992</v>
      </c>
      <c r="H338">
        <v>-17.402999999999992</v>
      </c>
      <c r="I338">
        <f t="shared" si="13"/>
        <v>17.402999999999992</v>
      </c>
      <c r="J338">
        <f>AVERAGE(I338:I340)</f>
        <v>18.158666666666665</v>
      </c>
    </row>
    <row r="339" spans="1:12">
      <c r="B339" s="3"/>
      <c r="E339">
        <v>2</v>
      </c>
      <c r="F339">
        <v>11.310000000000002</v>
      </c>
      <c r="G339">
        <v>-17.745000000000005</v>
      </c>
      <c r="H339">
        <v>-17.745000000000005</v>
      </c>
      <c r="I339">
        <f t="shared" si="13"/>
        <v>17.745000000000005</v>
      </c>
    </row>
    <row r="340" spans="1:12">
      <c r="B340" s="3"/>
      <c r="E340">
        <v>3</v>
      </c>
      <c r="F340">
        <v>11.310000000000002</v>
      </c>
      <c r="G340">
        <v>-19.328000000000003</v>
      </c>
      <c r="H340">
        <v>-19.328000000000003</v>
      </c>
      <c r="I340">
        <f t="shared" si="13"/>
        <v>19.328000000000003</v>
      </c>
    </row>
    <row r="341" spans="1:12">
      <c r="A341" t="s">
        <v>63</v>
      </c>
      <c r="B341" s="3" t="s">
        <v>64</v>
      </c>
      <c r="C341">
        <v>1</v>
      </c>
      <c r="D341">
        <v>2</v>
      </c>
      <c r="E341">
        <v>1</v>
      </c>
      <c r="F341">
        <v>29.931999999999988</v>
      </c>
      <c r="G341">
        <v>-23.199000000000012</v>
      </c>
      <c r="H341">
        <v>29.931999999999988</v>
      </c>
      <c r="I341">
        <f t="shared" si="13"/>
        <v>29.931999999999988</v>
      </c>
      <c r="J341">
        <f>AVERAGE(I341:I342)</f>
        <v>30.03649999999999</v>
      </c>
      <c r="K341" s="17">
        <f>AVERAGE(J341,J343)</f>
        <v>30.938249999999989</v>
      </c>
      <c r="L341">
        <f>AVERAGE(I341:I345)</f>
        <v>31.118599999999994</v>
      </c>
    </row>
    <row r="342" spans="1:12">
      <c r="E342">
        <v>2</v>
      </c>
      <c r="F342">
        <v>30.140999999999991</v>
      </c>
      <c r="G342">
        <v>-28.330000000000013</v>
      </c>
      <c r="H342">
        <v>30.140999999999991</v>
      </c>
      <c r="I342">
        <f t="shared" si="13"/>
        <v>30.140999999999991</v>
      </c>
      <c r="K342" s="17"/>
    </row>
    <row r="343" spans="1:12">
      <c r="C343">
        <v>2</v>
      </c>
      <c r="D343">
        <v>3</v>
      </c>
      <c r="E343">
        <v>1</v>
      </c>
      <c r="F343">
        <v>22.235000000000014</v>
      </c>
      <c r="G343">
        <v>-30.058999999999997</v>
      </c>
      <c r="H343">
        <v>-30.058999999999997</v>
      </c>
      <c r="I343">
        <f t="shared" si="13"/>
        <v>30.058999999999997</v>
      </c>
      <c r="J343">
        <f>AVERAGE(I343:I345)</f>
        <v>31.839999999999993</v>
      </c>
      <c r="K343" s="17"/>
    </row>
    <row r="344" spans="1:12">
      <c r="E344">
        <v>2</v>
      </c>
      <c r="F344">
        <v>17.501000000000005</v>
      </c>
      <c r="G344">
        <v>-29.159999999999997</v>
      </c>
      <c r="H344">
        <v>-29.159999999999997</v>
      </c>
      <c r="I344">
        <f t="shared" si="13"/>
        <v>29.159999999999997</v>
      </c>
    </row>
    <row r="345" spans="1:12">
      <c r="E345">
        <v>3</v>
      </c>
      <c r="F345">
        <v>36.300999999999988</v>
      </c>
      <c r="G345">
        <v>-31.439999999999998</v>
      </c>
      <c r="H345">
        <v>36.300999999999988</v>
      </c>
      <c r="I345">
        <f t="shared" si="13"/>
        <v>36.300999999999988</v>
      </c>
    </row>
    <row r="346" spans="1:12">
      <c r="A346" t="s">
        <v>10</v>
      </c>
      <c r="B346" s="2" t="s">
        <v>11</v>
      </c>
      <c r="C346" s="28">
        <v>1</v>
      </c>
      <c r="D346">
        <v>4</v>
      </c>
      <c r="E346">
        <v>1</v>
      </c>
      <c r="F346" s="17">
        <v>26.340000000000003</v>
      </c>
      <c r="G346" s="17">
        <v>-35.475999999999999</v>
      </c>
      <c r="H346" s="17">
        <v>-35.475999999999999</v>
      </c>
      <c r="I346">
        <f t="shared" si="13"/>
        <v>35.475999999999999</v>
      </c>
      <c r="J346">
        <f>AVERAGE(I346:I349)</f>
        <v>37.578749999999999</v>
      </c>
      <c r="K346">
        <f>AVERAGE(J346,J350,J353)</f>
        <v>26.213161111111116</v>
      </c>
      <c r="L346">
        <f>AVERAGE(I346:I357)</f>
        <v>25.909333333333336</v>
      </c>
    </row>
    <row r="347" spans="1:12">
      <c r="C347" s="11"/>
      <c r="E347">
        <v>2</v>
      </c>
      <c r="F347" s="17">
        <v>27.024000000000001</v>
      </c>
      <c r="G347" s="17">
        <v>-22.201999999999998</v>
      </c>
      <c r="H347" s="17">
        <v>27.024000000000001</v>
      </c>
      <c r="I347">
        <f t="shared" ref="I347:I521" si="14">ABS(H347)</f>
        <v>27.024000000000001</v>
      </c>
    </row>
    <row r="348" spans="1:12">
      <c r="C348" s="11"/>
      <c r="E348">
        <v>3</v>
      </c>
      <c r="F348" s="17">
        <v>38.492999999999995</v>
      </c>
      <c r="G348" s="17">
        <v>-18.847000000000008</v>
      </c>
      <c r="H348" s="17">
        <v>38.492999999999995</v>
      </c>
      <c r="I348">
        <f t="shared" si="14"/>
        <v>38.492999999999995</v>
      </c>
    </row>
    <row r="349" spans="1:12">
      <c r="C349" s="11"/>
      <c r="E349">
        <v>4</v>
      </c>
      <c r="F349" s="17">
        <v>49.322000000000003</v>
      </c>
      <c r="G349" s="17">
        <v>-30.582999999999998</v>
      </c>
      <c r="H349" s="17">
        <v>49.322000000000003</v>
      </c>
      <c r="I349">
        <f t="shared" si="14"/>
        <v>49.322000000000003</v>
      </c>
    </row>
    <row r="350" spans="1:12">
      <c r="C350" s="11">
        <v>2</v>
      </c>
      <c r="D350">
        <v>3</v>
      </c>
      <c r="E350">
        <v>1</v>
      </c>
      <c r="F350" s="17">
        <v>16.22</v>
      </c>
      <c r="G350" s="17">
        <v>-28.05</v>
      </c>
      <c r="H350" s="17">
        <v>-28.05</v>
      </c>
      <c r="I350">
        <f t="shared" si="14"/>
        <v>28.05</v>
      </c>
      <c r="J350">
        <f>AVERAGE(I350:I352)</f>
        <v>22.353333333333335</v>
      </c>
    </row>
    <row r="351" spans="1:12">
      <c r="C351" s="11"/>
      <c r="E351">
        <v>2</v>
      </c>
      <c r="F351" s="17">
        <v>19.66</v>
      </c>
      <c r="G351" s="17">
        <v>-20.36</v>
      </c>
      <c r="H351" s="17">
        <v>-20.36</v>
      </c>
      <c r="I351">
        <f t="shared" si="14"/>
        <v>20.36</v>
      </c>
    </row>
    <row r="352" spans="1:12">
      <c r="C352" s="11"/>
      <c r="E352">
        <v>3</v>
      </c>
      <c r="F352" s="17">
        <v>18.033999999999999</v>
      </c>
      <c r="G352" s="17">
        <v>-18.649999999999999</v>
      </c>
      <c r="H352" s="17">
        <v>-18.649999999999999</v>
      </c>
      <c r="I352">
        <f t="shared" si="14"/>
        <v>18.649999999999999</v>
      </c>
    </row>
    <row r="353" spans="1:12">
      <c r="C353" s="11">
        <v>3</v>
      </c>
      <c r="D353">
        <v>5</v>
      </c>
      <c r="E353">
        <v>1</v>
      </c>
      <c r="F353" s="17">
        <v>21.428000000000001</v>
      </c>
      <c r="G353" s="17">
        <v>-23.623999999999999</v>
      </c>
      <c r="H353" s="17">
        <v>-23.623999999999999</v>
      </c>
      <c r="I353">
        <v>23.623999999999999</v>
      </c>
      <c r="J353">
        <f>AVERAGE(I353:I357)</f>
        <v>18.7074</v>
      </c>
    </row>
    <row r="354" spans="1:12">
      <c r="C354" s="11"/>
      <c r="E354">
        <v>2</v>
      </c>
      <c r="F354" s="17">
        <v>9.0299999999999994</v>
      </c>
      <c r="G354" s="17">
        <v>-6.5119999999999996</v>
      </c>
      <c r="H354" s="17">
        <v>9.0299999999999994</v>
      </c>
      <c r="I354">
        <f t="shared" si="14"/>
        <v>9.0299999999999994</v>
      </c>
    </row>
    <row r="355" spans="1:12">
      <c r="C355" s="11"/>
      <c r="E355">
        <v>3</v>
      </c>
      <c r="F355" s="17">
        <v>10.28</v>
      </c>
      <c r="G355" s="17">
        <v>-15.374000000000001</v>
      </c>
      <c r="H355" s="17">
        <v>-15.374000000000001</v>
      </c>
      <c r="I355">
        <f t="shared" si="14"/>
        <v>15.374000000000001</v>
      </c>
    </row>
    <row r="356" spans="1:12">
      <c r="C356" s="11"/>
      <c r="E356">
        <v>4</v>
      </c>
      <c r="F356" s="17">
        <v>18.61</v>
      </c>
      <c r="G356" s="17">
        <v>-12.965</v>
      </c>
      <c r="H356" s="17">
        <v>18.61</v>
      </c>
      <c r="I356">
        <f t="shared" si="14"/>
        <v>18.61</v>
      </c>
    </row>
    <row r="357" spans="1:12">
      <c r="C357" s="11"/>
      <c r="E357">
        <v>5</v>
      </c>
      <c r="F357" s="17">
        <v>12.529</v>
      </c>
      <c r="G357" s="17">
        <v>-26.899000000000001</v>
      </c>
      <c r="H357" s="17">
        <v>-26.899000000000001</v>
      </c>
      <c r="I357">
        <f t="shared" si="14"/>
        <v>26.899000000000001</v>
      </c>
    </row>
    <row r="358" spans="1:12">
      <c r="A358" t="s">
        <v>69</v>
      </c>
      <c r="B358" s="3" t="s">
        <v>70</v>
      </c>
      <c r="C358">
        <v>1</v>
      </c>
      <c r="D358">
        <v>7</v>
      </c>
      <c r="E358">
        <v>1</v>
      </c>
      <c r="F358">
        <v>20.925000000000001</v>
      </c>
      <c r="G358">
        <v>-24.774999999999999</v>
      </c>
      <c r="H358">
        <v>-24.774999999999999</v>
      </c>
      <c r="I358">
        <f t="shared" ref="I358:I364" si="15">ABS(H358)</f>
        <v>24.774999999999999</v>
      </c>
      <c r="J358">
        <f>AVERAGE(I358:I364)</f>
        <v>20.66357142857143</v>
      </c>
      <c r="K358">
        <f>AVERAGE(J358,J365,J368)</f>
        <v>20.257134920634922</v>
      </c>
      <c r="L358">
        <f>AVERAGE(I358:I369)</f>
        <v>20.528833333333335</v>
      </c>
    </row>
    <row r="359" spans="1:12">
      <c r="E359">
        <v>2</v>
      </c>
      <c r="F359">
        <v>7.5179999999999998</v>
      </c>
      <c r="G359">
        <v>-22.878</v>
      </c>
      <c r="H359">
        <v>-22.878</v>
      </c>
      <c r="I359">
        <f t="shared" si="15"/>
        <v>22.878</v>
      </c>
    </row>
    <row r="360" spans="1:12">
      <c r="E360">
        <v>3</v>
      </c>
      <c r="F360">
        <v>19.134</v>
      </c>
      <c r="G360">
        <v>-25.132999999999999</v>
      </c>
      <c r="H360">
        <v>-25.132999999999999</v>
      </c>
      <c r="I360">
        <f t="shared" si="15"/>
        <v>25.132999999999999</v>
      </c>
    </row>
    <row r="361" spans="1:12">
      <c r="E361">
        <v>4</v>
      </c>
      <c r="F361">
        <v>4.399</v>
      </c>
      <c r="G361">
        <v>-21.094999999999999</v>
      </c>
      <c r="H361">
        <v>-21.094999999999999</v>
      </c>
      <c r="I361">
        <f t="shared" si="15"/>
        <v>21.094999999999999</v>
      </c>
    </row>
    <row r="362" spans="1:12">
      <c r="E362">
        <v>5</v>
      </c>
      <c r="F362">
        <v>10.837999999999999</v>
      </c>
      <c r="G362">
        <v>-15.577999999999999</v>
      </c>
      <c r="H362">
        <v>-15.577999999999999</v>
      </c>
      <c r="I362">
        <f t="shared" si="15"/>
        <v>15.577999999999999</v>
      </c>
    </row>
    <row r="363" spans="1:12">
      <c r="E363">
        <v>6</v>
      </c>
      <c r="F363">
        <v>18.36</v>
      </c>
      <c r="G363">
        <v>-14.382999999999999</v>
      </c>
      <c r="H363">
        <v>18.36</v>
      </c>
      <c r="I363">
        <f t="shared" si="15"/>
        <v>18.36</v>
      </c>
    </row>
    <row r="364" spans="1:12">
      <c r="E364">
        <v>7</v>
      </c>
      <c r="F364">
        <v>15.709</v>
      </c>
      <c r="G364">
        <v>-16.826000000000001</v>
      </c>
      <c r="H364">
        <v>-16.826000000000001</v>
      </c>
      <c r="I364">
        <f t="shared" si="15"/>
        <v>16.826000000000001</v>
      </c>
    </row>
    <row r="365" spans="1:12">
      <c r="C365">
        <v>2</v>
      </c>
      <c r="D365">
        <v>3</v>
      </c>
      <c r="E365">
        <v>1</v>
      </c>
      <c r="F365">
        <v>16.462999999999994</v>
      </c>
      <c r="G365">
        <v>-15.471000000000004</v>
      </c>
      <c r="H365">
        <v>16.462999999999994</v>
      </c>
      <c r="I365">
        <f t="shared" ref="I365:I377" si="16">ABS(H365)</f>
        <v>16.462999999999994</v>
      </c>
      <c r="J365">
        <f>AVERAGE(I365:I367)</f>
        <v>21.48533333333333</v>
      </c>
    </row>
    <row r="366" spans="1:12">
      <c r="B366" s="3"/>
      <c r="E366">
        <v>2</v>
      </c>
      <c r="F366">
        <v>29.262</v>
      </c>
      <c r="G366">
        <v>-16.688999999999993</v>
      </c>
      <c r="H366">
        <v>29.262</v>
      </c>
      <c r="I366">
        <f t="shared" si="16"/>
        <v>29.262</v>
      </c>
    </row>
    <row r="367" spans="1:12">
      <c r="B367" s="3"/>
      <c r="E367">
        <v>3</v>
      </c>
      <c r="F367">
        <v>18.730999999999995</v>
      </c>
      <c r="G367">
        <v>-10.387</v>
      </c>
      <c r="H367">
        <v>18.730999999999995</v>
      </c>
      <c r="I367">
        <f t="shared" si="16"/>
        <v>18.730999999999995</v>
      </c>
    </row>
    <row r="368" spans="1:12">
      <c r="B368" s="3"/>
      <c r="C368">
        <v>3</v>
      </c>
      <c r="D368">
        <v>2</v>
      </c>
      <c r="E368">
        <v>1</v>
      </c>
      <c r="F368">
        <v>10.783999999999992</v>
      </c>
      <c r="G368">
        <v>-17.049000000000007</v>
      </c>
      <c r="H368">
        <v>-17.049000000000007</v>
      </c>
      <c r="I368">
        <f t="shared" si="16"/>
        <v>17.049000000000007</v>
      </c>
      <c r="J368">
        <f>AVERAGE(I368:I369)</f>
        <v>18.622500000000002</v>
      </c>
    </row>
    <row r="369" spans="1:12">
      <c r="B369" s="3"/>
      <c r="E369">
        <v>2</v>
      </c>
      <c r="F369">
        <v>20.195999999999998</v>
      </c>
      <c r="G369">
        <v>-14.77600000000001</v>
      </c>
      <c r="H369">
        <v>20.195999999999998</v>
      </c>
      <c r="I369">
        <f t="shared" si="16"/>
        <v>20.195999999999998</v>
      </c>
    </row>
    <row r="370" spans="1:12">
      <c r="A370" t="s">
        <v>36</v>
      </c>
      <c r="B370" s="3" t="s">
        <v>37</v>
      </c>
      <c r="C370" s="11">
        <v>1</v>
      </c>
      <c r="D370">
        <v>3</v>
      </c>
      <c r="E370">
        <v>1</v>
      </c>
      <c r="F370" s="17">
        <v>25.230999999999995</v>
      </c>
      <c r="G370" s="17">
        <v>-22.514999999999986</v>
      </c>
      <c r="H370" s="17">
        <v>25.230999999999995</v>
      </c>
      <c r="I370">
        <f t="shared" si="16"/>
        <v>25.230999999999995</v>
      </c>
      <c r="J370">
        <f>AVERAGE(I370:I372)</f>
        <v>25.679999999999996</v>
      </c>
      <c r="K370">
        <f>AVERAGE(J370,J373,J376)</f>
        <v>23.808777777777777</v>
      </c>
      <c r="L370">
        <f>AVERAGE(I370:I377)</f>
        <v>24.151999999999997</v>
      </c>
    </row>
    <row r="371" spans="1:12">
      <c r="C371" s="11"/>
      <c r="E371">
        <v>2</v>
      </c>
      <c r="F371" s="17">
        <v>17.004999999999995</v>
      </c>
      <c r="G371" s="17">
        <v>-21.313999999999993</v>
      </c>
      <c r="H371" s="17">
        <v>-21.313999999999993</v>
      </c>
      <c r="I371">
        <f t="shared" si="16"/>
        <v>21.313999999999993</v>
      </c>
    </row>
    <row r="372" spans="1:12">
      <c r="C372" s="11"/>
      <c r="E372">
        <v>3</v>
      </c>
      <c r="F372" s="17">
        <v>26.913999999999987</v>
      </c>
      <c r="G372" s="17">
        <v>-30.495000000000005</v>
      </c>
      <c r="H372" s="17">
        <v>-30.495000000000005</v>
      </c>
      <c r="I372">
        <f t="shared" si="16"/>
        <v>30.495000000000005</v>
      </c>
    </row>
    <row r="373" spans="1:12">
      <c r="C373" s="11">
        <v>2</v>
      </c>
      <c r="D373">
        <v>3</v>
      </c>
      <c r="E373">
        <v>1</v>
      </c>
      <c r="F373" s="17">
        <v>23.067</v>
      </c>
      <c r="G373" s="17">
        <v>-26.265999999999998</v>
      </c>
      <c r="H373" s="17">
        <v>-26.265999999999998</v>
      </c>
      <c r="I373">
        <f t="shared" si="16"/>
        <v>26.265999999999998</v>
      </c>
      <c r="J373">
        <f>AVERAGE(I373:I375)</f>
        <v>24.683333333333334</v>
      </c>
    </row>
    <row r="374" spans="1:12">
      <c r="C374" s="11"/>
      <c r="E374">
        <v>2</v>
      </c>
      <c r="F374" s="17">
        <v>26.231999999999999</v>
      </c>
      <c r="G374" s="17">
        <v>-25.809000000000001</v>
      </c>
      <c r="H374" s="17">
        <v>26.231999999999999</v>
      </c>
      <c r="I374">
        <f t="shared" si="16"/>
        <v>26.231999999999999</v>
      </c>
    </row>
    <row r="375" spans="1:12">
      <c r="C375" s="11"/>
      <c r="E375">
        <v>3</v>
      </c>
      <c r="F375" s="17">
        <v>21.552</v>
      </c>
      <c r="G375" s="17">
        <v>-20.431999999999999</v>
      </c>
      <c r="H375" s="17">
        <v>21.552</v>
      </c>
      <c r="I375">
        <f t="shared" si="16"/>
        <v>21.552</v>
      </c>
    </row>
    <row r="376" spans="1:12">
      <c r="C376" s="11">
        <v>3</v>
      </c>
      <c r="D376">
        <v>2</v>
      </c>
      <c r="E376">
        <v>1</v>
      </c>
      <c r="F376" s="17">
        <v>17.498999999999999</v>
      </c>
      <c r="G376" s="17">
        <v>-19.858000000000001</v>
      </c>
      <c r="H376" s="17">
        <v>-19.858000000000001</v>
      </c>
      <c r="I376">
        <f t="shared" si="16"/>
        <v>19.858000000000001</v>
      </c>
      <c r="J376">
        <f>AVERAGE(I376:I377)</f>
        <v>21.063000000000002</v>
      </c>
    </row>
    <row r="377" spans="1:12">
      <c r="C377" s="11"/>
      <c r="E377">
        <v>2</v>
      </c>
      <c r="F377" s="17">
        <v>20.074000000000002</v>
      </c>
      <c r="G377" s="17">
        <v>-22.268000000000001</v>
      </c>
      <c r="H377" s="17">
        <v>-22.268000000000001</v>
      </c>
      <c r="I377">
        <f t="shared" si="16"/>
        <v>22.268000000000001</v>
      </c>
    </row>
    <row r="378" spans="1:12">
      <c r="A378" t="s">
        <v>103</v>
      </c>
      <c r="B378" s="3" t="s">
        <v>104</v>
      </c>
      <c r="C378">
        <v>1</v>
      </c>
      <c r="D378">
        <v>3</v>
      </c>
      <c r="E378">
        <v>1</v>
      </c>
      <c r="F378">
        <v>21.800999999999988</v>
      </c>
      <c r="G378">
        <v>-33.977000000000004</v>
      </c>
      <c r="H378">
        <v>-33.977000000000004</v>
      </c>
      <c r="I378">
        <f t="shared" ref="I378:I382" si="17">ABS(H378)</f>
        <v>33.977000000000004</v>
      </c>
      <c r="J378">
        <f>AVERAGE(I378:I380)</f>
        <v>31.486666666666668</v>
      </c>
      <c r="K378">
        <f>AVERAGE(J378,J381,J384,J388)</f>
        <v>32.81016666666666</v>
      </c>
      <c r="L378">
        <f>AVERAGE(I378:I389)</f>
        <v>32.718583333333328</v>
      </c>
    </row>
    <row r="379" spans="1:12">
      <c r="B379" s="3"/>
      <c r="E379">
        <v>2</v>
      </c>
      <c r="F379">
        <v>27.007000000000005</v>
      </c>
      <c r="G379">
        <v>-22.620000000000005</v>
      </c>
      <c r="H379">
        <v>27.007000000000005</v>
      </c>
      <c r="I379">
        <f t="shared" si="17"/>
        <v>27.007000000000005</v>
      </c>
    </row>
    <row r="380" spans="1:12">
      <c r="B380" s="3"/>
      <c r="E380">
        <v>3</v>
      </c>
      <c r="F380">
        <v>33.475999999999999</v>
      </c>
      <c r="G380">
        <v>-20.944999999999993</v>
      </c>
      <c r="H380">
        <v>33.475999999999999</v>
      </c>
      <c r="I380">
        <f t="shared" si="17"/>
        <v>33.475999999999999</v>
      </c>
    </row>
    <row r="381" spans="1:12">
      <c r="B381" s="3"/>
      <c r="C381">
        <v>2</v>
      </c>
      <c r="D381">
        <v>3</v>
      </c>
      <c r="E381">
        <v>1</v>
      </c>
      <c r="F381">
        <v>28.008999999999986</v>
      </c>
      <c r="G381">
        <v>-22.520999999999987</v>
      </c>
      <c r="H381">
        <v>28.008999999999986</v>
      </c>
      <c r="I381">
        <f t="shared" si="17"/>
        <v>28.008999999999986</v>
      </c>
      <c r="J381">
        <f>AVERAGE(I381:I383)</f>
        <v>37.222999999999992</v>
      </c>
    </row>
    <row r="382" spans="1:12">
      <c r="B382" s="3"/>
      <c r="E382">
        <v>2</v>
      </c>
      <c r="F382">
        <v>29.159999999999997</v>
      </c>
      <c r="G382">
        <v>-45</v>
      </c>
      <c r="H382">
        <v>-45</v>
      </c>
      <c r="I382">
        <f t="shared" si="17"/>
        <v>45</v>
      </c>
    </row>
    <row r="383" spans="1:12">
      <c r="B383" s="3"/>
      <c r="E383">
        <v>3</v>
      </c>
      <c r="F383">
        <v>21.800999999999988</v>
      </c>
      <c r="G383">
        <v>-38.659999999999997</v>
      </c>
      <c r="H383">
        <v>-38.659999999999997</v>
      </c>
      <c r="I383">
        <f t="shared" ref="I383:I426" si="18">ABS(H383)</f>
        <v>38.659999999999997</v>
      </c>
    </row>
    <row r="384" spans="1:12">
      <c r="B384" s="3"/>
      <c r="C384">
        <v>3</v>
      </c>
      <c r="D384">
        <v>4</v>
      </c>
      <c r="E384">
        <v>1</v>
      </c>
      <c r="F384">
        <v>27.271999999999991</v>
      </c>
      <c r="G384">
        <v>-39.093999999999994</v>
      </c>
      <c r="H384">
        <v>-39.093999999999994</v>
      </c>
      <c r="I384">
        <f t="shared" si="18"/>
        <v>39.093999999999994</v>
      </c>
      <c r="J384">
        <f>AVERAGE(I384:I387)</f>
        <v>30.715999999999994</v>
      </c>
    </row>
    <row r="385" spans="1:12">
      <c r="B385" s="3"/>
      <c r="E385">
        <v>2</v>
      </c>
      <c r="F385">
        <v>22.379999999999995</v>
      </c>
      <c r="G385">
        <v>-20.302999999999997</v>
      </c>
      <c r="H385">
        <v>22.379999999999995</v>
      </c>
      <c r="I385">
        <f t="shared" si="18"/>
        <v>22.379999999999995</v>
      </c>
    </row>
    <row r="386" spans="1:12">
      <c r="B386" s="3"/>
      <c r="E386">
        <v>3</v>
      </c>
      <c r="F386">
        <v>30.425999999999988</v>
      </c>
      <c r="G386">
        <v>-15.461000000000013</v>
      </c>
      <c r="H386">
        <v>30.425999999999988</v>
      </c>
      <c r="I386">
        <f t="shared" si="18"/>
        <v>30.425999999999988</v>
      </c>
    </row>
    <row r="387" spans="1:12">
      <c r="B387" s="3"/>
      <c r="E387">
        <v>4</v>
      </c>
      <c r="F387">
        <v>30.963999999999999</v>
      </c>
      <c r="G387">
        <v>-29.055000000000007</v>
      </c>
      <c r="H387">
        <v>30.963999999999999</v>
      </c>
      <c r="I387">
        <f t="shared" si="18"/>
        <v>30.963999999999999</v>
      </c>
    </row>
    <row r="388" spans="1:12">
      <c r="B388" s="3"/>
      <c r="C388">
        <v>4</v>
      </c>
      <c r="D388">
        <v>2</v>
      </c>
      <c r="E388">
        <v>1</v>
      </c>
      <c r="F388">
        <v>26.199999999999989</v>
      </c>
      <c r="G388">
        <v>-32.471000000000004</v>
      </c>
      <c r="H388">
        <v>-32.471000000000004</v>
      </c>
      <c r="I388">
        <f t="shared" si="18"/>
        <v>32.471000000000004</v>
      </c>
      <c r="J388">
        <f>AVERAGE(I388:I389)</f>
        <v>31.814999999999998</v>
      </c>
    </row>
    <row r="389" spans="1:12">
      <c r="B389" s="3"/>
      <c r="E389">
        <v>2</v>
      </c>
      <c r="F389">
        <v>31.158999999999992</v>
      </c>
      <c r="G389">
        <v>-20.513000000000005</v>
      </c>
      <c r="H389">
        <v>31.158999999999992</v>
      </c>
      <c r="I389">
        <f t="shared" si="18"/>
        <v>31.158999999999992</v>
      </c>
    </row>
    <row r="390" spans="1:12">
      <c r="A390" t="s">
        <v>105</v>
      </c>
      <c r="B390" s="3" t="s">
        <v>106</v>
      </c>
      <c r="C390">
        <v>1</v>
      </c>
      <c r="D390">
        <v>2</v>
      </c>
      <c r="E390">
        <v>1</v>
      </c>
      <c r="F390">
        <v>23.384999999999991</v>
      </c>
      <c r="G390">
        <v>-40.538999999999987</v>
      </c>
      <c r="H390">
        <v>-40.538999999999987</v>
      </c>
      <c r="I390">
        <f t="shared" si="18"/>
        <v>40.538999999999987</v>
      </c>
      <c r="J390">
        <f>AVERAGE(I390:I391)</f>
        <v>35.519499999999994</v>
      </c>
      <c r="K390">
        <f>AVERAGE(J390,J392,J394,J396)</f>
        <v>35.757249999999999</v>
      </c>
      <c r="L390">
        <f>AVERAGE(I390:I397)</f>
        <v>35.757249999999999</v>
      </c>
    </row>
    <row r="391" spans="1:12">
      <c r="B391" s="3"/>
      <c r="E391">
        <v>2</v>
      </c>
      <c r="F391">
        <v>30.5</v>
      </c>
      <c r="G391">
        <v>-19.074999999999989</v>
      </c>
      <c r="H391">
        <v>30.5</v>
      </c>
      <c r="I391">
        <f t="shared" si="18"/>
        <v>30.5</v>
      </c>
    </row>
    <row r="392" spans="1:12">
      <c r="B392" s="3"/>
      <c r="C392">
        <v>2</v>
      </c>
      <c r="D392">
        <v>2</v>
      </c>
      <c r="E392">
        <v>1</v>
      </c>
      <c r="F392">
        <v>14.25</v>
      </c>
      <c r="G392">
        <v>-25.163000000000011</v>
      </c>
      <c r="H392">
        <v>-25.163000000000011</v>
      </c>
      <c r="I392">
        <f t="shared" si="18"/>
        <v>25.163000000000011</v>
      </c>
      <c r="J392">
        <f>AVERAGE(I392:I393)</f>
        <v>29.034000000000006</v>
      </c>
    </row>
    <row r="393" spans="1:12">
      <c r="B393" s="3"/>
      <c r="E393">
        <v>2</v>
      </c>
      <c r="F393">
        <v>27.254999999999995</v>
      </c>
      <c r="G393">
        <v>-32.905000000000001</v>
      </c>
      <c r="H393">
        <v>-32.905000000000001</v>
      </c>
      <c r="I393">
        <f t="shared" si="18"/>
        <v>32.905000000000001</v>
      </c>
    </row>
    <row r="394" spans="1:12">
      <c r="B394" s="3"/>
      <c r="C394">
        <v>3</v>
      </c>
      <c r="D394">
        <v>2</v>
      </c>
      <c r="E394">
        <v>1</v>
      </c>
      <c r="F394">
        <v>24.933999999999997</v>
      </c>
      <c r="G394">
        <v>-35.538000000000011</v>
      </c>
      <c r="H394">
        <v>-35.538000000000011</v>
      </c>
      <c r="I394">
        <f t="shared" si="18"/>
        <v>35.538000000000011</v>
      </c>
      <c r="J394">
        <f>AVERAGE(I394:I395)</f>
        <v>38.296500000000009</v>
      </c>
    </row>
    <row r="395" spans="1:12">
      <c r="B395" s="3"/>
      <c r="E395">
        <v>2</v>
      </c>
      <c r="F395">
        <v>26.564999999999998</v>
      </c>
      <c r="G395">
        <v>-41.055000000000007</v>
      </c>
      <c r="H395">
        <v>-41.055000000000007</v>
      </c>
      <c r="I395">
        <f t="shared" si="18"/>
        <v>41.055000000000007</v>
      </c>
    </row>
    <row r="396" spans="1:12">
      <c r="B396" s="3"/>
      <c r="C396">
        <v>4</v>
      </c>
      <c r="D396">
        <v>2</v>
      </c>
      <c r="E396">
        <v>1</v>
      </c>
      <c r="F396">
        <v>24.933999999999997</v>
      </c>
      <c r="G396">
        <v>-38.47999999999999</v>
      </c>
      <c r="H396">
        <v>-38.47999999999999</v>
      </c>
      <c r="I396">
        <f t="shared" si="18"/>
        <v>38.47999999999999</v>
      </c>
      <c r="J396">
        <f>AVERAGE(I396:I397)</f>
        <v>40.178999999999988</v>
      </c>
    </row>
    <row r="397" spans="1:12">
      <c r="B397" s="3"/>
      <c r="E397">
        <v>2</v>
      </c>
      <c r="F397">
        <v>32.64500000000001</v>
      </c>
      <c r="G397">
        <v>-41.877999999999986</v>
      </c>
      <c r="H397">
        <v>-41.877999999999986</v>
      </c>
      <c r="I397">
        <f t="shared" si="18"/>
        <v>41.877999999999986</v>
      </c>
    </row>
    <row r="398" spans="1:12">
      <c r="A398" t="s">
        <v>731</v>
      </c>
      <c r="B398" s="3" t="s">
        <v>46</v>
      </c>
      <c r="C398">
        <v>1</v>
      </c>
      <c r="D398">
        <v>2</v>
      </c>
      <c r="E398">
        <v>1</v>
      </c>
      <c r="F398" s="17">
        <v>21.98</v>
      </c>
      <c r="G398" s="17">
        <v>-10.72</v>
      </c>
      <c r="H398" s="17">
        <v>21.98</v>
      </c>
      <c r="I398">
        <f t="shared" si="18"/>
        <v>21.98</v>
      </c>
      <c r="J398">
        <f>AVERAGE(I398:I399)</f>
        <v>18.387499999999999</v>
      </c>
      <c r="K398">
        <f>AVERAGE(J398,J400,J403)</f>
        <v>26.320416666666663</v>
      </c>
      <c r="L398">
        <f>AVERAGE(I398:I406)</f>
        <v>27.558999999999997</v>
      </c>
    </row>
    <row r="399" spans="1:12">
      <c r="E399">
        <v>2</v>
      </c>
      <c r="F399" s="17">
        <v>8.1669999999999998</v>
      </c>
      <c r="G399" s="17">
        <v>-14.795</v>
      </c>
      <c r="H399" s="17">
        <v>-14.795</v>
      </c>
      <c r="I399">
        <f t="shared" si="18"/>
        <v>14.795</v>
      </c>
    </row>
    <row r="400" spans="1:12">
      <c r="C400">
        <v>2</v>
      </c>
      <c r="D400">
        <v>3</v>
      </c>
      <c r="E400">
        <v>1</v>
      </c>
      <c r="F400" s="17">
        <v>11.013999999999999</v>
      </c>
      <c r="G400" s="17">
        <v>-36.159999999999997</v>
      </c>
      <c r="H400" s="17">
        <v>-36.159999999999997</v>
      </c>
      <c r="I400">
        <f t="shared" si="18"/>
        <v>36.159999999999997</v>
      </c>
      <c r="J400">
        <f>AVERAGE(I400:I402)</f>
        <v>31.038999999999998</v>
      </c>
    </row>
    <row r="401" spans="1:12">
      <c r="E401">
        <v>2</v>
      </c>
      <c r="F401" s="17">
        <v>0.85399999999999998</v>
      </c>
      <c r="G401" s="17">
        <v>-26.530999999999999</v>
      </c>
      <c r="H401" s="17">
        <v>-26.530999999999999</v>
      </c>
      <c r="I401">
        <f t="shared" si="18"/>
        <v>26.530999999999999</v>
      </c>
    </row>
    <row r="402" spans="1:12">
      <c r="E402">
        <v>3</v>
      </c>
      <c r="F402" s="17">
        <v>30.425999999999998</v>
      </c>
      <c r="G402" s="17">
        <v>-7.4029999999999996</v>
      </c>
      <c r="H402" s="17">
        <v>30.425999999999998</v>
      </c>
      <c r="I402">
        <f t="shared" si="18"/>
        <v>30.425999999999998</v>
      </c>
    </row>
    <row r="403" spans="1:12">
      <c r="C403">
        <v>3</v>
      </c>
      <c r="D403">
        <v>4</v>
      </c>
      <c r="E403">
        <v>1</v>
      </c>
      <c r="F403" s="17">
        <v>27.489000000000001</v>
      </c>
      <c r="G403" s="17">
        <v>-12.244999999999999</v>
      </c>
      <c r="H403" s="17">
        <v>27.489000000000001</v>
      </c>
      <c r="I403">
        <f t="shared" si="18"/>
        <v>27.489000000000001</v>
      </c>
      <c r="J403">
        <f>AVERAGE(I403:I406)</f>
        <v>29.534749999999999</v>
      </c>
    </row>
    <row r="404" spans="1:12">
      <c r="E404">
        <v>2</v>
      </c>
      <c r="F404" s="17">
        <v>19.831</v>
      </c>
      <c r="G404" s="17">
        <v>-7.7249999999999996</v>
      </c>
      <c r="H404" s="17">
        <v>19.831</v>
      </c>
      <c r="I404">
        <f t="shared" si="18"/>
        <v>19.831</v>
      </c>
    </row>
    <row r="405" spans="1:12">
      <c r="E405">
        <v>3</v>
      </c>
      <c r="F405" s="17">
        <v>23.574999999999999</v>
      </c>
      <c r="G405" s="17">
        <v>-21.378</v>
      </c>
      <c r="H405" s="17">
        <v>23.574999999999999</v>
      </c>
      <c r="I405">
        <f t="shared" si="18"/>
        <v>23.574999999999999</v>
      </c>
    </row>
    <row r="406" spans="1:12">
      <c r="E406">
        <v>4</v>
      </c>
      <c r="F406" s="17">
        <v>47.244</v>
      </c>
      <c r="G406" s="17">
        <v>-32.57</v>
      </c>
      <c r="H406" s="17">
        <v>47.244</v>
      </c>
      <c r="I406">
        <f t="shared" si="18"/>
        <v>47.244</v>
      </c>
    </row>
    <row r="407" spans="1:12">
      <c r="A407" t="s">
        <v>739</v>
      </c>
      <c r="B407" s="3" t="s">
        <v>22</v>
      </c>
      <c r="C407" s="11">
        <v>1</v>
      </c>
      <c r="D407">
        <v>5</v>
      </c>
      <c r="E407">
        <v>1</v>
      </c>
      <c r="F407" s="17">
        <v>18.957999999999998</v>
      </c>
      <c r="G407" s="17">
        <v>-14.036000000000001</v>
      </c>
      <c r="H407" s="17">
        <v>18.957999999999998</v>
      </c>
      <c r="I407">
        <f t="shared" si="18"/>
        <v>18.957999999999998</v>
      </c>
      <c r="J407">
        <f>AVERAGE(I407:I411)</f>
        <v>24.170599999999997</v>
      </c>
      <c r="K407">
        <f>AVERAGE(J407,J412)</f>
        <v>22.6158</v>
      </c>
      <c r="L407">
        <f>AVERAGE(I407:I414)</f>
        <v>23.004499999999997</v>
      </c>
    </row>
    <row r="408" spans="1:12">
      <c r="C408" s="11"/>
      <c r="E408">
        <v>2</v>
      </c>
      <c r="F408" s="17">
        <v>20.854000000000013</v>
      </c>
      <c r="G408" s="17">
        <v>-24.228000000000009</v>
      </c>
      <c r="H408" s="17">
        <v>-24.228000000000009</v>
      </c>
      <c r="I408">
        <f t="shared" si="18"/>
        <v>24.228000000000009</v>
      </c>
    </row>
    <row r="409" spans="1:12">
      <c r="C409" s="11"/>
      <c r="E409">
        <v>3</v>
      </c>
      <c r="F409" s="17">
        <v>21.161000000000001</v>
      </c>
      <c r="G409" s="17">
        <v>-37.265999999999991</v>
      </c>
      <c r="H409" s="17">
        <v>-37.265999999999991</v>
      </c>
      <c r="I409">
        <f t="shared" si="18"/>
        <v>37.265999999999991</v>
      </c>
    </row>
    <row r="410" spans="1:12">
      <c r="C410" s="11"/>
      <c r="E410">
        <v>4</v>
      </c>
      <c r="F410" s="17">
        <v>17.47999999999999</v>
      </c>
      <c r="G410" s="17">
        <v>-21.325999999999993</v>
      </c>
      <c r="H410" s="17">
        <v>-21.325999999999993</v>
      </c>
      <c r="I410">
        <f t="shared" si="18"/>
        <v>21.325999999999993</v>
      </c>
    </row>
    <row r="411" spans="1:12">
      <c r="C411" s="11"/>
      <c r="E411">
        <v>5</v>
      </c>
      <c r="F411" s="17">
        <v>19.074999999999989</v>
      </c>
      <c r="G411" s="17">
        <v>1.8480000000000132</v>
      </c>
      <c r="H411" s="17">
        <v>19.074999999999989</v>
      </c>
      <c r="I411">
        <f t="shared" si="18"/>
        <v>19.074999999999989</v>
      </c>
    </row>
    <row r="412" spans="1:12">
      <c r="C412" s="11">
        <v>2</v>
      </c>
      <c r="D412">
        <v>3</v>
      </c>
      <c r="E412">
        <v>1</v>
      </c>
      <c r="F412" s="17">
        <v>14.744</v>
      </c>
      <c r="G412" s="17">
        <v>-14.076000000000001</v>
      </c>
      <c r="H412" s="17">
        <v>14.744</v>
      </c>
      <c r="I412">
        <f t="shared" si="18"/>
        <v>14.744</v>
      </c>
      <c r="J412">
        <f>AVERAGE(I412:I414)</f>
        <v>21.061</v>
      </c>
    </row>
    <row r="413" spans="1:12">
      <c r="C413" s="11"/>
      <c r="E413">
        <v>2</v>
      </c>
      <c r="F413" s="17">
        <v>7.4960000000000004</v>
      </c>
      <c r="G413" s="17">
        <v>-29.594000000000001</v>
      </c>
      <c r="H413" s="17">
        <v>-29.594000000000001</v>
      </c>
      <c r="I413">
        <f t="shared" si="18"/>
        <v>29.594000000000001</v>
      </c>
    </row>
    <row r="414" spans="1:12">
      <c r="C414" s="11"/>
      <c r="E414">
        <v>3</v>
      </c>
      <c r="F414" s="17">
        <v>10.725</v>
      </c>
      <c r="G414" s="17">
        <v>-18.844999999999999</v>
      </c>
      <c r="H414" s="17">
        <v>-18.844999999999999</v>
      </c>
      <c r="I414">
        <f t="shared" si="18"/>
        <v>18.844999999999999</v>
      </c>
    </row>
    <row r="415" spans="1:12">
      <c r="A415" t="s">
        <v>107</v>
      </c>
      <c r="B415" s="3" t="s">
        <v>108</v>
      </c>
      <c r="C415">
        <v>1</v>
      </c>
      <c r="D415">
        <v>3</v>
      </c>
      <c r="E415">
        <v>1</v>
      </c>
      <c r="F415">
        <v>33.320999999999998</v>
      </c>
      <c r="G415">
        <v>-30.881</v>
      </c>
      <c r="H415">
        <v>33.320999999999998</v>
      </c>
      <c r="I415">
        <f t="shared" si="18"/>
        <v>33.320999999999998</v>
      </c>
      <c r="J415">
        <f>AVERAGE(I415:I417)</f>
        <v>30.026999999999997</v>
      </c>
      <c r="K415">
        <f>AVERAGE(J415,J418,J420)</f>
        <v>31.946833333333334</v>
      </c>
      <c r="L415">
        <f>AVERAGE(I415:I421)</f>
        <v>31.672571428571427</v>
      </c>
    </row>
    <row r="416" spans="1:12">
      <c r="B416" s="3"/>
      <c r="E416">
        <v>2</v>
      </c>
      <c r="F416">
        <v>24.443999999999988</v>
      </c>
      <c r="G416">
        <v>-25.640999999999991</v>
      </c>
      <c r="H416">
        <v>-25.640999999999991</v>
      </c>
      <c r="I416">
        <f t="shared" si="18"/>
        <v>25.640999999999991</v>
      </c>
    </row>
    <row r="417" spans="1:12">
      <c r="B417" s="3"/>
      <c r="E417">
        <v>3</v>
      </c>
      <c r="F417">
        <v>31.119</v>
      </c>
      <c r="G417">
        <v>-30.901999999999987</v>
      </c>
      <c r="H417">
        <v>31.119</v>
      </c>
      <c r="I417">
        <f t="shared" si="18"/>
        <v>31.119</v>
      </c>
    </row>
    <row r="418" spans="1:12">
      <c r="B418" s="3"/>
      <c r="C418">
        <v>2</v>
      </c>
      <c r="D418">
        <v>2</v>
      </c>
      <c r="E418">
        <v>1</v>
      </c>
      <c r="F418">
        <v>27.567000000000007</v>
      </c>
      <c r="G418">
        <v>-28.134999999999991</v>
      </c>
      <c r="H418">
        <v>-28.134999999999991</v>
      </c>
      <c r="I418">
        <f t="shared" si="18"/>
        <v>28.134999999999991</v>
      </c>
      <c r="J418">
        <f>AVERAGE(I418:I419)</f>
        <v>32.115499999999997</v>
      </c>
    </row>
    <row r="419" spans="1:12">
      <c r="B419" s="3"/>
      <c r="E419">
        <v>2</v>
      </c>
      <c r="F419">
        <v>36.096000000000004</v>
      </c>
      <c r="G419">
        <v>-25.824000000000012</v>
      </c>
      <c r="H419">
        <v>36.096000000000004</v>
      </c>
      <c r="I419">
        <f t="shared" si="18"/>
        <v>36.096000000000004</v>
      </c>
    </row>
    <row r="420" spans="1:12">
      <c r="B420" s="3"/>
      <c r="C420">
        <v>3</v>
      </c>
      <c r="D420">
        <v>2</v>
      </c>
      <c r="E420">
        <v>1</v>
      </c>
      <c r="F420">
        <v>33.818000000000012</v>
      </c>
      <c r="G420">
        <v>-26.171999999999997</v>
      </c>
      <c r="H420">
        <v>33.818000000000012</v>
      </c>
      <c r="I420">
        <f t="shared" si="18"/>
        <v>33.818000000000012</v>
      </c>
      <c r="J420">
        <f>AVERAGE(I420:I421)</f>
        <v>33.698000000000008</v>
      </c>
    </row>
    <row r="421" spans="1:12">
      <c r="B421" s="3"/>
      <c r="E421">
        <v>2</v>
      </c>
      <c r="F421">
        <v>33.578000000000003</v>
      </c>
      <c r="G421">
        <v>-30.747000000000014</v>
      </c>
      <c r="H421">
        <v>33.578000000000003</v>
      </c>
      <c r="I421">
        <f t="shared" si="18"/>
        <v>33.578000000000003</v>
      </c>
    </row>
    <row r="422" spans="1:12">
      <c r="A422" t="s">
        <v>73</v>
      </c>
      <c r="B422" s="2" t="s">
        <v>74</v>
      </c>
      <c r="C422">
        <v>1</v>
      </c>
      <c r="D422">
        <v>2</v>
      </c>
      <c r="E422">
        <v>1</v>
      </c>
      <c r="F422">
        <v>13.884999999999991</v>
      </c>
      <c r="G422">
        <v>-26.669999999999987</v>
      </c>
      <c r="H422">
        <v>-26.669999999999987</v>
      </c>
      <c r="I422">
        <f t="shared" si="18"/>
        <v>26.669999999999987</v>
      </c>
      <c r="J422">
        <f>AVERAGE(I422:I423)</f>
        <v>27.916499999999999</v>
      </c>
      <c r="K422">
        <f>AVERAGE(J422,J424)</f>
        <v>29.783583333333333</v>
      </c>
      <c r="L422">
        <f>AVERAGE(I422:I426)</f>
        <v>30.157</v>
      </c>
    </row>
    <row r="423" spans="1:12">
      <c r="E423">
        <v>2</v>
      </c>
      <c r="F423">
        <v>11.104000000000013</v>
      </c>
      <c r="G423">
        <v>-29.163000000000011</v>
      </c>
      <c r="H423">
        <v>-29.163000000000011</v>
      </c>
      <c r="I423">
        <f t="shared" si="18"/>
        <v>29.163000000000011</v>
      </c>
    </row>
    <row r="424" spans="1:12">
      <c r="C424">
        <v>2</v>
      </c>
      <c r="D424">
        <v>3</v>
      </c>
      <c r="E424">
        <v>1</v>
      </c>
      <c r="F424">
        <v>32.222000000000008</v>
      </c>
      <c r="G424">
        <v>-25.640999999999991</v>
      </c>
      <c r="H424">
        <v>32.222000000000008</v>
      </c>
      <c r="I424">
        <f t="shared" si="18"/>
        <v>32.222000000000008</v>
      </c>
      <c r="J424">
        <f>AVERAGE(I424:I426)</f>
        <v>31.650666666666666</v>
      </c>
    </row>
    <row r="425" spans="1:12">
      <c r="E425">
        <v>2</v>
      </c>
      <c r="F425" s="26">
        <v>35.322000000000003</v>
      </c>
      <c r="G425">
        <v>-20.229000000000013</v>
      </c>
      <c r="H425">
        <v>35.322000000000003</v>
      </c>
      <c r="I425">
        <f t="shared" si="18"/>
        <v>35.322000000000003</v>
      </c>
    </row>
    <row r="426" spans="1:12">
      <c r="E426">
        <v>3</v>
      </c>
      <c r="F426">
        <v>27.407999999999987</v>
      </c>
      <c r="G426">
        <v>-19.822000000000003</v>
      </c>
      <c r="H426">
        <v>27.407999999999987</v>
      </c>
      <c r="I426">
        <f t="shared" si="18"/>
        <v>27.407999999999987</v>
      </c>
    </row>
    <row r="427" spans="1:12">
      <c r="A427" t="s">
        <v>109</v>
      </c>
      <c r="B427" s="3" t="s">
        <v>110</v>
      </c>
      <c r="C427">
        <v>1</v>
      </c>
      <c r="D427">
        <v>3</v>
      </c>
      <c r="E427">
        <v>1</v>
      </c>
      <c r="F427">
        <v>30.963999999999999</v>
      </c>
      <c r="G427">
        <v>-40.406000000000006</v>
      </c>
      <c r="H427">
        <v>-40.406000000000006</v>
      </c>
      <c r="I427">
        <f t="shared" ref="I427:I448" si="19">ABS(H427)</f>
        <v>40.406000000000006</v>
      </c>
      <c r="J427">
        <f>AVERAGE(I427:I429)</f>
        <v>35.994</v>
      </c>
      <c r="K427">
        <f>AVERAGE(J427,J430)</f>
        <v>30.635750000000002</v>
      </c>
      <c r="L427">
        <f>AVERAGE(I427:I433)</f>
        <v>29.870285714285718</v>
      </c>
    </row>
    <row r="428" spans="1:12">
      <c r="B428" s="3"/>
      <c r="E428">
        <v>2</v>
      </c>
      <c r="F428">
        <v>36.983000000000004</v>
      </c>
      <c r="G428">
        <v>-29.10499999999999</v>
      </c>
      <c r="H428">
        <v>36.983000000000004</v>
      </c>
      <c r="I428">
        <f t="shared" si="19"/>
        <v>36.983000000000004</v>
      </c>
    </row>
    <row r="429" spans="1:12">
      <c r="B429" s="3"/>
      <c r="E429">
        <v>3</v>
      </c>
      <c r="F429">
        <v>30.592999999999989</v>
      </c>
      <c r="G429">
        <v>-13.73599999999999</v>
      </c>
      <c r="H429">
        <v>30.592999999999989</v>
      </c>
      <c r="I429">
        <f t="shared" si="19"/>
        <v>30.592999999999989</v>
      </c>
    </row>
    <row r="430" spans="1:12">
      <c r="B430" s="3"/>
      <c r="C430">
        <v>2</v>
      </c>
      <c r="D430">
        <v>4</v>
      </c>
      <c r="E430">
        <v>1</v>
      </c>
      <c r="F430">
        <v>18.837999999999994</v>
      </c>
      <c r="G430">
        <v>-24.687000000000012</v>
      </c>
      <c r="H430">
        <v>-24.687000000000012</v>
      </c>
      <c r="I430">
        <f t="shared" si="19"/>
        <v>24.687000000000012</v>
      </c>
      <c r="J430">
        <f>AVERAGE(I430:I433)</f>
        <v>25.277500000000003</v>
      </c>
    </row>
    <row r="431" spans="1:12">
      <c r="B431" s="3"/>
      <c r="E431">
        <v>2</v>
      </c>
      <c r="F431">
        <v>18.104000000000013</v>
      </c>
      <c r="G431">
        <v>-26.564999999999998</v>
      </c>
      <c r="H431">
        <v>-26.564999999999998</v>
      </c>
      <c r="I431">
        <f t="shared" si="19"/>
        <v>26.564999999999998</v>
      </c>
    </row>
    <row r="432" spans="1:12">
      <c r="B432" s="3"/>
      <c r="E432">
        <v>3</v>
      </c>
      <c r="F432">
        <v>32.170999999999992</v>
      </c>
      <c r="G432">
        <v>-14.167000000000002</v>
      </c>
      <c r="H432">
        <v>32.170999999999992</v>
      </c>
      <c r="I432">
        <f t="shared" si="19"/>
        <v>32.170999999999992</v>
      </c>
    </row>
    <row r="433" spans="1:12">
      <c r="B433" s="3"/>
      <c r="E433">
        <v>4</v>
      </c>
      <c r="F433">
        <v>11.310000000000002</v>
      </c>
      <c r="G433">
        <v>-17.687000000000012</v>
      </c>
      <c r="H433">
        <v>-17.687000000000012</v>
      </c>
      <c r="I433">
        <f t="shared" si="19"/>
        <v>17.687000000000012</v>
      </c>
    </row>
    <row r="434" spans="1:12">
      <c r="A434" t="s">
        <v>47</v>
      </c>
      <c r="B434" s="3" t="s">
        <v>48</v>
      </c>
      <c r="C434">
        <v>1</v>
      </c>
      <c r="D434">
        <v>3</v>
      </c>
      <c r="E434">
        <v>1</v>
      </c>
      <c r="F434" s="17">
        <v>21.99</v>
      </c>
      <c r="G434" s="17">
        <v>-22.286000000000001</v>
      </c>
      <c r="H434" s="17">
        <v>-22.286000000000001</v>
      </c>
      <c r="I434">
        <f t="shared" si="19"/>
        <v>22.286000000000001</v>
      </c>
      <c r="J434">
        <f>AVERAGE(I434:I436)</f>
        <v>33.151000000000003</v>
      </c>
      <c r="K434">
        <f>AVERAGE(J434,J437,J440)</f>
        <v>34.955777777777776</v>
      </c>
      <c r="L434">
        <f>AVERAGE(I434:I441)</f>
        <v>34.445625</v>
      </c>
    </row>
    <row r="435" spans="1:12">
      <c r="E435">
        <v>2</v>
      </c>
      <c r="F435" s="17">
        <v>32.844000000000001</v>
      </c>
      <c r="G435" s="17">
        <v>-33.707000000000001</v>
      </c>
      <c r="H435" s="17">
        <v>-33.707000000000001</v>
      </c>
      <c r="I435">
        <f t="shared" si="19"/>
        <v>33.707000000000001</v>
      </c>
    </row>
    <row r="436" spans="1:12">
      <c r="E436">
        <v>3</v>
      </c>
      <c r="F436" s="17">
        <v>12.055</v>
      </c>
      <c r="G436" s="17">
        <v>43.46</v>
      </c>
      <c r="H436" s="17">
        <v>43.46</v>
      </c>
      <c r="I436">
        <f t="shared" si="19"/>
        <v>43.46</v>
      </c>
    </row>
    <row r="437" spans="1:12">
      <c r="C437">
        <v>2</v>
      </c>
      <c r="D437">
        <v>3</v>
      </c>
      <c r="E437">
        <v>1</v>
      </c>
      <c r="F437" s="17">
        <v>23.044</v>
      </c>
      <c r="G437" s="17">
        <v>-31.045999999999999</v>
      </c>
      <c r="H437" s="17">
        <v>-31.045999999999999</v>
      </c>
      <c r="I437">
        <f t="shared" si="19"/>
        <v>31.045999999999999</v>
      </c>
      <c r="J437">
        <f>AVERAGE(I437:I439)</f>
        <v>32.679333333333332</v>
      </c>
    </row>
    <row r="438" spans="1:12">
      <c r="E438">
        <v>2</v>
      </c>
      <c r="F438" s="17">
        <v>7.0880000000000001</v>
      </c>
      <c r="G438" s="17">
        <v>-25.943999999999999</v>
      </c>
      <c r="H438" s="17">
        <v>-25.943999999999999</v>
      </c>
      <c r="I438">
        <f t="shared" si="19"/>
        <v>25.943999999999999</v>
      </c>
    </row>
    <row r="439" spans="1:12">
      <c r="E439">
        <v>3</v>
      </c>
      <c r="F439" s="17">
        <v>41.048000000000002</v>
      </c>
      <c r="G439" s="17">
        <v>-23.262</v>
      </c>
      <c r="H439" s="17">
        <v>41.048000000000002</v>
      </c>
      <c r="I439">
        <f t="shared" si="19"/>
        <v>41.048000000000002</v>
      </c>
    </row>
    <row r="440" spans="1:12">
      <c r="C440">
        <v>3</v>
      </c>
      <c r="D440">
        <v>2</v>
      </c>
      <c r="E440">
        <v>1</v>
      </c>
      <c r="F440" s="17">
        <v>45.139000000000003</v>
      </c>
      <c r="G440" s="17">
        <v>-12.928000000000001</v>
      </c>
      <c r="H440" s="17">
        <v>45.139000000000003</v>
      </c>
      <c r="I440">
        <f t="shared" si="19"/>
        <v>45.139000000000003</v>
      </c>
      <c r="J440">
        <f>AVERAGE(I440:I441)</f>
        <v>39.037000000000006</v>
      </c>
    </row>
    <row r="441" spans="1:12">
      <c r="E441">
        <v>2</v>
      </c>
      <c r="F441" s="17">
        <v>32.935000000000002</v>
      </c>
      <c r="G441" s="17">
        <v>-36.869999999999997</v>
      </c>
      <c r="H441" s="17">
        <v>32.935000000000002</v>
      </c>
      <c r="I441">
        <f t="shared" si="19"/>
        <v>32.935000000000002</v>
      </c>
    </row>
    <row r="442" spans="1:12">
      <c r="A442" t="s">
        <v>748</v>
      </c>
      <c r="B442" s="3" t="s">
        <v>114</v>
      </c>
      <c r="C442">
        <v>1</v>
      </c>
      <c r="D442">
        <v>3</v>
      </c>
      <c r="E442">
        <v>1</v>
      </c>
      <c r="F442">
        <v>30.256</v>
      </c>
      <c r="G442">
        <v>-11.106999999999999</v>
      </c>
      <c r="H442">
        <v>30.256</v>
      </c>
      <c r="I442">
        <f t="shared" si="19"/>
        <v>30.256</v>
      </c>
      <c r="J442">
        <f>AVERAGE(I442:I444)</f>
        <v>26.207000000000004</v>
      </c>
      <c r="K442">
        <f>AVERAGE(J442,J445,J447)</f>
        <v>29.423333333333332</v>
      </c>
      <c r="L442">
        <f>AVERAGE(I442:I448)</f>
        <v>28.96385714285714</v>
      </c>
    </row>
    <row r="443" spans="1:12">
      <c r="B443" s="3"/>
      <c r="E443">
        <v>2</v>
      </c>
      <c r="F443">
        <v>12.653999999999996</v>
      </c>
      <c r="G443">
        <v>-17.381</v>
      </c>
      <c r="H443">
        <v>-17.381</v>
      </c>
      <c r="I443">
        <f t="shared" si="19"/>
        <v>17.381</v>
      </c>
    </row>
    <row r="444" spans="1:12">
      <c r="B444" s="3"/>
      <c r="E444">
        <v>3</v>
      </c>
      <c r="F444">
        <v>30.984000000000009</v>
      </c>
      <c r="G444">
        <v>-7.8470000000000084</v>
      </c>
      <c r="H444">
        <v>30.984000000000009</v>
      </c>
      <c r="I444">
        <f t="shared" si="19"/>
        <v>30.984000000000009</v>
      </c>
    </row>
    <row r="445" spans="1:12">
      <c r="B445" s="3"/>
      <c r="C445">
        <v>2</v>
      </c>
      <c r="D445">
        <v>2</v>
      </c>
      <c r="E445">
        <v>1</v>
      </c>
      <c r="F445">
        <v>29.501000000000005</v>
      </c>
      <c r="G445">
        <v>-28.825999999999993</v>
      </c>
      <c r="H445">
        <v>29.501000000000005</v>
      </c>
      <c r="I445">
        <f t="shared" si="19"/>
        <v>29.501000000000005</v>
      </c>
      <c r="J445">
        <f>AVERAGE(I445:I446)</f>
        <v>31.0745</v>
      </c>
    </row>
    <row r="446" spans="1:12">
      <c r="B446" s="3"/>
      <c r="E446">
        <v>2</v>
      </c>
      <c r="F446">
        <v>22.217999999999989</v>
      </c>
      <c r="G446">
        <v>-32.647999999999996</v>
      </c>
      <c r="H446">
        <v>-32.647999999999996</v>
      </c>
      <c r="I446">
        <f t="shared" si="19"/>
        <v>32.647999999999996</v>
      </c>
    </row>
    <row r="447" spans="1:12">
      <c r="B447" s="3"/>
      <c r="C447">
        <v>3</v>
      </c>
      <c r="D447">
        <v>2</v>
      </c>
      <c r="E447">
        <v>1</v>
      </c>
      <c r="F447">
        <v>33.502999999999986</v>
      </c>
      <c r="G447">
        <v>-20.709000000000003</v>
      </c>
      <c r="H447">
        <v>33.502999999999986</v>
      </c>
      <c r="I447">
        <f t="shared" si="19"/>
        <v>33.502999999999986</v>
      </c>
      <c r="J447">
        <f>AVERAGE(I447:I448)</f>
        <v>30.988499999999988</v>
      </c>
    </row>
    <row r="448" spans="1:12">
      <c r="B448" s="3"/>
      <c r="E448">
        <v>2</v>
      </c>
      <c r="F448">
        <v>28.47399999999999</v>
      </c>
      <c r="G448">
        <v>-21.467999999999989</v>
      </c>
      <c r="H448">
        <v>28.47399999999999</v>
      </c>
      <c r="I448">
        <f t="shared" si="19"/>
        <v>28.47399999999999</v>
      </c>
    </row>
    <row r="449" spans="1:12">
      <c r="A449" t="s">
        <v>87</v>
      </c>
      <c r="B449" s="3" t="s">
        <v>88</v>
      </c>
      <c r="C449">
        <v>1</v>
      </c>
      <c r="D449">
        <v>3</v>
      </c>
      <c r="E449">
        <v>1</v>
      </c>
      <c r="F449">
        <v>55.031999999999996</v>
      </c>
      <c r="G449">
        <v>-19.983000000000004</v>
      </c>
      <c r="H449">
        <v>55.031999999999996</v>
      </c>
      <c r="I449">
        <f t="shared" ref="I449:I455" si="20">ABS(H449)</f>
        <v>55.031999999999996</v>
      </c>
      <c r="J449">
        <f>AVERAGE(I449:I451)</f>
        <v>40.270000000000003</v>
      </c>
      <c r="K449">
        <f>AVERAGE(J449,J452)</f>
        <v>34.966875000000002</v>
      </c>
      <c r="L449">
        <f>AVERAGE(I449:I455)</f>
        <v>34.209285714285713</v>
      </c>
    </row>
    <row r="450" spans="1:12">
      <c r="B450" s="3"/>
      <c r="E450">
        <v>2</v>
      </c>
      <c r="F450">
        <v>35.538000000000011</v>
      </c>
      <c r="G450">
        <v>-28.86099999999999</v>
      </c>
      <c r="H450">
        <v>35.538000000000011</v>
      </c>
      <c r="I450">
        <f t="shared" si="20"/>
        <v>35.538000000000011</v>
      </c>
    </row>
    <row r="451" spans="1:12">
      <c r="B451" s="3"/>
      <c r="E451">
        <v>3</v>
      </c>
      <c r="F451">
        <v>28.105999999999995</v>
      </c>
      <c r="G451">
        <v>-30.240000000000009</v>
      </c>
      <c r="H451">
        <v>-30.240000000000009</v>
      </c>
      <c r="I451">
        <f t="shared" si="20"/>
        <v>30.240000000000009</v>
      </c>
    </row>
    <row r="452" spans="1:12">
      <c r="B452" s="3"/>
      <c r="C452">
        <v>2</v>
      </c>
      <c r="D452">
        <v>4</v>
      </c>
      <c r="E452">
        <v>1</v>
      </c>
      <c r="F452">
        <v>31.675000000000011</v>
      </c>
      <c r="G452">
        <v>-28.990000000000009</v>
      </c>
      <c r="H452">
        <v>31.675000000000011</v>
      </c>
      <c r="I452">
        <f t="shared" si="20"/>
        <v>31.675000000000011</v>
      </c>
      <c r="J452">
        <f>AVERAGE(I452:I455)</f>
        <v>29.66375</v>
      </c>
    </row>
    <row r="453" spans="1:12">
      <c r="B453" s="3"/>
      <c r="E453">
        <v>2</v>
      </c>
      <c r="F453">
        <v>27.105999999999995</v>
      </c>
      <c r="G453">
        <v>-24.120000000000005</v>
      </c>
      <c r="H453">
        <v>27.105999999999995</v>
      </c>
      <c r="I453">
        <f t="shared" si="20"/>
        <v>27.105999999999995</v>
      </c>
    </row>
    <row r="454" spans="1:12">
      <c r="B454" s="3"/>
      <c r="E454">
        <v>3</v>
      </c>
      <c r="F454">
        <v>26.770999999999987</v>
      </c>
      <c r="G454">
        <v>-27.264999999999986</v>
      </c>
      <c r="H454">
        <v>-27.264999999999986</v>
      </c>
      <c r="I454">
        <f t="shared" si="20"/>
        <v>27.264999999999986</v>
      </c>
    </row>
    <row r="455" spans="1:12">
      <c r="B455" s="3"/>
      <c r="E455">
        <v>4</v>
      </c>
      <c r="F455">
        <v>32.609000000000009</v>
      </c>
      <c r="G455">
        <v>-29.996000000000009</v>
      </c>
      <c r="H455">
        <v>32.609000000000009</v>
      </c>
      <c r="I455">
        <f t="shared" si="20"/>
        <v>32.609000000000009</v>
      </c>
    </row>
    <row r="456" spans="1:12">
      <c r="A456" t="s">
        <v>744</v>
      </c>
      <c r="B456" s="3" t="s">
        <v>53</v>
      </c>
      <c r="C456">
        <v>1</v>
      </c>
      <c r="D456">
        <v>5</v>
      </c>
      <c r="E456">
        <v>1</v>
      </c>
      <c r="F456">
        <v>20.071999999999999</v>
      </c>
      <c r="G456">
        <v>-25.346</v>
      </c>
      <c r="H456">
        <v>-25.346</v>
      </c>
      <c r="I456">
        <f t="shared" ref="I456:I459" si="21">ABS(H456)</f>
        <v>25.346</v>
      </c>
      <c r="J456">
        <f>AVERAGE(I456:I460)</f>
        <v>32.221400000000003</v>
      </c>
      <c r="K456">
        <f>AVERAGE(J456,J461,J463)</f>
        <v>33.386633333333329</v>
      </c>
      <c r="L456">
        <f>AVERAGE(I456:I464)</f>
        <v>32.998222222222218</v>
      </c>
    </row>
    <row r="457" spans="1:12">
      <c r="E457">
        <v>2</v>
      </c>
      <c r="F457">
        <v>21.800999999999998</v>
      </c>
      <c r="G457">
        <v>-31.201000000000001</v>
      </c>
      <c r="H457">
        <v>-31.201000000000001</v>
      </c>
      <c r="I457">
        <f t="shared" si="21"/>
        <v>31.201000000000001</v>
      </c>
    </row>
    <row r="458" spans="1:12">
      <c r="E458">
        <v>3</v>
      </c>
      <c r="F458">
        <v>29.811</v>
      </c>
      <c r="G458">
        <v>-32.093000000000004</v>
      </c>
      <c r="H458">
        <v>-32.093000000000004</v>
      </c>
      <c r="I458">
        <f t="shared" si="21"/>
        <v>32.093000000000004</v>
      </c>
    </row>
    <row r="459" spans="1:12">
      <c r="E459">
        <v>4</v>
      </c>
      <c r="F459">
        <v>16.786999999999999</v>
      </c>
      <c r="G459">
        <v>-37.875</v>
      </c>
      <c r="H459">
        <v>-37.875</v>
      </c>
      <c r="I459">
        <f t="shared" si="21"/>
        <v>37.875</v>
      </c>
    </row>
    <row r="460" spans="1:12">
      <c r="E460">
        <v>5</v>
      </c>
      <c r="F460">
        <v>10.491</v>
      </c>
      <c r="G460">
        <v>-34.591999999999999</v>
      </c>
      <c r="H460">
        <v>-34.591999999999999</v>
      </c>
      <c r="I460">
        <f>ABS(H460)</f>
        <v>34.591999999999999</v>
      </c>
    </row>
    <row r="461" spans="1:12">
      <c r="C461">
        <v>2</v>
      </c>
      <c r="D461">
        <v>2</v>
      </c>
      <c r="E461">
        <v>1</v>
      </c>
      <c r="F461">
        <v>18.295999999999999</v>
      </c>
      <c r="G461">
        <v>-37.106999999999999</v>
      </c>
      <c r="H461">
        <v>-37.106999999999999</v>
      </c>
      <c r="I461">
        <f>ABS(H461)</f>
        <v>37.106999999999999</v>
      </c>
      <c r="J461">
        <f>AVERAGE(I461:I462)</f>
        <v>35.900999999999996</v>
      </c>
    </row>
    <row r="462" spans="1:12">
      <c r="E462">
        <v>2</v>
      </c>
      <c r="F462">
        <v>17.446999999999999</v>
      </c>
      <c r="G462">
        <v>-34.695</v>
      </c>
      <c r="H462">
        <v>-34.695</v>
      </c>
      <c r="I462">
        <f>ABS(H462)</f>
        <v>34.695</v>
      </c>
    </row>
    <row r="463" spans="1:12">
      <c r="C463">
        <v>3</v>
      </c>
      <c r="D463">
        <v>2</v>
      </c>
      <c r="E463">
        <v>1</v>
      </c>
      <c r="F463">
        <v>19.654</v>
      </c>
      <c r="G463">
        <v>-33.110999999999997</v>
      </c>
      <c r="H463">
        <v>-33.110999999999997</v>
      </c>
      <c r="I463">
        <f>ABS(H463)</f>
        <v>33.110999999999997</v>
      </c>
      <c r="J463">
        <f>AVERAGE(I463:I464)</f>
        <v>32.037499999999994</v>
      </c>
    </row>
    <row r="464" spans="1:12">
      <c r="E464">
        <v>2</v>
      </c>
      <c r="F464">
        <v>28.413</v>
      </c>
      <c r="G464">
        <v>-30.963999999999999</v>
      </c>
      <c r="H464">
        <v>-30.963999999999999</v>
      </c>
      <c r="I464">
        <f>ABS(H464)</f>
        <v>30.963999999999999</v>
      </c>
    </row>
    <row r="465" spans="1:12">
      <c r="A465" t="s">
        <v>14</v>
      </c>
      <c r="B465" s="7" t="s">
        <v>719</v>
      </c>
      <c r="C465" s="25">
        <v>1</v>
      </c>
      <c r="D465">
        <v>3</v>
      </c>
      <c r="E465">
        <v>1</v>
      </c>
      <c r="F465" s="17">
        <v>33.985000000000014</v>
      </c>
      <c r="G465" s="17">
        <v>-29.128999999999991</v>
      </c>
      <c r="H465" s="17">
        <v>33.985000000000014</v>
      </c>
      <c r="I465">
        <f t="shared" si="14"/>
        <v>33.985000000000014</v>
      </c>
      <c r="J465">
        <f>AVERAGE(I465:I467)</f>
        <v>30.641666666666669</v>
      </c>
      <c r="K465">
        <f>AVERAGE(J465,J468)</f>
        <v>28.853133333333332</v>
      </c>
      <c r="L465">
        <f>AVERAGE(I465:I472)</f>
        <v>28.406000000000002</v>
      </c>
    </row>
    <row r="466" spans="1:12">
      <c r="C466" s="11"/>
      <c r="E466">
        <v>2</v>
      </c>
      <c r="F466" s="17">
        <v>17.265999999999991</v>
      </c>
      <c r="G466" s="17">
        <v>-31.179000000000002</v>
      </c>
      <c r="H466" s="17">
        <v>-31.179000000000002</v>
      </c>
      <c r="I466">
        <f t="shared" si="14"/>
        <v>31.179000000000002</v>
      </c>
    </row>
    <row r="467" spans="1:12">
      <c r="C467" s="11"/>
      <c r="E467">
        <v>3</v>
      </c>
      <c r="F467" s="17">
        <v>13.966000000000008</v>
      </c>
      <c r="G467" s="17">
        <v>-26.760999999999996</v>
      </c>
      <c r="H467" s="17">
        <v>-26.760999999999996</v>
      </c>
      <c r="I467">
        <f t="shared" si="14"/>
        <v>26.760999999999996</v>
      </c>
    </row>
    <row r="468" spans="1:12">
      <c r="C468" s="11">
        <v>2</v>
      </c>
      <c r="D468">
        <v>5</v>
      </c>
      <c r="E468">
        <v>1</v>
      </c>
      <c r="F468" s="17">
        <v>15.138</v>
      </c>
      <c r="G468" s="17">
        <v>-23.422999999999998</v>
      </c>
      <c r="H468" s="17">
        <v>-23.422999999999998</v>
      </c>
      <c r="I468">
        <f t="shared" si="14"/>
        <v>23.422999999999998</v>
      </c>
      <c r="J468">
        <f>AVERAGE(I468:I472)</f>
        <v>27.064599999999995</v>
      </c>
    </row>
    <row r="469" spans="1:12">
      <c r="C469" s="11"/>
      <c r="E469">
        <v>2</v>
      </c>
      <c r="F469" s="17">
        <v>21.262</v>
      </c>
      <c r="G469" s="17">
        <v>-26.952000000000002</v>
      </c>
      <c r="H469" s="17">
        <v>-26.952000000000002</v>
      </c>
      <c r="I469">
        <f t="shared" si="14"/>
        <v>26.952000000000002</v>
      </c>
    </row>
    <row r="470" spans="1:12">
      <c r="C470" s="11"/>
      <c r="E470">
        <v>3</v>
      </c>
      <c r="F470" s="17">
        <v>26.678000000000001</v>
      </c>
      <c r="G470" s="17">
        <v>-16.640999999999998</v>
      </c>
      <c r="H470" s="17">
        <v>26.678000000000001</v>
      </c>
      <c r="I470">
        <f t="shared" si="14"/>
        <v>26.678000000000001</v>
      </c>
    </row>
    <row r="471" spans="1:12">
      <c r="C471" s="11"/>
      <c r="E471">
        <v>4</v>
      </c>
      <c r="F471" s="17">
        <v>28.794</v>
      </c>
      <c r="G471" s="17">
        <v>-18.434999999999999</v>
      </c>
      <c r="H471" s="17">
        <v>28.794</v>
      </c>
      <c r="I471">
        <f t="shared" si="14"/>
        <v>28.794</v>
      </c>
    </row>
    <row r="472" spans="1:12">
      <c r="C472" s="11"/>
      <c r="E472">
        <v>5</v>
      </c>
      <c r="F472" s="17">
        <v>23.231999999999999</v>
      </c>
      <c r="G472" s="17">
        <v>-29.475999999999999</v>
      </c>
      <c r="H472" s="17">
        <v>-29.475999999999999</v>
      </c>
      <c r="I472">
        <f t="shared" si="14"/>
        <v>29.475999999999999</v>
      </c>
    </row>
    <row r="473" spans="1:12">
      <c r="A473" t="s">
        <v>729</v>
      </c>
      <c r="B473" s="3" t="s">
        <v>43</v>
      </c>
      <c r="C473" s="11">
        <v>1</v>
      </c>
      <c r="D473">
        <v>4</v>
      </c>
      <c r="E473">
        <v>1</v>
      </c>
      <c r="F473" s="17">
        <v>35.598000000000013</v>
      </c>
      <c r="G473" s="17">
        <v>-22.641999999999996</v>
      </c>
      <c r="H473" s="17">
        <v>35.598000000000013</v>
      </c>
      <c r="I473">
        <f t="shared" ref="I473:I509" si="22">ABS(H473)</f>
        <v>35.598000000000013</v>
      </c>
      <c r="J473">
        <f>AVERAGE(I473:I476)</f>
        <v>30.023000000000003</v>
      </c>
      <c r="K473">
        <f>AVERAGE(J473,J477,J483)</f>
        <v>27.244083333333336</v>
      </c>
      <c r="L473">
        <f>AVERAGE(I473:I486)</f>
        <v>26.803500000000007</v>
      </c>
    </row>
    <row r="474" spans="1:12">
      <c r="C474" s="11"/>
      <c r="E474">
        <v>2</v>
      </c>
      <c r="F474" s="17">
        <v>31.789999999999992</v>
      </c>
      <c r="G474" s="17">
        <v>-31.463999999999999</v>
      </c>
      <c r="H474" s="17">
        <v>31.789999999999992</v>
      </c>
      <c r="I474">
        <f t="shared" si="22"/>
        <v>31.789999999999992</v>
      </c>
    </row>
    <row r="475" spans="1:12">
      <c r="C475" s="11"/>
      <c r="E475">
        <v>3</v>
      </c>
      <c r="F475" s="17">
        <v>23.199000000000012</v>
      </c>
      <c r="G475" s="17">
        <v>-30.963999999999999</v>
      </c>
      <c r="H475" s="17">
        <v>23.199000000000012</v>
      </c>
      <c r="I475">
        <f t="shared" si="22"/>
        <v>23.199000000000012</v>
      </c>
    </row>
    <row r="476" spans="1:12">
      <c r="C476" s="11"/>
      <c r="E476">
        <v>4</v>
      </c>
      <c r="F476" s="17">
        <v>29.504999999999995</v>
      </c>
      <c r="G476" s="17">
        <v>-18.435000000000002</v>
      </c>
      <c r="H476" s="17">
        <v>29.504999999999995</v>
      </c>
      <c r="I476">
        <f t="shared" si="22"/>
        <v>29.504999999999995</v>
      </c>
    </row>
    <row r="477" spans="1:12">
      <c r="C477" s="11">
        <v>2</v>
      </c>
      <c r="D477">
        <v>6</v>
      </c>
      <c r="E477">
        <v>1</v>
      </c>
      <c r="F477" s="17">
        <v>14.193</v>
      </c>
      <c r="G477" s="17">
        <v>-20.917000000000002</v>
      </c>
      <c r="H477" s="17">
        <v>-20.917000000000002</v>
      </c>
      <c r="I477">
        <f t="shared" si="22"/>
        <v>20.917000000000002</v>
      </c>
      <c r="J477">
        <f>AVERAGE(I477:I482)</f>
        <v>24.16</v>
      </c>
    </row>
    <row r="478" spans="1:12">
      <c r="C478" s="11"/>
      <c r="E478">
        <v>2</v>
      </c>
      <c r="F478" s="17">
        <v>20.215</v>
      </c>
      <c r="G478" s="17">
        <v>-14.766999999999999</v>
      </c>
      <c r="H478" s="17">
        <v>20.215</v>
      </c>
      <c r="I478">
        <f t="shared" si="22"/>
        <v>20.215</v>
      </c>
    </row>
    <row r="479" spans="1:12">
      <c r="C479" s="11"/>
      <c r="E479">
        <v>3</v>
      </c>
      <c r="F479" s="17">
        <v>16.164000000000001</v>
      </c>
      <c r="G479" s="17">
        <v>-21.39</v>
      </c>
      <c r="H479" s="17">
        <v>-21.39</v>
      </c>
      <c r="I479">
        <f t="shared" si="22"/>
        <v>21.39</v>
      </c>
    </row>
    <row r="480" spans="1:12">
      <c r="C480" s="11"/>
      <c r="E480">
        <v>4</v>
      </c>
      <c r="F480" s="17">
        <v>24.774999999999999</v>
      </c>
      <c r="G480" s="17">
        <v>-28.335999999999999</v>
      </c>
      <c r="H480" s="17">
        <v>-28.335999999999999</v>
      </c>
      <c r="I480">
        <f t="shared" si="22"/>
        <v>28.335999999999999</v>
      </c>
    </row>
    <row r="481" spans="1:12">
      <c r="C481" s="11"/>
      <c r="E481">
        <v>5</v>
      </c>
      <c r="F481" s="17">
        <v>33.908000000000001</v>
      </c>
      <c r="G481" s="17">
        <v>-30.256</v>
      </c>
      <c r="H481" s="17">
        <v>33.908000000000001</v>
      </c>
      <c r="I481">
        <f t="shared" si="22"/>
        <v>33.908000000000001</v>
      </c>
    </row>
    <row r="482" spans="1:12">
      <c r="C482" s="11"/>
      <c r="E482">
        <v>6</v>
      </c>
      <c r="F482" s="17">
        <v>20.193999999999999</v>
      </c>
      <c r="G482" s="17">
        <v>-16.189</v>
      </c>
      <c r="H482" s="17">
        <v>20.193999999999999</v>
      </c>
      <c r="I482">
        <f t="shared" si="22"/>
        <v>20.193999999999999</v>
      </c>
    </row>
    <row r="483" spans="1:12">
      <c r="C483" s="11">
        <v>3</v>
      </c>
      <c r="D483">
        <v>4</v>
      </c>
      <c r="E483">
        <v>1</v>
      </c>
      <c r="F483" s="17">
        <v>34.509</v>
      </c>
      <c r="G483" s="17">
        <v>-8.1300000000000008</v>
      </c>
      <c r="H483" s="17">
        <v>34.509</v>
      </c>
      <c r="I483">
        <f t="shared" si="22"/>
        <v>34.509</v>
      </c>
      <c r="J483">
        <f>AVERAGE(I483:I486)</f>
        <v>27.549250000000001</v>
      </c>
    </row>
    <row r="484" spans="1:12">
      <c r="C484" s="11"/>
      <c r="E484">
        <v>2</v>
      </c>
      <c r="F484" s="17">
        <v>29.475999999999999</v>
      </c>
      <c r="G484" s="17">
        <v>-30.963999999999999</v>
      </c>
      <c r="H484" s="17">
        <v>-30.963999999999999</v>
      </c>
      <c r="I484">
        <f t="shared" si="22"/>
        <v>30.963999999999999</v>
      </c>
    </row>
    <row r="485" spans="1:12">
      <c r="C485" s="11"/>
      <c r="E485">
        <v>3</v>
      </c>
      <c r="F485" s="17">
        <v>18.158999999999999</v>
      </c>
      <c r="G485" s="17">
        <v>-9.0090000000000003</v>
      </c>
      <c r="H485" s="17">
        <v>18.158999999999999</v>
      </c>
      <c r="I485">
        <f t="shared" si="22"/>
        <v>18.158999999999999</v>
      </c>
    </row>
    <row r="486" spans="1:12">
      <c r="C486" s="11"/>
      <c r="E486">
        <v>4</v>
      </c>
      <c r="F486" s="17">
        <v>26.565000000000001</v>
      </c>
      <c r="G486" s="17">
        <v>-21.800999999999998</v>
      </c>
      <c r="H486" s="17">
        <v>26.565000000000001</v>
      </c>
      <c r="I486">
        <f t="shared" si="22"/>
        <v>26.565000000000001</v>
      </c>
    </row>
    <row r="487" spans="1:12">
      <c r="A487" t="s">
        <v>20</v>
      </c>
      <c r="B487" s="3" t="s">
        <v>21</v>
      </c>
      <c r="C487" s="11">
        <v>1</v>
      </c>
      <c r="D487">
        <v>3</v>
      </c>
      <c r="E487">
        <v>1</v>
      </c>
      <c r="F487" s="17">
        <v>28.610000000000014</v>
      </c>
      <c r="G487" s="17">
        <v>-24.001000000000005</v>
      </c>
      <c r="H487" s="17">
        <v>28.610000000000014</v>
      </c>
      <c r="I487">
        <f t="shared" si="22"/>
        <v>28.610000000000014</v>
      </c>
      <c r="J487">
        <f>AVERAGE(I487:I489)</f>
        <v>24.201666666666672</v>
      </c>
      <c r="K487">
        <f>AVERAGE(J487,J490,J493)</f>
        <v>21.79527777777778</v>
      </c>
      <c r="L487">
        <f>AVERAGE(I487:I496)</f>
        <v>22.383800000000001</v>
      </c>
    </row>
    <row r="488" spans="1:12">
      <c r="C488" s="11"/>
      <c r="E488">
        <v>2</v>
      </c>
      <c r="F488" s="17">
        <v>21.161000000000001</v>
      </c>
      <c r="G488" s="17">
        <v>-17.402999999999992</v>
      </c>
      <c r="H488" s="17">
        <v>21.161000000000001</v>
      </c>
      <c r="I488">
        <f t="shared" si="22"/>
        <v>21.161000000000001</v>
      </c>
    </row>
    <row r="489" spans="1:12">
      <c r="C489" s="11"/>
      <c r="E489">
        <v>3</v>
      </c>
      <c r="F489" s="17">
        <v>22.834000000000003</v>
      </c>
      <c r="G489" s="17">
        <v>-13.459000000000003</v>
      </c>
      <c r="H489" s="17">
        <v>22.834000000000003</v>
      </c>
      <c r="I489">
        <f t="shared" si="22"/>
        <v>22.834000000000003</v>
      </c>
    </row>
    <row r="490" spans="1:12">
      <c r="C490" s="11">
        <v>2</v>
      </c>
      <c r="D490">
        <v>3</v>
      </c>
      <c r="E490">
        <v>1</v>
      </c>
      <c r="F490" s="17">
        <v>15.238</v>
      </c>
      <c r="G490" s="17">
        <v>-10.733000000000001</v>
      </c>
      <c r="H490" s="17">
        <v>15.238</v>
      </c>
      <c r="I490">
        <f t="shared" si="22"/>
        <v>15.238</v>
      </c>
      <c r="J490">
        <f>AVERAGE(I490:I492)</f>
        <v>13.503666666666666</v>
      </c>
    </row>
    <row r="491" spans="1:12">
      <c r="C491" s="11"/>
      <c r="E491">
        <v>2</v>
      </c>
      <c r="F491" s="17">
        <v>12.013999999999999</v>
      </c>
      <c r="G491" s="17">
        <v>-13.57</v>
      </c>
      <c r="H491" s="17">
        <v>-13.57</v>
      </c>
      <c r="I491">
        <f t="shared" si="22"/>
        <v>13.57</v>
      </c>
    </row>
    <row r="492" spans="1:12">
      <c r="C492" s="11"/>
      <c r="E492">
        <v>3</v>
      </c>
      <c r="F492" s="17">
        <v>11.702999999999999</v>
      </c>
      <c r="G492" s="17">
        <v>-11.694000000000001</v>
      </c>
      <c r="H492" s="17">
        <v>11.702999999999999</v>
      </c>
      <c r="I492">
        <f t="shared" si="22"/>
        <v>11.702999999999999</v>
      </c>
    </row>
    <row r="493" spans="1:12">
      <c r="C493" s="11">
        <v>3</v>
      </c>
      <c r="D493">
        <v>4</v>
      </c>
      <c r="E493">
        <v>1</v>
      </c>
      <c r="F493" s="17">
        <v>27.280999999999999</v>
      </c>
      <c r="G493" s="17">
        <v>-8.5449999999999999</v>
      </c>
      <c r="H493" s="17">
        <v>27.280999999999999</v>
      </c>
      <c r="I493">
        <f t="shared" si="22"/>
        <v>27.280999999999999</v>
      </c>
      <c r="J493">
        <f>AVERAGE(I493:I496)</f>
        <v>27.680500000000002</v>
      </c>
    </row>
    <row r="494" spans="1:12">
      <c r="C494" s="11"/>
      <c r="E494">
        <v>2</v>
      </c>
      <c r="F494" s="17">
        <v>21.83</v>
      </c>
      <c r="G494" s="17">
        <v>-17.745000000000001</v>
      </c>
      <c r="H494" s="17">
        <v>21.83</v>
      </c>
      <c r="I494">
        <f t="shared" si="22"/>
        <v>21.83</v>
      </c>
    </row>
    <row r="495" spans="1:12">
      <c r="C495" s="11"/>
      <c r="E495">
        <v>3</v>
      </c>
      <c r="F495" s="17">
        <v>17.094999999999999</v>
      </c>
      <c r="G495" s="17">
        <v>-43.176000000000002</v>
      </c>
      <c r="H495" s="17">
        <v>-43.176000000000002</v>
      </c>
      <c r="I495">
        <f t="shared" si="22"/>
        <v>43.176000000000002</v>
      </c>
    </row>
    <row r="496" spans="1:12">
      <c r="C496" s="11"/>
      <c r="E496">
        <v>4</v>
      </c>
      <c r="F496" s="17">
        <v>11.634</v>
      </c>
      <c r="G496" s="17">
        <v>-18.434999999999999</v>
      </c>
      <c r="H496" s="17">
        <v>-18.434999999999999</v>
      </c>
      <c r="I496">
        <f t="shared" si="22"/>
        <v>18.434999999999999</v>
      </c>
    </row>
    <row r="497" spans="1:12">
      <c r="A497" t="s">
        <v>26</v>
      </c>
      <c r="B497" s="2" t="s">
        <v>27</v>
      </c>
      <c r="C497" s="28">
        <v>1</v>
      </c>
      <c r="D497">
        <v>2</v>
      </c>
      <c r="E497">
        <v>1</v>
      </c>
      <c r="F497" s="17">
        <v>25.764999999999986</v>
      </c>
      <c r="G497" s="17">
        <v>-36.705999999999989</v>
      </c>
      <c r="H497" s="17">
        <v>-36.705999999999989</v>
      </c>
      <c r="I497">
        <f t="shared" si="22"/>
        <v>36.705999999999989</v>
      </c>
      <c r="J497">
        <f>AVERAGE(I497:I498)</f>
        <v>34.722499999999997</v>
      </c>
      <c r="K497">
        <f>AVERAGE(J497,J499,J502)</f>
        <v>33.171388888888885</v>
      </c>
      <c r="L497">
        <f>AVERAGE(I497:I503)</f>
        <v>32.157714285714285</v>
      </c>
    </row>
    <row r="498" spans="1:12">
      <c r="C498" s="11"/>
      <c r="E498">
        <v>2</v>
      </c>
      <c r="F498" s="17">
        <v>32.739000000000004</v>
      </c>
      <c r="G498" s="17">
        <v>-20.625</v>
      </c>
      <c r="H498" s="17">
        <v>32.739000000000004</v>
      </c>
      <c r="I498">
        <f t="shared" si="22"/>
        <v>32.739000000000004</v>
      </c>
    </row>
    <row r="499" spans="1:12">
      <c r="C499" s="11">
        <v>2</v>
      </c>
      <c r="D499">
        <v>3</v>
      </c>
      <c r="E499">
        <v>1</v>
      </c>
      <c r="F499" s="17">
        <v>16.623999999999999</v>
      </c>
      <c r="G499" s="17">
        <v>-24.077000000000002</v>
      </c>
      <c r="H499" s="17">
        <v>-24.077000000000002</v>
      </c>
      <c r="I499">
        <f t="shared" si="22"/>
        <v>24.077000000000002</v>
      </c>
      <c r="J499">
        <f>AVERAGE(I499:I501)</f>
        <v>26.075666666666667</v>
      </c>
    </row>
    <row r="500" spans="1:12">
      <c r="C500" s="11"/>
      <c r="E500">
        <v>2</v>
      </c>
      <c r="F500" s="17">
        <v>31.998999999999999</v>
      </c>
      <c r="G500" s="17">
        <v>-24.169</v>
      </c>
      <c r="H500" s="17">
        <v>31.998999999999999</v>
      </c>
      <c r="I500">
        <f t="shared" si="22"/>
        <v>31.998999999999999</v>
      </c>
    </row>
    <row r="501" spans="1:12">
      <c r="C501" s="11"/>
      <c r="E501">
        <v>3</v>
      </c>
      <c r="F501" s="17">
        <v>21.689</v>
      </c>
      <c r="G501" s="17">
        <v>-22.151</v>
      </c>
      <c r="H501" s="17">
        <v>-22.151</v>
      </c>
      <c r="I501">
        <f t="shared" si="22"/>
        <v>22.151</v>
      </c>
    </row>
    <row r="502" spans="1:12">
      <c r="C502" s="11">
        <v>3</v>
      </c>
      <c r="D502">
        <v>2</v>
      </c>
      <c r="E502">
        <v>1</v>
      </c>
      <c r="F502" s="17">
        <v>39.417000000000002</v>
      </c>
      <c r="G502" s="17">
        <v>-18.728000000000002</v>
      </c>
      <c r="H502" s="17">
        <v>39.417000000000002</v>
      </c>
      <c r="I502">
        <f t="shared" si="22"/>
        <v>39.417000000000002</v>
      </c>
      <c r="J502">
        <f>AVERAGE(I502:I503)</f>
        <v>38.716000000000001</v>
      </c>
    </row>
    <row r="503" spans="1:12">
      <c r="C503" s="11"/>
      <c r="E503">
        <v>2</v>
      </c>
      <c r="F503" s="17">
        <v>38.015000000000001</v>
      </c>
      <c r="G503" s="17">
        <v>-23.452000000000002</v>
      </c>
      <c r="H503" s="17">
        <v>38.015000000000001</v>
      </c>
      <c r="I503">
        <f t="shared" si="22"/>
        <v>38.015000000000001</v>
      </c>
    </row>
    <row r="504" spans="1:12">
      <c r="A504" t="s">
        <v>750</v>
      </c>
      <c r="B504" s="3" t="s">
        <v>116</v>
      </c>
      <c r="C504">
        <v>1</v>
      </c>
      <c r="D504">
        <v>3</v>
      </c>
      <c r="E504">
        <v>1</v>
      </c>
      <c r="F504">
        <v>34.379999999999995</v>
      </c>
      <c r="G504">
        <v>-24.852000000000004</v>
      </c>
      <c r="H504">
        <v>34.379999999999995</v>
      </c>
      <c r="I504">
        <f t="shared" si="22"/>
        <v>34.379999999999995</v>
      </c>
      <c r="J504">
        <f>AVERAGE(I504:I506)</f>
        <v>33.798333333333339</v>
      </c>
      <c r="K504">
        <f>AVERAGE(J504,J507)</f>
        <v>32.010500000000008</v>
      </c>
      <c r="L504">
        <f>AVERAGE(I504:I509)</f>
        <v>32.0105</v>
      </c>
    </row>
    <row r="505" spans="1:12">
      <c r="B505" s="3"/>
      <c r="E505">
        <v>2</v>
      </c>
      <c r="F505">
        <v>31.234000000000009</v>
      </c>
      <c r="G505">
        <v>-20.224999999999994</v>
      </c>
      <c r="H505">
        <v>31.234000000000009</v>
      </c>
      <c r="I505">
        <f t="shared" si="22"/>
        <v>31.234000000000009</v>
      </c>
    </row>
    <row r="506" spans="1:12">
      <c r="B506" s="3"/>
      <c r="E506">
        <v>3</v>
      </c>
      <c r="F506">
        <v>35.781000000000006</v>
      </c>
      <c r="G506">
        <v>-16.091000000000008</v>
      </c>
      <c r="H506">
        <v>35.781000000000006</v>
      </c>
      <c r="I506">
        <f t="shared" si="22"/>
        <v>35.781000000000006</v>
      </c>
    </row>
    <row r="507" spans="1:12">
      <c r="B507" s="3"/>
      <c r="C507">
        <v>2</v>
      </c>
      <c r="D507">
        <v>3</v>
      </c>
      <c r="E507">
        <v>1</v>
      </c>
      <c r="F507">
        <v>28.544000000000011</v>
      </c>
      <c r="G507">
        <v>-19.439999999999998</v>
      </c>
      <c r="H507">
        <v>28.544000000000011</v>
      </c>
      <c r="I507">
        <f t="shared" si="22"/>
        <v>28.544000000000011</v>
      </c>
      <c r="J507">
        <f>AVERAGE(I507:I509)</f>
        <v>30.222666666666669</v>
      </c>
    </row>
    <row r="508" spans="1:12">
      <c r="B508" s="3"/>
      <c r="E508">
        <v>2</v>
      </c>
      <c r="F508">
        <v>28.918000000000006</v>
      </c>
      <c r="G508">
        <v>-32.938999999999993</v>
      </c>
      <c r="H508">
        <v>-32.938999999999993</v>
      </c>
      <c r="I508">
        <f t="shared" si="22"/>
        <v>32.938999999999993</v>
      </c>
    </row>
    <row r="509" spans="1:12">
      <c r="B509" s="3"/>
      <c r="E509">
        <v>3</v>
      </c>
      <c r="F509">
        <v>29.185000000000002</v>
      </c>
      <c r="G509">
        <v>-27.349999999999994</v>
      </c>
      <c r="H509">
        <v>29.185000000000002</v>
      </c>
      <c r="I509">
        <f t="shared" si="22"/>
        <v>29.185000000000002</v>
      </c>
    </row>
    <row r="510" spans="1:12">
      <c r="A510" t="s">
        <v>16</v>
      </c>
      <c r="B510" s="3" t="s">
        <v>17</v>
      </c>
      <c r="C510" s="11">
        <v>1</v>
      </c>
      <c r="D510">
        <v>3</v>
      </c>
      <c r="E510">
        <v>1</v>
      </c>
      <c r="F510" s="17">
        <v>13.588999999999999</v>
      </c>
      <c r="G510" s="17">
        <v>-31.506</v>
      </c>
      <c r="H510" s="17">
        <v>-31.506</v>
      </c>
      <c r="I510">
        <f t="shared" si="14"/>
        <v>31.506</v>
      </c>
      <c r="J510">
        <f>AVERAGE(I510:I512)</f>
        <v>34.123666666666658</v>
      </c>
      <c r="K510">
        <f>AVERAGE(J510,J513,J516)</f>
        <v>25.036166666666663</v>
      </c>
      <c r="L510">
        <f>AVERAGE(I510:I517)</f>
        <v>25.896999999999998</v>
      </c>
    </row>
    <row r="511" spans="1:12">
      <c r="C511" s="11"/>
      <c r="E511">
        <v>2</v>
      </c>
      <c r="F511" s="17">
        <v>22.628999999999991</v>
      </c>
      <c r="G511" s="17">
        <v>-45.587999999999994</v>
      </c>
      <c r="H511" s="17">
        <v>-45.587999999999994</v>
      </c>
      <c r="I511">
        <f t="shared" si="14"/>
        <v>45.587999999999994</v>
      </c>
    </row>
    <row r="512" spans="1:12">
      <c r="C512" s="11"/>
      <c r="E512">
        <v>3</v>
      </c>
      <c r="F512" s="17">
        <v>6.7069999999999936</v>
      </c>
      <c r="G512" s="17">
        <v>-25.276999999999987</v>
      </c>
      <c r="H512" s="17">
        <v>-25.276999999999987</v>
      </c>
      <c r="I512">
        <f t="shared" si="14"/>
        <v>25.276999999999987</v>
      </c>
    </row>
    <row r="513" spans="1:12">
      <c r="C513" s="11">
        <v>2</v>
      </c>
      <c r="D513">
        <v>3</v>
      </c>
      <c r="E513">
        <v>1</v>
      </c>
      <c r="F513" s="17">
        <v>16.271000000000001</v>
      </c>
      <c r="G513" s="17">
        <v>-19.018999999999998</v>
      </c>
      <c r="H513" s="17">
        <v>-19.018999999999998</v>
      </c>
      <c r="I513">
        <f t="shared" si="14"/>
        <v>19.018999999999998</v>
      </c>
      <c r="J513">
        <f>AVERAGE(I513:I515)</f>
        <v>22.835333333333335</v>
      </c>
    </row>
    <row r="514" spans="1:12">
      <c r="C514" s="11"/>
      <c r="E514">
        <v>2</v>
      </c>
      <c r="F514" s="17">
        <v>25.21</v>
      </c>
      <c r="G514" s="17">
        <v>-16.741</v>
      </c>
      <c r="H514" s="17">
        <v>25.21</v>
      </c>
      <c r="I514">
        <f t="shared" si="14"/>
        <v>25.21</v>
      </c>
    </row>
    <row r="515" spans="1:12">
      <c r="C515" s="11"/>
      <c r="E515">
        <v>3</v>
      </c>
      <c r="F515" s="17">
        <v>14.066000000000001</v>
      </c>
      <c r="G515" s="17">
        <v>-24.277000000000001</v>
      </c>
      <c r="H515" s="17">
        <v>-24.277000000000001</v>
      </c>
      <c r="I515">
        <f t="shared" si="14"/>
        <v>24.277000000000001</v>
      </c>
    </row>
    <row r="516" spans="1:12">
      <c r="C516" s="11">
        <v>3</v>
      </c>
      <c r="D516">
        <v>2</v>
      </c>
      <c r="E516">
        <v>1</v>
      </c>
      <c r="F516" s="17">
        <v>11.53</v>
      </c>
      <c r="G516" s="17">
        <v>-18.576000000000001</v>
      </c>
      <c r="H516" s="17">
        <v>-18.576000000000001</v>
      </c>
      <c r="I516">
        <f t="shared" si="14"/>
        <v>18.576000000000001</v>
      </c>
      <c r="J516">
        <f>AVERAGE(I516:I517)</f>
        <v>18.1495</v>
      </c>
    </row>
    <row r="517" spans="1:12">
      <c r="C517" s="11"/>
      <c r="E517">
        <v>2</v>
      </c>
      <c r="F517" s="17">
        <v>10.268000000000001</v>
      </c>
      <c r="G517" s="17">
        <v>-17.273</v>
      </c>
      <c r="H517" s="17">
        <v>-17.722999999999999</v>
      </c>
      <c r="I517">
        <f t="shared" si="14"/>
        <v>17.722999999999999</v>
      </c>
    </row>
    <row r="518" spans="1:12">
      <c r="A518" t="s">
        <v>28</v>
      </c>
      <c r="B518" s="3" t="s">
        <v>29</v>
      </c>
      <c r="C518" s="11">
        <v>1</v>
      </c>
      <c r="D518">
        <v>2</v>
      </c>
      <c r="E518">
        <v>1</v>
      </c>
      <c r="F518" s="17">
        <v>30.378999999999991</v>
      </c>
      <c r="G518" s="17">
        <v>-27.359000000000002</v>
      </c>
      <c r="H518" s="17">
        <v>30.378999999999991</v>
      </c>
      <c r="I518">
        <f t="shared" si="14"/>
        <v>30.378999999999991</v>
      </c>
      <c r="J518">
        <f>AVERAGE(I518:I519)</f>
        <v>31.292999999999992</v>
      </c>
      <c r="K518">
        <f>AVERAGE(J518,J520)</f>
        <v>29.146999999999995</v>
      </c>
      <c r="L518">
        <f>AVERAGE(I518:I521)</f>
        <v>29.146999999999998</v>
      </c>
    </row>
    <row r="519" spans="1:12">
      <c r="C519" s="11"/>
      <c r="E519">
        <v>2</v>
      </c>
      <c r="F519" s="17">
        <v>28.071999999999999</v>
      </c>
      <c r="G519" s="17">
        <v>-32.206999999999994</v>
      </c>
      <c r="H519" s="17">
        <v>-32.206999999999994</v>
      </c>
      <c r="I519">
        <f t="shared" si="14"/>
        <v>32.206999999999994</v>
      </c>
    </row>
    <row r="520" spans="1:12">
      <c r="C520" s="11">
        <v>2</v>
      </c>
      <c r="D520">
        <v>2</v>
      </c>
      <c r="E520">
        <v>1</v>
      </c>
      <c r="F520" s="17">
        <v>28.686</v>
      </c>
      <c r="G520" s="17">
        <v>-19.065000000000001</v>
      </c>
      <c r="H520" s="17">
        <v>28.686</v>
      </c>
      <c r="I520">
        <f t="shared" si="14"/>
        <v>28.686</v>
      </c>
      <c r="J520">
        <f>AVERAGE(I520:I521)</f>
        <v>27.000999999999998</v>
      </c>
    </row>
    <row r="521" spans="1:12">
      <c r="C521" s="11"/>
      <c r="E521">
        <v>2</v>
      </c>
      <c r="F521" s="17">
        <v>25.315999999999999</v>
      </c>
      <c r="G521" s="17">
        <v>-22.902000000000001</v>
      </c>
      <c r="H521" s="17">
        <v>25.315999999999999</v>
      </c>
      <c r="I521">
        <f t="shared" si="14"/>
        <v>25.315999999999999</v>
      </c>
    </row>
    <row r="522" spans="1:12">
      <c r="A522" t="s">
        <v>117</v>
      </c>
      <c r="B522" s="3" t="s">
        <v>118</v>
      </c>
      <c r="C522">
        <v>1</v>
      </c>
      <c r="D522">
        <v>11</v>
      </c>
      <c r="E522">
        <v>1</v>
      </c>
      <c r="F522">
        <v>18.031000000000006</v>
      </c>
      <c r="G522">
        <v>-15.662000000000006</v>
      </c>
      <c r="H522">
        <v>18.031000000000006</v>
      </c>
      <c r="I522">
        <f t="shared" ref="I522:I532" si="23">ABS(H522)</f>
        <v>18.031000000000006</v>
      </c>
      <c r="J522">
        <f>AVERAGE(I522:I532)</f>
        <v>23.487454545454547</v>
      </c>
      <c r="K522">
        <f>AVERAGE(J522,J533,J541)</f>
        <v>23.479193181818179</v>
      </c>
      <c r="L522">
        <f>AVERAGE(I522:I544)</f>
        <v>22.739695652173914</v>
      </c>
    </row>
    <row r="523" spans="1:12">
      <c r="B523" s="3"/>
      <c r="E523">
        <v>2</v>
      </c>
      <c r="F523">
        <v>25.185000000000002</v>
      </c>
      <c r="G523">
        <v>-9.2110000000000127</v>
      </c>
      <c r="H523">
        <v>25.185000000000002</v>
      </c>
      <c r="I523">
        <f t="shared" si="23"/>
        <v>25.185000000000002</v>
      </c>
    </row>
    <row r="524" spans="1:12">
      <c r="B524" s="3"/>
      <c r="E524">
        <v>3</v>
      </c>
      <c r="F524">
        <v>22.834000000000003</v>
      </c>
      <c r="G524">
        <v>-15.550999999999988</v>
      </c>
      <c r="H524">
        <v>22.834000000000003</v>
      </c>
      <c r="I524">
        <f t="shared" si="23"/>
        <v>22.834000000000003</v>
      </c>
    </row>
    <row r="525" spans="1:12">
      <c r="B525" s="3"/>
      <c r="E525">
        <v>4</v>
      </c>
      <c r="F525">
        <v>14.758999999999986</v>
      </c>
      <c r="G525">
        <v>-20.925000000000011</v>
      </c>
      <c r="H525">
        <v>-20.925000000000011</v>
      </c>
      <c r="I525">
        <f t="shared" si="23"/>
        <v>20.925000000000011</v>
      </c>
    </row>
    <row r="526" spans="1:12">
      <c r="B526" s="3"/>
      <c r="E526">
        <v>5</v>
      </c>
      <c r="F526">
        <v>30.468999999999994</v>
      </c>
      <c r="G526">
        <v>-18.753999999999991</v>
      </c>
      <c r="H526">
        <v>30.468999999999994</v>
      </c>
      <c r="I526">
        <f t="shared" si="23"/>
        <v>30.468999999999994</v>
      </c>
    </row>
    <row r="527" spans="1:12">
      <c r="B527" s="3"/>
      <c r="E527">
        <v>6</v>
      </c>
      <c r="F527">
        <v>20.376000000000005</v>
      </c>
      <c r="G527">
        <v>-18.97</v>
      </c>
      <c r="H527">
        <v>20.376000000000005</v>
      </c>
      <c r="I527">
        <f t="shared" si="23"/>
        <v>20.376000000000005</v>
      </c>
    </row>
    <row r="528" spans="1:12">
      <c r="B528" s="3"/>
      <c r="E528">
        <v>7</v>
      </c>
      <c r="F528">
        <v>27.209000000000003</v>
      </c>
      <c r="G528">
        <v>-26.861999999999995</v>
      </c>
      <c r="H528">
        <v>27.209000000000003</v>
      </c>
      <c r="I528">
        <f t="shared" si="23"/>
        <v>27.209000000000003</v>
      </c>
    </row>
    <row r="529" spans="2:10">
      <c r="B529" s="3"/>
      <c r="E529">
        <v>8</v>
      </c>
      <c r="F529">
        <v>19.238</v>
      </c>
      <c r="G529">
        <v>-22.272999999999996</v>
      </c>
      <c r="H529">
        <v>-22.272999999999996</v>
      </c>
      <c r="I529">
        <f t="shared" si="23"/>
        <v>22.272999999999996</v>
      </c>
    </row>
    <row r="530" spans="2:10">
      <c r="B530" s="3"/>
      <c r="E530">
        <v>9</v>
      </c>
      <c r="F530">
        <v>26.38900000000001</v>
      </c>
      <c r="G530">
        <v>-17.216000000000008</v>
      </c>
      <c r="H530">
        <v>26.38900000000001</v>
      </c>
      <c r="I530">
        <f t="shared" si="23"/>
        <v>26.38900000000001</v>
      </c>
    </row>
    <row r="531" spans="2:10">
      <c r="B531" s="3"/>
      <c r="E531">
        <v>10</v>
      </c>
      <c r="F531">
        <v>13.00800000000001</v>
      </c>
      <c r="G531">
        <v>-25.016999999999996</v>
      </c>
      <c r="H531">
        <v>-25.016999999999996</v>
      </c>
      <c r="I531">
        <f t="shared" si="23"/>
        <v>25.016999999999996</v>
      </c>
    </row>
    <row r="532" spans="2:10">
      <c r="B532" s="3"/>
      <c r="E532">
        <v>11</v>
      </c>
      <c r="F532">
        <v>19.653999999999996</v>
      </c>
      <c r="G532">
        <v>-17.402999999999992</v>
      </c>
      <c r="H532">
        <v>19.653999999999996</v>
      </c>
      <c r="I532">
        <f t="shared" si="23"/>
        <v>19.653999999999996</v>
      </c>
    </row>
    <row r="533" spans="2:10">
      <c r="B533" s="3"/>
      <c r="C533">
        <v>2</v>
      </c>
      <c r="D533">
        <v>8</v>
      </c>
      <c r="E533">
        <v>1</v>
      </c>
      <c r="F533">
        <v>11.216000000000008</v>
      </c>
      <c r="G533">
        <v>-4.0860000000000127</v>
      </c>
      <c r="H533">
        <v>11.216000000000008</v>
      </c>
      <c r="I533">
        <f t="shared" ref="I533:I564" si="24">ABS(H533)</f>
        <v>11.216000000000008</v>
      </c>
      <c r="J533">
        <f>AVERAGE(I533:I540)</f>
        <v>19.212624999999999</v>
      </c>
    </row>
    <row r="534" spans="2:10">
      <c r="B534" s="3"/>
      <c r="E534">
        <v>2</v>
      </c>
      <c r="F534">
        <v>15.47399999999999</v>
      </c>
      <c r="G534">
        <v>-13.949000000000012</v>
      </c>
      <c r="H534">
        <v>15.47399999999999</v>
      </c>
      <c r="I534">
        <f t="shared" si="24"/>
        <v>15.47399999999999</v>
      </c>
    </row>
    <row r="535" spans="2:10">
      <c r="B535" s="3"/>
      <c r="E535">
        <v>3</v>
      </c>
      <c r="F535">
        <v>19.23599999999999</v>
      </c>
      <c r="G535">
        <v>-25.866000000000014</v>
      </c>
      <c r="H535">
        <v>-25.866000000000014</v>
      </c>
      <c r="I535">
        <f t="shared" si="24"/>
        <v>25.866000000000014</v>
      </c>
    </row>
    <row r="536" spans="2:10">
      <c r="B536" s="3"/>
      <c r="E536">
        <v>4</v>
      </c>
      <c r="F536">
        <v>21.695999999999998</v>
      </c>
      <c r="G536">
        <v>-23.334000000000003</v>
      </c>
      <c r="H536">
        <v>-23.334000000000003</v>
      </c>
      <c r="I536">
        <f t="shared" si="24"/>
        <v>23.334000000000003</v>
      </c>
    </row>
    <row r="537" spans="2:10">
      <c r="B537" s="3"/>
      <c r="E537">
        <v>5</v>
      </c>
      <c r="F537">
        <v>20.062000000000012</v>
      </c>
      <c r="G537">
        <v>-27.36099999999999</v>
      </c>
      <c r="H537">
        <v>-27.36099999999999</v>
      </c>
      <c r="I537">
        <f t="shared" si="24"/>
        <v>27.36099999999999</v>
      </c>
    </row>
    <row r="538" spans="2:10">
      <c r="B538" s="3"/>
      <c r="E538">
        <v>6</v>
      </c>
      <c r="F538">
        <v>13.503999999999991</v>
      </c>
      <c r="G538">
        <v>-13.133999999999986</v>
      </c>
      <c r="H538">
        <v>13.503999999999991</v>
      </c>
      <c r="I538">
        <f t="shared" si="24"/>
        <v>13.503999999999991</v>
      </c>
    </row>
    <row r="539" spans="2:10">
      <c r="B539" s="3"/>
      <c r="E539">
        <v>7</v>
      </c>
      <c r="F539">
        <v>20.632000000000005</v>
      </c>
      <c r="G539">
        <v>-14.542000000000002</v>
      </c>
      <c r="H539">
        <v>20.632000000000005</v>
      </c>
      <c r="I539">
        <f t="shared" si="24"/>
        <v>20.632000000000005</v>
      </c>
    </row>
    <row r="540" spans="2:10">
      <c r="B540" s="3"/>
      <c r="E540">
        <v>8</v>
      </c>
      <c r="F540">
        <v>11.110000000000014</v>
      </c>
      <c r="G540">
        <v>-16.313999999999993</v>
      </c>
      <c r="H540">
        <v>-16.313999999999993</v>
      </c>
      <c r="I540">
        <f t="shared" si="24"/>
        <v>16.313999999999993</v>
      </c>
    </row>
    <row r="541" spans="2:10">
      <c r="B541" s="3"/>
      <c r="C541">
        <v>3</v>
      </c>
      <c r="D541">
        <v>4</v>
      </c>
      <c r="E541">
        <v>1</v>
      </c>
      <c r="F541">
        <v>25.293000000000006</v>
      </c>
      <c r="G541">
        <v>-26.75</v>
      </c>
      <c r="H541">
        <v>-26.75</v>
      </c>
      <c r="I541">
        <f t="shared" si="24"/>
        <v>26.75</v>
      </c>
      <c r="J541">
        <f>AVERAGE(I541:I544)</f>
        <v>27.737499999999997</v>
      </c>
    </row>
    <row r="542" spans="2:10">
      <c r="B542" s="3"/>
      <c r="E542">
        <v>2</v>
      </c>
      <c r="F542">
        <v>23.286000000000001</v>
      </c>
      <c r="G542">
        <v>-28.072000000000003</v>
      </c>
      <c r="H542">
        <v>-28.072000000000003</v>
      </c>
      <c r="I542">
        <f t="shared" si="24"/>
        <v>28.072000000000003</v>
      </c>
    </row>
    <row r="543" spans="2:10">
      <c r="B543" s="3"/>
      <c r="E543">
        <v>3</v>
      </c>
      <c r="F543">
        <v>22.977000000000004</v>
      </c>
      <c r="G543">
        <v>-27.407999999999987</v>
      </c>
      <c r="H543">
        <v>-27.407999999999987</v>
      </c>
      <c r="I543">
        <f t="shared" si="24"/>
        <v>27.407999999999987</v>
      </c>
    </row>
    <row r="544" spans="2:10">
      <c r="B544" s="3"/>
      <c r="E544">
        <v>4</v>
      </c>
      <c r="F544">
        <v>27.569999999999993</v>
      </c>
      <c r="G544">
        <v>-28.72</v>
      </c>
      <c r="H544">
        <v>-28.72</v>
      </c>
      <c r="I544">
        <f t="shared" si="24"/>
        <v>28.72</v>
      </c>
    </row>
    <row r="545" spans="1:12">
      <c r="A545" t="s">
        <v>119</v>
      </c>
      <c r="B545" s="3" t="s">
        <v>120</v>
      </c>
      <c r="C545">
        <v>1</v>
      </c>
      <c r="D545">
        <v>4</v>
      </c>
      <c r="E545">
        <v>1</v>
      </c>
      <c r="F545">
        <v>17.623999999999995</v>
      </c>
      <c r="G545">
        <v>-13.841000000000008</v>
      </c>
      <c r="H545">
        <v>17.623999999999995</v>
      </c>
      <c r="I545">
        <f>ABS(H545)</f>
        <v>17.623999999999995</v>
      </c>
      <c r="J545">
        <f>AVERAGE(I545:I548)</f>
        <v>16.025999999999996</v>
      </c>
      <c r="K545">
        <f>AVERAGE(J545,J549)</f>
        <v>18.168249999999993</v>
      </c>
      <c r="L545">
        <f>AVERAGE(I545:I550)</f>
        <v>17.454166666666662</v>
      </c>
    </row>
    <row r="546" spans="1:12">
      <c r="B546" s="3"/>
      <c r="E546">
        <v>2</v>
      </c>
      <c r="F546">
        <v>19.032000000000011</v>
      </c>
      <c r="G546">
        <v>-16.484000000000009</v>
      </c>
      <c r="H546">
        <v>19.032000000000011</v>
      </c>
      <c r="I546">
        <f>ABS(H546)</f>
        <v>19.032000000000011</v>
      </c>
    </row>
    <row r="547" spans="1:12">
      <c r="B547" s="3"/>
      <c r="E547">
        <v>3</v>
      </c>
      <c r="F547">
        <v>11.325999999999993</v>
      </c>
      <c r="G547">
        <v>-11.330999999999989</v>
      </c>
      <c r="H547">
        <v>-11.330999999999989</v>
      </c>
      <c r="I547">
        <f>ABS(H547)</f>
        <v>11.330999999999989</v>
      </c>
    </row>
    <row r="548" spans="1:12">
      <c r="B548" s="3"/>
      <c r="E548">
        <v>4</v>
      </c>
      <c r="F548">
        <v>10.407999999999987</v>
      </c>
      <c r="G548">
        <v>-16.11699999999999</v>
      </c>
      <c r="H548">
        <v>-16.11699999999999</v>
      </c>
      <c r="I548">
        <f>ABS(H548)</f>
        <v>16.11699999999999</v>
      </c>
    </row>
    <row r="549" spans="1:12">
      <c r="B549" s="3"/>
      <c r="C549">
        <v>2</v>
      </c>
      <c r="D549">
        <v>2</v>
      </c>
      <c r="E549">
        <v>1</v>
      </c>
      <c r="F549">
        <v>21.700999999999993</v>
      </c>
      <c r="G549">
        <v>-19.99199999999999</v>
      </c>
      <c r="H549">
        <v>21.700999999999993</v>
      </c>
      <c r="I549">
        <f t="shared" si="24"/>
        <v>21.700999999999993</v>
      </c>
      <c r="J549">
        <f>AVERAGE(I549:I550)</f>
        <v>20.31049999999999</v>
      </c>
    </row>
    <row r="550" spans="1:12">
      <c r="B550" s="3"/>
      <c r="E550">
        <v>2</v>
      </c>
      <c r="F550">
        <v>15.931000000000012</v>
      </c>
      <c r="G550">
        <v>-18.919999999999987</v>
      </c>
      <c r="H550">
        <v>-18.919999999999987</v>
      </c>
      <c r="I550">
        <f t="shared" si="24"/>
        <v>18.919999999999987</v>
      </c>
    </row>
    <row r="551" spans="1:12">
      <c r="A551" t="s">
        <v>121</v>
      </c>
      <c r="B551" s="3" t="s">
        <v>122</v>
      </c>
      <c r="C551">
        <v>1</v>
      </c>
      <c r="D551">
        <v>6</v>
      </c>
      <c r="E551">
        <v>1</v>
      </c>
      <c r="F551">
        <v>18.676999999999992</v>
      </c>
      <c r="G551">
        <v>-17.728000000000009</v>
      </c>
      <c r="H551">
        <v>18.676999999999992</v>
      </c>
      <c r="I551">
        <f t="shared" si="24"/>
        <v>18.676999999999992</v>
      </c>
      <c r="J551">
        <f>AVERAGE(I551:I556)</f>
        <v>16.496666666666666</v>
      </c>
      <c r="K551">
        <f>AVERAGE(J551,J557,J559)</f>
        <v>17.166555555555561</v>
      </c>
      <c r="L551">
        <f>AVERAGE(I551:I564)</f>
        <v>17.46857142857143</v>
      </c>
    </row>
    <row r="552" spans="1:12">
      <c r="B552" s="3"/>
      <c r="E552">
        <v>2</v>
      </c>
      <c r="F552">
        <v>21.425000000000011</v>
      </c>
      <c r="G552">
        <v>-18.980999999999995</v>
      </c>
      <c r="H552">
        <v>21.425000000000011</v>
      </c>
      <c r="I552">
        <f t="shared" si="24"/>
        <v>21.425000000000011</v>
      </c>
    </row>
    <row r="553" spans="1:12">
      <c r="B553" s="3"/>
      <c r="E553">
        <v>3</v>
      </c>
      <c r="F553">
        <v>11.820999999999998</v>
      </c>
      <c r="G553">
        <v>-18.768000000000001</v>
      </c>
      <c r="H553">
        <v>-18.768000000000001</v>
      </c>
      <c r="I553">
        <f t="shared" si="24"/>
        <v>18.768000000000001</v>
      </c>
    </row>
    <row r="554" spans="1:12">
      <c r="B554" s="3"/>
      <c r="E554">
        <v>4</v>
      </c>
      <c r="F554">
        <v>6.1930000000000121</v>
      </c>
      <c r="G554">
        <v>-8.3259999999999934</v>
      </c>
      <c r="H554">
        <v>-8.3259999999999934</v>
      </c>
      <c r="I554">
        <f t="shared" si="24"/>
        <v>8.3259999999999934</v>
      </c>
    </row>
    <row r="555" spans="1:12">
      <c r="B555" s="3"/>
      <c r="E555">
        <v>5</v>
      </c>
      <c r="F555">
        <v>18.221000000000004</v>
      </c>
      <c r="G555">
        <v>-19.439999999999998</v>
      </c>
      <c r="H555">
        <v>-19.439999999999998</v>
      </c>
      <c r="I555">
        <f t="shared" si="24"/>
        <v>19.439999999999998</v>
      </c>
    </row>
    <row r="556" spans="1:12">
      <c r="B556" s="3"/>
      <c r="E556">
        <v>6</v>
      </c>
      <c r="F556">
        <v>12.343999999999994</v>
      </c>
      <c r="G556">
        <v>-12.188999999999993</v>
      </c>
      <c r="H556">
        <v>12.343999999999994</v>
      </c>
      <c r="I556">
        <f t="shared" si="24"/>
        <v>12.343999999999994</v>
      </c>
    </row>
    <row r="557" spans="1:12">
      <c r="B557" s="3"/>
      <c r="C557">
        <v>2</v>
      </c>
      <c r="D557">
        <v>2</v>
      </c>
      <c r="E557">
        <v>1</v>
      </c>
      <c r="F557">
        <v>11.716000000000008</v>
      </c>
      <c r="G557">
        <v>-18.925000000000011</v>
      </c>
      <c r="H557">
        <v>-18.925000000000011</v>
      </c>
      <c r="I557">
        <f t="shared" si="24"/>
        <v>18.925000000000011</v>
      </c>
      <c r="J557">
        <f>AVERAGE(I557:I558)</f>
        <v>16.109500000000011</v>
      </c>
    </row>
    <row r="558" spans="1:12">
      <c r="B558" s="3"/>
      <c r="E558">
        <v>2</v>
      </c>
      <c r="F558">
        <v>11.633999999999986</v>
      </c>
      <c r="G558">
        <v>-13.294000000000011</v>
      </c>
      <c r="H558">
        <v>-13.294000000000011</v>
      </c>
      <c r="I558">
        <f t="shared" si="24"/>
        <v>13.294000000000011</v>
      </c>
    </row>
    <row r="559" spans="1:12">
      <c r="B559" s="3"/>
      <c r="C559">
        <v>3</v>
      </c>
      <c r="D559">
        <v>6</v>
      </c>
      <c r="E559">
        <v>1</v>
      </c>
      <c r="F559">
        <v>10.326999999999998</v>
      </c>
      <c r="G559">
        <v>-12.293000000000006</v>
      </c>
      <c r="H559">
        <v>-12.293000000000006</v>
      </c>
      <c r="I559">
        <f t="shared" si="24"/>
        <v>12.293000000000006</v>
      </c>
      <c r="J559">
        <f>AVERAGE(I559:I564)</f>
        <v>18.8935</v>
      </c>
    </row>
    <row r="560" spans="1:12">
      <c r="B560" s="3"/>
      <c r="E560">
        <v>2</v>
      </c>
      <c r="F560">
        <v>12.657999999999987</v>
      </c>
      <c r="G560">
        <v>-8.3710000000000093</v>
      </c>
      <c r="H560">
        <v>12.657999999999987</v>
      </c>
      <c r="I560">
        <f t="shared" si="24"/>
        <v>12.657999999999987</v>
      </c>
    </row>
    <row r="561" spans="1:12">
      <c r="B561" s="3"/>
      <c r="E561">
        <v>3</v>
      </c>
      <c r="F561">
        <v>21.800999999999988</v>
      </c>
      <c r="G561">
        <v>-13.669000000000011</v>
      </c>
      <c r="H561">
        <v>21.800999999999988</v>
      </c>
      <c r="I561">
        <f t="shared" si="24"/>
        <v>21.800999999999988</v>
      </c>
    </row>
    <row r="562" spans="1:12">
      <c r="B562" s="3"/>
      <c r="E562">
        <v>4</v>
      </c>
      <c r="F562">
        <v>22.507000000000005</v>
      </c>
      <c r="G562">
        <v>-14.545999999999992</v>
      </c>
      <c r="H562">
        <v>22.507000000000005</v>
      </c>
      <c r="I562">
        <f t="shared" si="24"/>
        <v>22.507000000000005</v>
      </c>
    </row>
    <row r="563" spans="1:12">
      <c r="B563" s="3"/>
      <c r="E563">
        <v>5</v>
      </c>
      <c r="F563">
        <v>19.429000000000002</v>
      </c>
      <c r="G563">
        <v>-12.49799999999999</v>
      </c>
      <c r="H563">
        <v>19.429000000000002</v>
      </c>
      <c r="I563">
        <f t="shared" si="24"/>
        <v>19.429000000000002</v>
      </c>
    </row>
    <row r="564" spans="1:12">
      <c r="B564" s="3"/>
      <c r="E564">
        <v>6</v>
      </c>
      <c r="F564">
        <v>24.673000000000002</v>
      </c>
      <c r="G564">
        <v>-9.6659999999999968</v>
      </c>
      <c r="H564">
        <v>24.673000000000002</v>
      </c>
      <c r="I564">
        <f t="shared" si="24"/>
        <v>24.673000000000002</v>
      </c>
    </row>
    <row r="565" spans="1:12">
      <c r="A565" t="s">
        <v>721</v>
      </c>
      <c r="B565" s="37" t="s">
        <v>41</v>
      </c>
      <c r="C565" s="29">
        <v>1</v>
      </c>
      <c r="D565">
        <v>3</v>
      </c>
      <c r="E565">
        <v>1</v>
      </c>
      <c r="F565" s="17">
        <v>21.659999999999997</v>
      </c>
      <c r="G565" s="17">
        <v>-17.317000000000007</v>
      </c>
      <c r="H565" s="17">
        <v>21.659999999999997</v>
      </c>
      <c r="I565">
        <f t="shared" ref="I565:I575" si="25">ABS(H565)</f>
        <v>21.659999999999997</v>
      </c>
      <c r="J565">
        <f>AVERAGE(I565:I567)</f>
        <v>22.65166666666666</v>
      </c>
      <c r="K565">
        <f>AVERAGE(J565,J568,J571)</f>
        <v>20.216533333333334</v>
      </c>
      <c r="L565">
        <f>AVERAGE(I565:I575)</f>
        <v>20.285090909090908</v>
      </c>
    </row>
    <row r="566" spans="1:12">
      <c r="C566" s="11"/>
      <c r="E566">
        <v>2</v>
      </c>
      <c r="F566" s="17">
        <v>22.092999999999989</v>
      </c>
      <c r="G566" s="17">
        <v>-20.622000000000014</v>
      </c>
      <c r="H566" s="17">
        <v>22.092999999999989</v>
      </c>
      <c r="I566">
        <f t="shared" si="25"/>
        <v>22.092999999999989</v>
      </c>
    </row>
    <row r="567" spans="1:12">
      <c r="C567" s="11"/>
      <c r="E567">
        <v>3</v>
      </c>
      <c r="F567" s="17">
        <v>24.201999999999998</v>
      </c>
      <c r="G567" s="17">
        <v>-18.370000000000005</v>
      </c>
      <c r="H567" s="17">
        <v>24.201999999999998</v>
      </c>
      <c r="I567">
        <f t="shared" si="25"/>
        <v>24.201999999999998</v>
      </c>
    </row>
    <row r="568" spans="1:12">
      <c r="C568" s="11">
        <v>2</v>
      </c>
      <c r="D568">
        <v>3</v>
      </c>
      <c r="E568">
        <v>1</v>
      </c>
      <c r="F568" s="17">
        <v>20.501000000000001</v>
      </c>
      <c r="G568" s="17">
        <v>-9.2029999999999994</v>
      </c>
      <c r="H568" s="17">
        <v>20.501000000000001</v>
      </c>
      <c r="I568">
        <f t="shared" si="25"/>
        <v>20.501000000000001</v>
      </c>
      <c r="J568">
        <f>AVERAGE(I568:I570)</f>
        <v>17.404333333333334</v>
      </c>
    </row>
    <row r="569" spans="1:12">
      <c r="C569" s="11"/>
      <c r="E569">
        <v>2</v>
      </c>
      <c r="F569" s="17">
        <v>16.88</v>
      </c>
      <c r="G569" s="17">
        <v>-9.2330000000000005</v>
      </c>
      <c r="H569" s="17">
        <v>16.88</v>
      </c>
      <c r="I569">
        <f t="shared" si="25"/>
        <v>16.88</v>
      </c>
    </row>
    <row r="570" spans="1:12">
      <c r="C570" s="11"/>
      <c r="E570">
        <v>3</v>
      </c>
      <c r="F570" s="17">
        <v>14.832000000000001</v>
      </c>
      <c r="G570" s="17">
        <v>-10.250999999999999</v>
      </c>
      <c r="H570" s="17">
        <v>14.832000000000001</v>
      </c>
      <c r="I570">
        <f t="shared" si="25"/>
        <v>14.832000000000001</v>
      </c>
    </row>
    <row r="571" spans="1:12">
      <c r="C571" s="11">
        <v>3</v>
      </c>
      <c r="D571">
        <v>5</v>
      </c>
      <c r="E571">
        <v>1</v>
      </c>
      <c r="F571" s="17">
        <v>6.9939999999999998</v>
      </c>
      <c r="G571" s="17">
        <v>-20.338999999999999</v>
      </c>
      <c r="H571" s="17">
        <v>-20.338999999999999</v>
      </c>
      <c r="I571">
        <f t="shared" si="25"/>
        <v>20.338999999999999</v>
      </c>
      <c r="J571">
        <f>AVERAGE(I571:I575)</f>
        <v>20.593600000000002</v>
      </c>
    </row>
    <row r="572" spans="1:12">
      <c r="C572" s="11"/>
      <c r="E572">
        <v>2</v>
      </c>
      <c r="F572" s="17">
        <v>26.327999999999999</v>
      </c>
      <c r="G572" s="17">
        <v>-24.341999999999999</v>
      </c>
      <c r="H572" s="17">
        <v>26.327999999999999</v>
      </c>
      <c r="I572">
        <f t="shared" si="25"/>
        <v>26.327999999999999</v>
      </c>
    </row>
    <row r="573" spans="1:12">
      <c r="C573" s="11"/>
      <c r="E573">
        <v>3</v>
      </c>
      <c r="F573" s="17">
        <v>14.036</v>
      </c>
      <c r="G573" s="17">
        <v>-22.922000000000001</v>
      </c>
      <c r="H573" s="17">
        <v>-22.922000000000001</v>
      </c>
      <c r="I573">
        <f t="shared" si="25"/>
        <v>22.922000000000001</v>
      </c>
    </row>
    <row r="574" spans="1:12">
      <c r="C574" s="11"/>
      <c r="E574">
        <v>4</v>
      </c>
      <c r="F574" s="17">
        <v>13.332000000000001</v>
      </c>
      <c r="G574" s="17">
        <v>-17.364000000000001</v>
      </c>
      <c r="H574" s="17">
        <v>-17.364000000000001</v>
      </c>
      <c r="I574">
        <f t="shared" si="25"/>
        <v>17.364000000000001</v>
      </c>
    </row>
    <row r="575" spans="1:12">
      <c r="C575" s="11"/>
      <c r="E575">
        <v>5</v>
      </c>
      <c r="F575" s="17">
        <v>15.807</v>
      </c>
      <c r="G575" s="17">
        <v>-16.015000000000001</v>
      </c>
      <c r="H575" s="17">
        <v>-16.015000000000001</v>
      </c>
      <c r="I575">
        <f t="shared" si="25"/>
        <v>16.015000000000001</v>
      </c>
    </row>
    <row r="576" spans="1:12">
      <c r="A576" t="s">
        <v>800</v>
      </c>
      <c r="B576" s="3" t="s">
        <v>803</v>
      </c>
      <c r="C576">
        <v>1</v>
      </c>
      <c r="D576">
        <v>3</v>
      </c>
      <c r="E576">
        <v>1</v>
      </c>
      <c r="F576">
        <v>-17.186000000000007</v>
      </c>
      <c r="G576" t="s">
        <v>799</v>
      </c>
      <c r="H576" t="s">
        <v>799</v>
      </c>
      <c r="I576">
        <f>F576</f>
        <v>-17.186000000000007</v>
      </c>
      <c r="J576">
        <f>AVERAGE(I576:I578)</f>
        <v>-14.187333333333337</v>
      </c>
      <c r="K576">
        <f>AVERAGE(J576,J579,J582)</f>
        <v>-14.909000000000004</v>
      </c>
      <c r="L576">
        <f>AVERAGE(I576:I584)</f>
        <v>-14.909000000000004</v>
      </c>
    </row>
    <row r="577" spans="1:12">
      <c r="E577">
        <v>2</v>
      </c>
      <c r="F577" s="17">
        <v>-15.254999999999995</v>
      </c>
      <c r="G577" t="s">
        <v>799</v>
      </c>
      <c r="H577" t="s">
        <v>799</v>
      </c>
      <c r="I577">
        <f t="shared" ref="I577:I623" si="26">F577</f>
        <v>-15.254999999999995</v>
      </c>
    </row>
    <row r="578" spans="1:12">
      <c r="E578">
        <v>3</v>
      </c>
      <c r="F578">
        <v>-10.121000000000009</v>
      </c>
      <c r="G578" t="s">
        <v>799</v>
      </c>
      <c r="H578" t="s">
        <v>799</v>
      </c>
      <c r="I578">
        <f t="shared" si="26"/>
        <v>-10.121000000000009</v>
      </c>
    </row>
    <row r="579" spans="1:12">
      <c r="C579">
        <v>2</v>
      </c>
      <c r="D579">
        <v>3</v>
      </c>
      <c r="E579">
        <v>1</v>
      </c>
      <c r="F579" s="17">
        <v>-17.616000000000014</v>
      </c>
      <c r="G579" t="s">
        <v>799</v>
      </c>
      <c r="H579" t="s">
        <v>799</v>
      </c>
      <c r="I579">
        <f t="shared" si="26"/>
        <v>-17.616000000000014</v>
      </c>
      <c r="J579">
        <f>AVERAGE(I579:I581)</f>
        <v>-16.018000000000001</v>
      </c>
    </row>
    <row r="580" spans="1:12">
      <c r="E580">
        <v>2</v>
      </c>
      <c r="F580">
        <v>-15.015999999999991</v>
      </c>
      <c r="G580" t="s">
        <v>799</v>
      </c>
      <c r="H580" t="s">
        <v>799</v>
      </c>
      <c r="I580">
        <f t="shared" si="26"/>
        <v>-15.015999999999991</v>
      </c>
    </row>
    <row r="581" spans="1:12">
      <c r="E581">
        <v>3</v>
      </c>
      <c r="F581">
        <v>-15.421999999999997</v>
      </c>
      <c r="G581" t="s">
        <v>799</v>
      </c>
      <c r="H581" t="s">
        <v>799</v>
      </c>
      <c r="I581">
        <f t="shared" si="26"/>
        <v>-15.421999999999997</v>
      </c>
    </row>
    <row r="582" spans="1:12">
      <c r="C582">
        <v>3</v>
      </c>
      <c r="D582">
        <v>3</v>
      </c>
      <c r="E582">
        <v>1</v>
      </c>
      <c r="F582">
        <v>-16.013000000000005</v>
      </c>
      <c r="G582" t="s">
        <v>799</v>
      </c>
      <c r="H582" t="s">
        <v>799</v>
      </c>
      <c r="I582">
        <f t="shared" si="26"/>
        <v>-16.013000000000005</v>
      </c>
      <c r="J582">
        <f>AVERAGE(I582:I584)</f>
        <v>-14.521666666666675</v>
      </c>
    </row>
    <row r="583" spans="1:12">
      <c r="E583">
        <v>2</v>
      </c>
      <c r="F583">
        <v>-12.680000000000007</v>
      </c>
      <c r="G583" t="s">
        <v>799</v>
      </c>
      <c r="H583" t="s">
        <v>799</v>
      </c>
      <c r="I583">
        <f t="shared" si="26"/>
        <v>-12.680000000000007</v>
      </c>
    </row>
    <row r="584" spans="1:12">
      <c r="E584">
        <v>3</v>
      </c>
      <c r="F584">
        <v>-14.872000000000014</v>
      </c>
      <c r="G584" t="s">
        <v>799</v>
      </c>
      <c r="H584" t="s">
        <v>799</v>
      </c>
      <c r="I584">
        <f t="shared" si="26"/>
        <v>-14.872000000000014</v>
      </c>
    </row>
    <row r="585" spans="1:12">
      <c r="A585" t="s">
        <v>801</v>
      </c>
      <c r="B585" s="3" t="s">
        <v>803</v>
      </c>
      <c r="C585">
        <v>1</v>
      </c>
      <c r="D585">
        <v>3</v>
      </c>
      <c r="E585">
        <v>1</v>
      </c>
      <c r="F585">
        <v>-5.546999999999997</v>
      </c>
      <c r="G585" t="s">
        <v>799</v>
      </c>
      <c r="H585" t="s">
        <v>799</v>
      </c>
      <c r="I585">
        <f t="shared" si="26"/>
        <v>-5.546999999999997</v>
      </c>
      <c r="J585">
        <f>AVERAGE(I585:I587)</f>
        <v>-8.3080000000000016</v>
      </c>
      <c r="K585">
        <f>AVERAGE(J585,J588,J591)</f>
        <v>-9.3008888888888901</v>
      </c>
      <c r="L585">
        <f>AVERAGE(I585:I593)</f>
        <v>-9.3008888888888883</v>
      </c>
    </row>
    <row r="586" spans="1:12">
      <c r="E586">
        <v>2</v>
      </c>
      <c r="F586">
        <v>-7.8530000000000086</v>
      </c>
      <c r="G586" t="s">
        <v>799</v>
      </c>
      <c r="H586" t="s">
        <v>799</v>
      </c>
      <c r="I586">
        <f t="shared" si="26"/>
        <v>-7.8530000000000086</v>
      </c>
    </row>
    <row r="587" spans="1:12">
      <c r="E587">
        <v>3</v>
      </c>
      <c r="F587">
        <v>-11.524000000000001</v>
      </c>
      <c r="G587" t="s">
        <v>799</v>
      </c>
      <c r="H587" t="s">
        <v>799</v>
      </c>
      <c r="I587">
        <f t="shared" si="26"/>
        <v>-11.524000000000001</v>
      </c>
    </row>
    <row r="588" spans="1:12">
      <c r="C588">
        <v>2</v>
      </c>
      <c r="D588">
        <v>3</v>
      </c>
      <c r="E588">
        <v>1</v>
      </c>
      <c r="F588" s="11">
        <v>-6.0089999999999861</v>
      </c>
      <c r="G588" t="s">
        <v>799</v>
      </c>
      <c r="H588" t="s">
        <v>799</v>
      </c>
      <c r="I588">
        <f t="shared" si="26"/>
        <v>-6.0089999999999861</v>
      </c>
      <c r="J588">
        <f>AVERAGE(I588:I590)</f>
        <v>-11.131333333333336</v>
      </c>
    </row>
    <row r="589" spans="1:12">
      <c r="E589">
        <v>2</v>
      </c>
      <c r="F589">
        <v>-15.496000000000009</v>
      </c>
      <c r="G589" t="s">
        <v>799</v>
      </c>
      <c r="H589" t="s">
        <v>799</v>
      </c>
      <c r="I589">
        <f t="shared" si="26"/>
        <v>-15.496000000000009</v>
      </c>
    </row>
    <row r="590" spans="1:12">
      <c r="E590">
        <v>3</v>
      </c>
      <c r="F590">
        <v>-11.88900000000001</v>
      </c>
      <c r="G590" t="s">
        <v>799</v>
      </c>
      <c r="H590" t="s">
        <v>799</v>
      </c>
      <c r="I590">
        <f t="shared" si="26"/>
        <v>-11.88900000000001</v>
      </c>
    </row>
    <row r="591" spans="1:12">
      <c r="C591">
        <v>3</v>
      </c>
      <c r="D591">
        <v>3</v>
      </c>
      <c r="E591">
        <v>1</v>
      </c>
      <c r="F591">
        <v>-6.6049999999999898</v>
      </c>
      <c r="G591" t="s">
        <v>799</v>
      </c>
      <c r="H591" t="s">
        <v>799</v>
      </c>
      <c r="I591">
        <f t="shared" si="26"/>
        <v>-6.6049999999999898</v>
      </c>
      <c r="J591">
        <f>AVERAGE(I591:I593)</f>
        <v>-8.4633333333333294</v>
      </c>
    </row>
    <row r="592" spans="1:12">
      <c r="E592">
        <v>2</v>
      </c>
      <c r="F592">
        <v>-9.0960000000000036</v>
      </c>
      <c r="G592" t="s">
        <v>799</v>
      </c>
      <c r="H592" t="s">
        <v>799</v>
      </c>
      <c r="I592">
        <f t="shared" si="26"/>
        <v>-9.0960000000000036</v>
      </c>
    </row>
    <row r="593" spans="1:12">
      <c r="E593">
        <v>3</v>
      </c>
      <c r="F593">
        <v>-9.688999999999993</v>
      </c>
      <c r="G593" t="s">
        <v>799</v>
      </c>
      <c r="H593" t="s">
        <v>799</v>
      </c>
      <c r="I593">
        <f t="shared" si="26"/>
        <v>-9.688999999999993</v>
      </c>
    </row>
    <row r="594" spans="1:12">
      <c r="A594" t="s">
        <v>802</v>
      </c>
      <c r="B594" s="3" t="s">
        <v>789</v>
      </c>
      <c r="C594">
        <v>1</v>
      </c>
      <c r="D594">
        <v>5</v>
      </c>
      <c r="E594">
        <v>1</v>
      </c>
      <c r="F594">
        <v>-7.8149999999999977</v>
      </c>
      <c r="G594" t="s">
        <v>799</v>
      </c>
      <c r="H594" t="s">
        <v>799</v>
      </c>
      <c r="I594">
        <f t="shared" si="26"/>
        <v>-7.8149999999999977</v>
      </c>
      <c r="J594">
        <f>AVERAGE(I594:I598)</f>
        <v>-9.0428000000000051</v>
      </c>
      <c r="K594">
        <f>AVERAGE(J594,J599,J603)</f>
        <v>-9.4153500000000037</v>
      </c>
      <c r="L594">
        <f>AVERAGE(I594:I606)</f>
        <v>-9.3866923076923108</v>
      </c>
    </row>
    <row r="595" spans="1:12">
      <c r="E595">
        <v>2</v>
      </c>
      <c r="F595">
        <v>-8.914999999999992</v>
      </c>
      <c r="G595" t="s">
        <v>799</v>
      </c>
      <c r="H595" t="s">
        <v>799</v>
      </c>
      <c r="I595">
        <f t="shared" si="26"/>
        <v>-8.914999999999992</v>
      </c>
    </row>
    <row r="596" spans="1:12">
      <c r="E596">
        <v>3</v>
      </c>
      <c r="F596">
        <v>-8.842000000000013</v>
      </c>
      <c r="G596" t="s">
        <v>799</v>
      </c>
      <c r="H596" t="s">
        <v>799</v>
      </c>
      <c r="I596">
        <f t="shared" si="26"/>
        <v>-8.842000000000013</v>
      </c>
    </row>
    <row r="597" spans="1:12">
      <c r="E597">
        <v>4</v>
      </c>
      <c r="F597">
        <v>-11.699000000000012</v>
      </c>
      <c r="G597" t="s">
        <v>799</v>
      </c>
      <c r="H597" t="s">
        <v>799</v>
      </c>
      <c r="I597">
        <f t="shared" si="26"/>
        <v>-11.699000000000012</v>
      </c>
    </row>
    <row r="598" spans="1:12">
      <c r="E598">
        <v>5</v>
      </c>
      <c r="F598">
        <v>-7.9430000000000121</v>
      </c>
      <c r="G598" t="s">
        <v>799</v>
      </c>
      <c r="H598" t="s">
        <v>799</v>
      </c>
      <c r="I598">
        <f t="shared" si="26"/>
        <v>-7.9430000000000121</v>
      </c>
    </row>
    <row r="599" spans="1:12">
      <c r="C599">
        <v>2</v>
      </c>
      <c r="D599">
        <v>4</v>
      </c>
      <c r="E599">
        <v>1</v>
      </c>
      <c r="F599">
        <v>-5.6150000000000091</v>
      </c>
      <c r="G599" t="s">
        <v>799</v>
      </c>
      <c r="H599" t="s">
        <v>799</v>
      </c>
      <c r="I599">
        <f t="shared" si="26"/>
        <v>-5.6150000000000091</v>
      </c>
      <c r="J599">
        <f>AVERAGE(I599:I602)</f>
        <v>-8.7980000000000089</v>
      </c>
    </row>
    <row r="600" spans="1:12">
      <c r="E600">
        <v>2</v>
      </c>
      <c r="F600">
        <v>-12.12700000000001</v>
      </c>
      <c r="G600" t="s">
        <v>799</v>
      </c>
      <c r="H600" t="s">
        <v>799</v>
      </c>
      <c r="I600">
        <f t="shared" si="26"/>
        <v>-12.12700000000001</v>
      </c>
    </row>
    <row r="601" spans="1:12">
      <c r="E601">
        <v>3</v>
      </c>
      <c r="F601">
        <v>-7.1450000000000102</v>
      </c>
      <c r="G601" t="s">
        <v>799</v>
      </c>
      <c r="H601" t="s">
        <v>799</v>
      </c>
      <c r="I601">
        <f t="shared" si="26"/>
        <v>-7.1450000000000102</v>
      </c>
    </row>
    <row r="602" spans="1:12">
      <c r="E602">
        <v>4</v>
      </c>
      <c r="F602">
        <v>-10.305000000000007</v>
      </c>
      <c r="G602" t="s">
        <v>799</v>
      </c>
      <c r="H602" t="s">
        <v>799</v>
      </c>
      <c r="I602">
        <f t="shared" si="26"/>
        <v>-10.305000000000007</v>
      </c>
    </row>
    <row r="603" spans="1:12">
      <c r="C603">
        <v>3</v>
      </c>
      <c r="D603">
        <v>4</v>
      </c>
      <c r="E603">
        <v>1</v>
      </c>
      <c r="F603">
        <v>-13.241000000000014</v>
      </c>
      <c r="G603" t="s">
        <v>799</v>
      </c>
      <c r="H603" t="s">
        <v>799</v>
      </c>
      <c r="I603">
        <f t="shared" si="26"/>
        <v>-13.241000000000014</v>
      </c>
      <c r="J603">
        <f>AVERAGE(I603:I606)</f>
        <v>-10.405249999999995</v>
      </c>
    </row>
    <row r="604" spans="1:12">
      <c r="E604">
        <v>2</v>
      </c>
      <c r="F604">
        <v>-8.5569999999999879</v>
      </c>
      <c r="G604" t="s">
        <v>799</v>
      </c>
      <c r="H604" t="s">
        <v>799</v>
      </c>
      <c r="I604">
        <f t="shared" si="26"/>
        <v>-8.5569999999999879</v>
      </c>
    </row>
    <row r="605" spans="1:12">
      <c r="E605">
        <v>3</v>
      </c>
      <c r="F605">
        <v>-11.60499999999999</v>
      </c>
      <c r="G605" t="s">
        <v>799</v>
      </c>
      <c r="H605" t="s">
        <v>799</v>
      </c>
      <c r="I605">
        <f t="shared" si="26"/>
        <v>-11.60499999999999</v>
      </c>
    </row>
    <row r="606" spans="1:12">
      <c r="E606">
        <v>4</v>
      </c>
      <c r="F606">
        <v>-8.2179999999999893</v>
      </c>
      <c r="G606" t="s">
        <v>799</v>
      </c>
      <c r="H606" t="s">
        <v>799</v>
      </c>
      <c r="I606">
        <f t="shared" si="26"/>
        <v>-8.2179999999999893</v>
      </c>
    </row>
    <row r="607" spans="1:12">
      <c r="A607" t="s">
        <v>813</v>
      </c>
      <c r="B607" s="7" t="s">
        <v>803</v>
      </c>
      <c r="C607">
        <v>1</v>
      </c>
      <c r="D607">
        <v>3</v>
      </c>
      <c r="E607">
        <v>1</v>
      </c>
      <c r="F607">
        <v>-15.769000000000005</v>
      </c>
      <c r="G607" t="s">
        <v>799</v>
      </c>
      <c r="H607" t="s">
        <v>799</v>
      </c>
      <c r="I607">
        <f t="shared" si="26"/>
        <v>-15.769000000000005</v>
      </c>
      <c r="J607">
        <f>AVERAGE(I607:I609)</f>
        <v>-14.434333333333333</v>
      </c>
      <c r="K607">
        <f>AVERAGE(J607,J610,J613,J615)</f>
        <v>-16.976208333333329</v>
      </c>
      <c r="L607">
        <f>AVERAGE(I607:I616)</f>
        <v>-16.960399999999996</v>
      </c>
    </row>
    <row r="608" spans="1:12">
      <c r="E608">
        <v>2</v>
      </c>
      <c r="F608">
        <v>-12.331999999999994</v>
      </c>
      <c r="G608" t="s">
        <v>799</v>
      </c>
      <c r="H608" t="s">
        <v>799</v>
      </c>
      <c r="I608">
        <f t="shared" si="26"/>
        <v>-12.331999999999994</v>
      </c>
    </row>
    <row r="609" spans="1:12">
      <c r="E609">
        <v>3</v>
      </c>
      <c r="F609">
        <v>-15.201999999999998</v>
      </c>
      <c r="G609" t="s">
        <v>799</v>
      </c>
      <c r="H609" t="s">
        <v>799</v>
      </c>
      <c r="I609">
        <f t="shared" si="26"/>
        <v>-15.201999999999998</v>
      </c>
    </row>
    <row r="610" spans="1:12">
      <c r="C610">
        <v>2</v>
      </c>
      <c r="D610">
        <v>3</v>
      </c>
      <c r="E610">
        <v>1</v>
      </c>
      <c r="F610">
        <v>-18.266999999999996</v>
      </c>
      <c r="G610" t="s">
        <v>799</v>
      </c>
      <c r="H610" t="s">
        <v>799</v>
      </c>
      <c r="I610">
        <f t="shared" si="26"/>
        <v>-18.266999999999996</v>
      </c>
      <c r="J610">
        <f>AVERAGE(I610:I612)</f>
        <v>-19.359999999999996</v>
      </c>
    </row>
    <row r="611" spans="1:12">
      <c r="E611">
        <v>2</v>
      </c>
      <c r="F611">
        <v>-19.439999999999998</v>
      </c>
      <c r="G611" t="s">
        <v>799</v>
      </c>
      <c r="H611" t="s">
        <v>799</v>
      </c>
      <c r="I611">
        <f t="shared" si="26"/>
        <v>-19.439999999999998</v>
      </c>
    </row>
    <row r="612" spans="1:12">
      <c r="E612">
        <v>3</v>
      </c>
      <c r="F612">
        <v>-20.37299999999999</v>
      </c>
      <c r="G612" t="s">
        <v>799</v>
      </c>
      <c r="H612" t="s">
        <v>799</v>
      </c>
      <c r="I612">
        <f t="shared" si="26"/>
        <v>-20.37299999999999</v>
      </c>
      <c r="L612" s="69"/>
    </row>
    <row r="613" spans="1:12">
      <c r="C613">
        <v>3</v>
      </c>
      <c r="D613">
        <v>2</v>
      </c>
      <c r="E613">
        <v>1</v>
      </c>
      <c r="F613">
        <v>-17.88300000000001</v>
      </c>
      <c r="G613" t="s">
        <v>799</v>
      </c>
      <c r="H613" t="s">
        <v>799</v>
      </c>
      <c r="I613">
        <f t="shared" si="26"/>
        <v>-17.88300000000001</v>
      </c>
      <c r="J613">
        <f>AVERAGE(I613:I614)</f>
        <v>-17.136499999999998</v>
      </c>
    </row>
    <row r="614" spans="1:12">
      <c r="E614">
        <v>2</v>
      </c>
      <c r="F614">
        <v>-16.389999999999986</v>
      </c>
      <c r="G614" t="s">
        <v>799</v>
      </c>
      <c r="H614" t="s">
        <v>799</v>
      </c>
      <c r="I614">
        <f t="shared" si="26"/>
        <v>-16.389999999999986</v>
      </c>
    </row>
    <row r="615" spans="1:12">
      <c r="C615">
        <v>4</v>
      </c>
      <c r="D615">
        <v>2</v>
      </c>
      <c r="E615">
        <v>1</v>
      </c>
      <c r="F615">
        <v>-16.449999999999989</v>
      </c>
      <c r="G615" t="s">
        <v>799</v>
      </c>
      <c r="H615" t="s">
        <v>799</v>
      </c>
      <c r="I615">
        <f t="shared" si="26"/>
        <v>-16.449999999999989</v>
      </c>
      <c r="J615">
        <f>AVERAGE(I615:I616)</f>
        <v>-16.97399999999999</v>
      </c>
    </row>
    <row r="616" spans="1:12">
      <c r="E616">
        <v>2</v>
      </c>
      <c r="F616">
        <v>-17.49799999999999</v>
      </c>
      <c r="G616" t="s">
        <v>799</v>
      </c>
      <c r="H616" t="s">
        <v>799</v>
      </c>
      <c r="I616">
        <f t="shared" si="26"/>
        <v>-17.49799999999999</v>
      </c>
    </row>
    <row r="617" spans="1:12">
      <c r="A617" t="s">
        <v>822</v>
      </c>
      <c r="B617" s="7" t="s">
        <v>823</v>
      </c>
      <c r="C617">
        <v>1</v>
      </c>
      <c r="D617">
        <v>3</v>
      </c>
      <c r="E617">
        <v>1</v>
      </c>
      <c r="F617">
        <v>-18.158999999999992</v>
      </c>
      <c r="G617" t="s">
        <v>799</v>
      </c>
      <c r="H617" t="s">
        <v>799</v>
      </c>
      <c r="I617">
        <f t="shared" si="26"/>
        <v>-18.158999999999992</v>
      </c>
      <c r="J617">
        <f>AVERAGE(I617:I619)</f>
        <v>-15.876000000000005</v>
      </c>
      <c r="K617">
        <f>AVERAGE(J617,J620,J622)</f>
        <v>-16.793000000000003</v>
      </c>
      <c r="L617">
        <f>AVERAGE(I617:I623)</f>
        <v>-16.662000000000003</v>
      </c>
    </row>
    <row r="618" spans="1:12">
      <c r="E618">
        <v>2</v>
      </c>
      <c r="F618">
        <v>-16.63300000000001</v>
      </c>
      <c r="G618" t="s">
        <v>799</v>
      </c>
      <c r="H618" t="s">
        <v>799</v>
      </c>
      <c r="I618">
        <f t="shared" si="26"/>
        <v>-16.63300000000001</v>
      </c>
    </row>
    <row r="619" spans="1:12">
      <c r="E619">
        <v>3</v>
      </c>
      <c r="F619">
        <v>-12.836000000000013</v>
      </c>
      <c r="G619" t="s">
        <v>799</v>
      </c>
      <c r="H619" t="s">
        <v>799</v>
      </c>
      <c r="I619">
        <f t="shared" si="26"/>
        <v>-12.836000000000013</v>
      </c>
    </row>
    <row r="620" spans="1:12">
      <c r="C620">
        <v>2</v>
      </c>
      <c r="D620">
        <v>2</v>
      </c>
      <c r="E620">
        <v>1</v>
      </c>
      <c r="F620">
        <v>-15.328000000000003</v>
      </c>
      <c r="G620" t="s">
        <v>799</v>
      </c>
      <c r="H620" t="s">
        <v>799</v>
      </c>
      <c r="I620">
        <f t="shared" si="26"/>
        <v>-15.328000000000003</v>
      </c>
      <c r="J620">
        <f>AVERAGE(I620:I621)</f>
        <v>-15.578000000000003</v>
      </c>
    </row>
    <row r="621" spans="1:12">
      <c r="E621">
        <v>2</v>
      </c>
      <c r="F621">
        <v>-15.828000000000003</v>
      </c>
      <c r="G621" t="s">
        <v>799</v>
      </c>
      <c r="H621" t="s">
        <v>799</v>
      </c>
      <c r="I621">
        <f t="shared" si="26"/>
        <v>-15.828000000000003</v>
      </c>
    </row>
    <row r="622" spans="1:12">
      <c r="C622">
        <v>3</v>
      </c>
      <c r="D622">
        <v>2</v>
      </c>
      <c r="E622">
        <v>1</v>
      </c>
      <c r="F622">
        <v>-19.414999999999992</v>
      </c>
      <c r="G622" t="s">
        <v>799</v>
      </c>
      <c r="H622" t="s">
        <v>799</v>
      </c>
      <c r="I622">
        <f t="shared" si="26"/>
        <v>-19.414999999999992</v>
      </c>
      <c r="J622">
        <f>AVERAGE(I622:I623)</f>
        <v>-18.924999999999997</v>
      </c>
    </row>
    <row r="623" spans="1:12">
      <c r="E623">
        <v>2</v>
      </c>
      <c r="F623">
        <v>-18.435000000000002</v>
      </c>
      <c r="G623" t="s">
        <v>799</v>
      </c>
      <c r="H623" t="s">
        <v>799</v>
      </c>
      <c r="I623">
        <f t="shared" si="26"/>
        <v>-18.435000000000002</v>
      </c>
    </row>
    <row r="624" spans="1:12">
      <c r="A624" t="s">
        <v>831</v>
      </c>
      <c r="B624" s="7" t="s">
        <v>832</v>
      </c>
      <c r="C624">
        <v>1</v>
      </c>
      <c r="D624">
        <v>3</v>
      </c>
      <c r="E624">
        <v>1</v>
      </c>
      <c r="F624">
        <v>-9.828000000000003</v>
      </c>
      <c r="G624" t="s">
        <v>799</v>
      </c>
      <c r="H624" t="s">
        <v>799</v>
      </c>
      <c r="I624">
        <f t="shared" ref="I624:I626" si="27">F624</f>
        <v>-9.828000000000003</v>
      </c>
      <c r="J624">
        <f>AVERAGE(I624:I626)</f>
        <v>-11.259666666666666</v>
      </c>
      <c r="K624">
        <f>AVERAGE(J624,J627,J630)</f>
        <v>-12.49722222222222</v>
      </c>
      <c r="L624">
        <f>AVERAGE(I624:I633)</f>
        <v>-12.563699999999997</v>
      </c>
    </row>
    <row r="625" spans="3:10">
      <c r="E625">
        <v>2</v>
      </c>
      <c r="F625">
        <v>-13.167000000000002</v>
      </c>
      <c r="G625" t="s">
        <v>799</v>
      </c>
      <c r="H625" t="s">
        <v>799</v>
      </c>
      <c r="I625">
        <f t="shared" si="27"/>
        <v>-13.167000000000002</v>
      </c>
    </row>
    <row r="626" spans="3:10">
      <c r="E626">
        <v>3</v>
      </c>
      <c r="F626">
        <v>-10.783999999999992</v>
      </c>
      <c r="G626" t="s">
        <v>799</v>
      </c>
      <c r="H626" t="s">
        <v>799</v>
      </c>
      <c r="I626">
        <f t="shared" si="27"/>
        <v>-10.783999999999992</v>
      </c>
    </row>
    <row r="627" spans="3:10">
      <c r="C627">
        <v>2</v>
      </c>
      <c r="D627">
        <v>3</v>
      </c>
      <c r="E627">
        <v>1</v>
      </c>
      <c r="F627">
        <v>-16.706999999999994</v>
      </c>
      <c r="G627" t="s">
        <v>799</v>
      </c>
      <c r="H627" t="s">
        <v>799</v>
      </c>
      <c r="I627">
        <f t="shared" ref="I627:I629" si="28">F627</f>
        <v>-16.706999999999994</v>
      </c>
      <c r="J627">
        <f>AVERAGE(I627:I629)</f>
        <v>-13.069999999999993</v>
      </c>
    </row>
    <row r="628" spans="3:10">
      <c r="E628">
        <v>2</v>
      </c>
      <c r="F628">
        <v>-12.094999999999999</v>
      </c>
      <c r="G628" t="s">
        <v>799</v>
      </c>
      <c r="H628" t="s">
        <v>799</v>
      </c>
      <c r="I628">
        <f t="shared" si="28"/>
        <v>-12.094999999999999</v>
      </c>
    </row>
    <row r="629" spans="3:10">
      <c r="E629">
        <v>3</v>
      </c>
      <c r="F629">
        <v>-10.407999999999987</v>
      </c>
      <c r="G629" t="s">
        <v>799</v>
      </c>
      <c r="H629" t="s">
        <v>799</v>
      </c>
      <c r="I629">
        <f t="shared" si="28"/>
        <v>-10.407999999999987</v>
      </c>
    </row>
    <row r="630" spans="3:10">
      <c r="C630">
        <v>3</v>
      </c>
      <c r="D630">
        <v>4</v>
      </c>
      <c r="E630">
        <v>1</v>
      </c>
      <c r="F630">
        <v>-12.218999999999994</v>
      </c>
      <c r="G630" t="s">
        <v>799</v>
      </c>
      <c r="H630" t="s">
        <v>799</v>
      </c>
      <c r="I630">
        <f t="shared" ref="I630:I633" si="29">F630</f>
        <v>-12.218999999999994</v>
      </c>
      <c r="J630">
        <f>AVERAGE(I630:I633)</f>
        <v>-13.161999999999999</v>
      </c>
    </row>
    <row r="631" spans="3:10">
      <c r="E631">
        <v>2</v>
      </c>
      <c r="F631">
        <v>-15.647999999999996</v>
      </c>
      <c r="G631" t="s">
        <v>799</v>
      </c>
      <c r="H631" t="s">
        <v>799</v>
      </c>
      <c r="I631">
        <f t="shared" si="29"/>
        <v>-15.647999999999996</v>
      </c>
    </row>
    <row r="632" spans="3:10">
      <c r="E632">
        <v>3</v>
      </c>
      <c r="F632">
        <v>-13.173000000000002</v>
      </c>
      <c r="G632" t="s">
        <v>799</v>
      </c>
      <c r="H632" t="s">
        <v>799</v>
      </c>
      <c r="I632">
        <f t="shared" si="29"/>
        <v>-13.173000000000002</v>
      </c>
    </row>
    <row r="633" spans="3:10">
      <c r="E633">
        <v>4</v>
      </c>
      <c r="F633">
        <v>-11.608000000000004</v>
      </c>
      <c r="G633" t="s">
        <v>799</v>
      </c>
      <c r="H633" t="s">
        <v>799</v>
      </c>
      <c r="I633">
        <f t="shared" si="29"/>
        <v>-11.608000000000004</v>
      </c>
    </row>
  </sheetData>
  <pageMargins left="0.7" right="0.7" top="0.75" bottom="0.75" header="0.3" footer="0.3"/>
  <pageSetup orientation="portrait" horizontalDpi="200" verticalDpi="200" r:id="rId1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3"/>
  <dimension ref="A1:J663"/>
  <sheetViews>
    <sheetView topLeftCell="A103" workbookViewId="0">
      <selection activeCell="A112" sqref="A109:XFD112"/>
    </sheetView>
  </sheetViews>
  <sheetFormatPr defaultRowHeight="15"/>
  <cols>
    <col min="1" max="1" width="10" customWidth="1"/>
    <col min="2" max="2" width="7.42578125" customWidth="1"/>
    <col min="3" max="3" width="5.140625" customWidth="1"/>
    <col min="4" max="4" width="5" customWidth="1"/>
    <col min="5" max="5" width="14.85546875" bestFit="1" customWidth="1"/>
    <col min="6" max="6" width="8" bestFit="1" customWidth="1"/>
    <col min="7" max="7" width="12" bestFit="1" customWidth="1"/>
    <col min="8" max="8" width="13.42578125" bestFit="1" customWidth="1"/>
    <col min="9" max="9" width="20.7109375" bestFit="1" customWidth="1"/>
    <col min="10" max="10" width="17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23</v>
      </c>
      <c r="B2" s="3" t="s">
        <v>720</v>
      </c>
      <c r="C2">
        <v>1</v>
      </c>
      <c r="D2">
        <v>1</v>
      </c>
      <c r="E2">
        <v>117.92400000000001</v>
      </c>
      <c r="F2">
        <v>175.208</v>
      </c>
      <c r="G2">
        <f>E2/F2</f>
        <v>0.67305145883749606</v>
      </c>
      <c r="H2">
        <f>AVERAGE(G2:G3)</f>
        <v>0.6757199589100773</v>
      </c>
      <c r="I2">
        <f>AVERAGE(H2,H4)</f>
        <v>0.71472903490671613</v>
      </c>
      <c r="J2">
        <f>AVERAGE(G2:G7)</f>
        <v>0.72773206023892911</v>
      </c>
    </row>
    <row r="3" spans="1:10">
      <c r="D3">
        <v>2</v>
      </c>
      <c r="E3">
        <v>126.59</v>
      </c>
      <c r="F3">
        <v>186.60400000000001</v>
      </c>
      <c r="G3">
        <f>E3/F3</f>
        <v>0.67838845898265843</v>
      </c>
    </row>
    <row r="4" spans="1:10">
      <c r="C4">
        <v>2</v>
      </c>
      <c r="D4">
        <v>1</v>
      </c>
      <c r="E4">
        <v>176.92099999999999</v>
      </c>
      <c r="F4">
        <v>234.386</v>
      </c>
      <c r="G4">
        <f>E4/F4</f>
        <v>0.75482750676234922</v>
      </c>
      <c r="H4">
        <f>AVERAGE(G4:G7)</f>
        <v>0.75373811090335507</v>
      </c>
    </row>
    <row r="5" spans="1:10">
      <c r="D5">
        <v>2</v>
      </c>
      <c r="E5">
        <v>193.25899999999999</v>
      </c>
      <c r="F5">
        <v>254.11799999999999</v>
      </c>
      <c r="G5">
        <f t="shared" ref="G5:G7" si="0">E5/F5</f>
        <v>0.76050889744134609</v>
      </c>
    </row>
    <row r="6" spans="1:10">
      <c r="D6">
        <v>3</v>
      </c>
      <c r="E6">
        <v>203.364</v>
      </c>
      <c r="F6">
        <v>270.14800000000002</v>
      </c>
      <c r="G6">
        <f t="shared" si="0"/>
        <v>0.75278736100211729</v>
      </c>
    </row>
    <row r="7" spans="1:10">
      <c r="D7">
        <v>4</v>
      </c>
      <c r="E7">
        <v>218.00899999999999</v>
      </c>
      <c r="F7">
        <v>291.91300000000001</v>
      </c>
      <c r="G7">
        <f t="shared" si="0"/>
        <v>0.74682867840760769</v>
      </c>
    </row>
    <row r="8" spans="1:10">
      <c r="A8" t="s">
        <v>65</v>
      </c>
      <c r="B8" s="39" t="s">
        <v>66</v>
      </c>
      <c r="C8">
        <v>1</v>
      </c>
      <c r="D8">
        <v>1</v>
      </c>
      <c r="E8">
        <v>38.746000000000002</v>
      </c>
      <c r="F8">
        <v>61.832000000000001</v>
      </c>
      <c r="G8">
        <f>E8/F8</f>
        <v>0.62663345840341578</v>
      </c>
      <c r="H8">
        <f>AVERAGE(G8:G11)</f>
        <v>0.74117567207698221</v>
      </c>
      <c r="I8">
        <f>AVERAGE(H8,H12,H15)</f>
        <v>0.71416380679853786</v>
      </c>
      <c r="J8">
        <f>AVERAGE(G8:G18)</f>
        <v>0.71824451827383762</v>
      </c>
    </row>
    <row r="9" spans="1:10">
      <c r="D9">
        <v>2</v>
      </c>
      <c r="E9">
        <v>45.024999999999999</v>
      </c>
      <c r="F9">
        <v>52.06</v>
      </c>
      <c r="G9">
        <f t="shared" ref="G9:G18" si="1">E9/F9</f>
        <v>0.86486746062235875</v>
      </c>
    </row>
    <row r="10" spans="1:10">
      <c r="D10">
        <v>3</v>
      </c>
      <c r="E10">
        <v>28.635999999999999</v>
      </c>
      <c r="F10">
        <v>45.893999999999998</v>
      </c>
      <c r="G10">
        <f t="shared" si="1"/>
        <v>0.62395955898374511</v>
      </c>
    </row>
    <row r="11" spans="1:10">
      <c r="D11">
        <v>4</v>
      </c>
      <c r="E11">
        <v>54.128999999999998</v>
      </c>
      <c r="F11">
        <v>63.738</v>
      </c>
      <c r="G11">
        <f t="shared" si="1"/>
        <v>0.84924221029840907</v>
      </c>
    </row>
    <row r="12" spans="1:10">
      <c r="C12">
        <v>2</v>
      </c>
      <c r="D12">
        <v>1</v>
      </c>
      <c r="E12">
        <v>24.254000000000001</v>
      </c>
      <c r="F12">
        <v>37.482999999999997</v>
      </c>
      <c r="G12">
        <f t="shared" si="1"/>
        <v>0.64706667022383491</v>
      </c>
      <c r="H12">
        <f>AVERAGE(G12:G14)</f>
        <v>0.66927598057024074</v>
      </c>
    </row>
    <row r="13" spans="1:10">
      <c r="D13">
        <v>2</v>
      </c>
      <c r="E13">
        <v>26.443000000000001</v>
      </c>
      <c r="F13">
        <v>41.773000000000003</v>
      </c>
      <c r="G13">
        <f t="shared" si="1"/>
        <v>0.63301654178536371</v>
      </c>
    </row>
    <row r="14" spans="1:10">
      <c r="D14">
        <v>3</v>
      </c>
      <c r="E14">
        <v>27.893000000000001</v>
      </c>
      <c r="F14">
        <v>38.328000000000003</v>
      </c>
      <c r="G14">
        <f t="shared" si="1"/>
        <v>0.72774472970152371</v>
      </c>
    </row>
    <row r="15" spans="1:10">
      <c r="C15">
        <v>3</v>
      </c>
      <c r="D15">
        <v>1</v>
      </c>
      <c r="E15">
        <v>51.624000000000002</v>
      </c>
      <c r="F15">
        <v>72.718999999999994</v>
      </c>
      <c r="G15">
        <f t="shared" si="1"/>
        <v>0.70991075234807965</v>
      </c>
      <c r="H15">
        <f>AVERAGE(G15:G18)</f>
        <v>0.73203976774839052</v>
      </c>
    </row>
    <row r="16" spans="1:10">
      <c r="D16">
        <v>2</v>
      </c>
      <c r="E16">
        <v>57.427999999999997</v>
      </c>
      <c r="F16">
        <v>82.218999999999994</v>
      </c>
      <c r="G16">
        <f t="shared" si="1"/>
        <v>0.69847602135759379</v>
      </c>
    </row>
    <row r="17" spans="1:10">
      <c r="D17">
        <v>3</v>
      </c>
      <c r="E17">
        <v>61.27</v>
      </c>
      <c r="F17">
        <v>85.866</v>
      </c>
      <c r="G17">
        <f t="shared" si="1"/>
        <v>0.71355367665898028</v>
      </c>
    </row>
    <row r="18" spans="1:10">
      <c r="D18">
        <v>4</v>
      </c>
      <c r="E18">
        <v>54.917999999999999</v>
      </c>
      <c r="F18">
        <v>68.117999999999995</v>
      </c>
      <c r="G18">
        <f t="shared" si="1"/>
        <v>0.8062186206289087</v>
      </c>
    </row>
    <row r="19" spans="1:10">
      <c r="A19" t="s">
        <v>34</v>
      </c>
      <c r="B19" s="3" t="s">
        <v>35</v>
      </c>
      <c r="C19">
        <v>1</v>
      </c>
      <c r="D19">
        <v>1</v>
      </c>
      <c r="E19">
        <v>152.03</v>
      </c>
      <c r="F19">
        <v>242.83500000000001</v>
      </c>
      <c r="G19">
        <f t="shared" ref="G19:G50" si="2">E19/F19</f>
        <v>0.62606296456441612</v>
      </c>
      <c r="H19">
        <f>AVERAGE(G19:G21)</f>
        <v>0.58090242218754262</v>
      </c>
      <c r="I19">
        <f>AVERAGE(H19,H22,H26)</f>
        <v>0.58404727015414337</v>
      </c>
      <c r="J19">
        <f>AVERAGE(G19:G27)</f>
        <v>0.58231333974323851</v>
      </c>
    </row>
    <row r="20" spans="1:10">
      <c r="B20" s="3"/>
      <c r="D20">
        <v>2</v>
      </c>
      <c r="E20">
        <v>110.45399999999999</v>
      </c>
      <c r="F20">
        <v>208.214</v>
      </c>
      <c r="G20">
        <f t="shared" si="2"/>
        <v>0.53048306069716733</v>
      </c>
    </row>
    <row r="21" spans="1:10">
      <c r="B21" s="3"/>
      <c r="D21">
        <v>3</v>
      </c>
      <c r="E21">
        <v>89.872</v>
      </c>
      <c r="F21">
        <v>153.32300000000001</v>
      </c>
      <c r="G21">
        <f t="shared" si="2"/>
        <v>0.58616124130104419</v>
      </c>
    </row>
    <row r="22" spans="1:10">
      <c r="B22" s="3"/>
      <c r="C22">
        <v>2</v>
      </c>
      <c r="D22">
        <v>1</v>
      </c>
      <c r="E22">
        <v>121.004</v>
      </c>
      <c r="F22">
        <v>199.09</v>
      </c>
      <c r="G22">
        <f t="shared" si="2"/>
        <v>0.60778542367773369</v>
      </c>
      <c r="H22">
        <f>AVERAGE(G22:G25)</f>
        <v>0.57781700728837249</v>
      </c>
    </row>
    <row r="23" spans="1:10">
      <c r="B23" s="3"/>
      <c r="D23">
        <v>2</v>
      </c>
      <c r="E23">
        <v>104.139</v>
      </c>
      <c r="F23">
        <v>195.97200000000001</v>
      </c>
      <c r="G23">
        <f t="shared" si="2"/>
        <v>0.5313973424774967</v>
      </c>
    </row>
    <row r="24" spans="1:10">
      <c r="B24" s="3"/>
      <c r="D24">
        <v>3</v>
      </c>
      <c r="E24">
        <v>107.44799999999999</v>
      </c>
      <c r="F24">
        <v>190.80099999999999</v>
      </c>
      <c r="G24">
        <f t="shared" si="2"/>
        <v>0.56314170261162155</v>
      </c>
    </row>
    <row r="25" spans="1:10">
      <c r="B25" s="3"/>
      <c r="D25">
        <v>4</v>
      </c>
      <c r="E25">
        <v>107.224</v>
      </c>
      <c r="F25">
        <v>176.08199999999999</v>
      </c>
      <c r="G25">
        <f t="shared" si="2"/>
        <v>0.60894356038663811</v>
      </c>
    </row>
    <row r="26" spans="1:10">
      <c r="C26">
        <v>3</v>
      </c>
      <c r="D26">
        <v>1</v>
      </c>
      <c r="E26">
        <v>219.27600000000001</v>
      </c>
      <c r="F26">
        <v>358.58800000000002</v>
      </c>
      <c r="G26">
        <f t="shared" si="2"/>
        <v>0.61149843274175375</v>
      </c>
      <c r="H26">
        <f>AVERAGE(G26:G27)</f>
        <v>0.5934223809865149</v>
      </c>
    </row>
    <row r="27" spans="1:10">
      <c r="D27">
        <v>2</v>
      </c>
      <c r="E27">
        <v>206.03899999999999</v>
      </c>
      <c r="F27">
        <v>358.113</v>
      </c>
      <c r="G27">
        <f t="shared" si="2"/>
        <v>0.57534632923127615</v>
      </c>
    </row>
    <row r="28" spans="1:10">
      <c r="A28" t="s">
        <v>83</v>
      </c>
      <c r="B28" s="3" t="s">
        <v>84</v>
      </c>
      <c r="C28">
        <v>1</v>
      </c>
      <c r="D28">
        <v>1</v>
      </c>
      <c r="E28">
        <v>54.707999999999998</v>
      </c>
      <c r="F28">
        <v>96.108000000000004</v>
      </c>
      <c r="G28">
        <f t="shared" si="2"/>
        <v>0.56923461106255457</v>
      </c>
      <c r="H28">
        <f>AVERAGE(G28:G31)</f>
        <v>0.55837396683811358</v>
      </c>
      <c r="I28">
        <f>AVERAGE(H28,H32,H35)</f>
        <v>0.53381205896965467</v>
      </c>
      <c r="J28">
        <f>AVERAGE(G28:G37)</f>
        <v>0.53626824975650067</v>
      </c>
    </row>
    <row r="29" spans="1:10">
      <c r="B29" s="3"/>
      <c r="D29">
        <v>2</v>
      </c>
      <c r="E29">
        <v>55.171999999999997</v>
      </c>
      <c r="F29">
        <v>97.183999999999997</v>
      </c>
      <c r="G29">
        <f t="shared" si="2"/>
        <v>0.56770661837339476</v>
      </c>
    </row>
    <row r="30" spans="1:10">
      <c r="B30" s="3"/>
      <c r="D30">
        <v>3</v>
      </c>
      <c r="E30">
        <v>48.917999999999999</v>
      </c>
      <c r="F30">
        <v>85.795999999999992</v>
      </c>
      <c r="G30">
        <f t="shared" si="2"/>
        <v>0.57016644132593597</v>
      </c>
    </row>
    <row r="31" spans="1:10">
      <c r="B31" s="3"/>
      <c r="D31">
        <v>4</v>
      </c>
      <c r="E31">
        <v>52.802</v>
      </c>
      <c r="F31">
        <v>100.31</v>
      </c>
      <c r="G31">
        <f t="shared" si="2"/>
        <v>0.52638819659056924</v>
      </c>
    </row>
    <row r="32" spans="1:10">
      <c r="B32" s="3"/>
      <c r="C32">
        <v>2</v>
      </c>
      <c r="D32">
        <v>1</v>
      </c>
      <c r="E32">
        <v>27.785</v>
      </c>
      <c r="F32">
        <v>50.588999999999999</v>
      </c>
      <c r="G32">
        <f t="shared" si="2"/>
        <v>0.54923006977801503</v>
      </c>
      <c r="H32">
        <f>AVERAGE(G32:G34)</f>
        <v>0.56925383282765518</v>
      </c>
    </row>
    <row r="33" spans="1:10">
      <c r="B33" s="3"/>
      <c r="D33">
        <v>2</v>
      </c>
      <c r="E33">
        <v>34.234000000000002</v>
      </c>
      <c r="F33">
        <v>58.317</v>
      </c>
      <c r="G33">
        <f t="shared" si="2"/>
        <v>0.58703294065195399</v>
      </c>
    </row>
    <row r="34" spans="1:10">
      <c r="B34" s="3"/>
      <c r="D34">
        <v>3</v>
      </c>
      <c r="E34">
        <v>32.695999999999998</v>
      </c>
      <c r="F34">
        <v>57.210999999999999</v>
      </c>
      <c r="G34">
        <f t="shared" si="2"/>
        <v>0.57149848805299674</v>
      </c>
    </row>
    <row r="35" spans="1:10">
      <c r="B35" s="3"/>
      <c r="C35">
        <v>3</v>
      </c>
      <c r="D35">
        <v>1</v>
      </c>
      <c r="E35">
        <v>20.518000000000001</v>
      </c>
      <c r="F35">
        <v>45.578000000000003</v>
      </c>
      <c r="G35">
        <f t="shared" si="2"/>
        <v>0.45017332923779013</v>
      </c>
      <c r="H35">
        <f>AVERAGE(G35:G37)</f>
        <v>0.47380837724319541</v>
      </c>
    </row>
    <row r="36" spans="1:10">
      <c r="B36" s="3"/>
      <c r="D36">
        <v>2</v>
      </c>
      <c r="E36">
        <v>17.72</v>
      </c>
      <c r="F36">
        <v>36.954999999999998</v>
      </c>
      <c r="G36">
        <f t="shared" si="2"/>
        <v>0.47950209714517655</v>
      </c>
    </row>
    <row r="37" spans="1:10">
      <c r="B37" s="3"/>
      <c r="D37">
        <v>3</v>
      </c>
      <c r="E37">
        <v>18.358000000000001</v>
      </c>
      <c r="F37">
        <v>37.332000000000001</v>
      </c>
      <c r="G37">
        <f t="shared" si="2"/>
        <v>0.49174970534661955</v>
      </c>
    </row>
    <row r="38" spans="1:10">
      <c r="A38" t="s">
        <v>89</v>
      </c>
      <c r="B38" s="3" t="s">
        <v>90</v>
      </c>
      <c r="C38">
        <v>1</v>
      </c>
      <c r="D38">
        <v>1</v>
      </c>
      <c r="E38">
        <v>45.706000000000003</v>
      </c>
      <c r="F38">
        <v>73.937000000000012</v>
      </c>
      <c r="G38">
        <f t="shared" si="2"/>
        <v>0.61817493271298529</v>
      </c>
      <c r="H38">
        <f>AVERAGE(G38:G43)</f>
        <v>0.63720718348827565</v>
      </c>
      <c r="I38">
        <f>AVERAGE(H38,H44,H50)</f>
        <v>0.61059513286617384</v>
      </c>
      <c r="J38">
        <f>AVERAGE(G38:G54)</f>
        <v>0.61257345930054841</v>
      </c>
    </row>
    <row r="39" spans="1:10">
      <c r="B39" s="3"/>
      <c r="D39">
        <v>2</v>
      </c>
      <c r="E39">
        <v>48.26</v>
      </c>
      <c r="F39">
        <v>75.572999999999993</v>
      </c>
      <c r="G39">
        <f t="shared" si="2"/>
        <v>0.63858785545102092</v>
      </c>
    </row>
    <row r="40" spans="1:10">
      <c r="B40" s="3"/>
      <c r="D40">
        <v>3</v>
      </c>
      <c r="E40">
        <v>47.518000000000001</v>
      </c>
      <c r="F40">
        <v>75.978000000000009</v>
      </c>
      <c r="G40">
        <f t="shared" si="2"/>
        <v>0.62541788412435173</v>
      </c>
    </row>
    <row r="41" spans="1:10">
      <c r="B41" s="3"/>
      <c r="D41">
        <v>4</v>
      </c>
      <c r="E41">
        <v>50.99</v>
      </c>
      <c r="F41">
        <v>77.391000000000005</v>
      </c>
      <c r="G41">
        <f t="shared" si="2"/>
        <v>0.65886214159269163</v>
      </c>
    </row>
    <row r="42" spans="1:10">
      <c r="B42" s="3"/>
      <c r="D42">
        <v>5</v>
      </c>
      <c r="E42">
        <v>45.890999999999998</v>
      </c>
      <c r="F42">
        <v>71.890999999999991</v>
      </c>
      <c r="G42">
        <f t="shared" si="2"/>
        <v>0.63834137791935019</v>
      </c>
    </row>
    <row r="43" spans="1:10">
      <c r="B43" s="3"/>
      <c r="D43">
        <v>6</v>
      </c>
      <c r="E43">
        <v>48.847000000000001</v>
      </c>
      <c r="F43">
        <v>75.866</v>
      </c>
      <c r="G43">
        <f t="shared" si="2"/>
        <v>0.64385890912925425</v>
      </c>
    </row>
    <row r="44" spans="1:10">
      <c r="B44" s="3"/>
      <c r="C44">
        <v>2</v>
      </c>
      <c r="D44">
        <v>1</v>
      </c>
      <c r="E44">
        <v>54.152000000000001</v>
      </c>
      <c r="F44">
        <v>91.954000000000008</v>
      </c>
      <c r="G44">
        <f t="shared" si="2"/>
        <v>0.58890314722578674</v>
      </c>
      <c r="H44">
        <f>AVERAGE(G44:G49)</f>
        <v>0.61761463162843999</v>
      </c>
    </row>
    <row r="45" spans="1:10">
      <c r="B45" s="3"/>
      <c r="D45">
        <v>2</v>
      </c>
      <c r="E45">
        <v>60.228999999999999</v>
      </c>
      <c r="F45">
        <v>96.944000000000003</v>
      </c>
      <c r="G45">
        <f t="shared" si="2"/>
        <v>0.62127620069318368</v>
      </c>
    </row>
    <row r="46" spans="1:10">
      <c r="B46" s="3"/>
      <c r="D46">
        <v>3</v>
      </c>
      <c r="E46">
        <v>63.518000000000001</v>
      </c>
      <c r="F46">
        <v>101.79300000000001</v>
      </c>
      <c r="G46">
        <f t="shared" si="2"/>
        <v>0.62399182654995922</v>
      </c>
    </row>
    <row r="47" spans="1:10">
      <c r="B47" s="3"/>
      <c r="D47">
        <v>4</v>
      </c>
      <c r="E47">
        <v>66.102000000000004</v>
      </c>
      <c r="F47">
        <v>102.50300000000001</v>
      </c>
      <c r="G47">
        <f t="shared" si="2"/>
        <v>0.64487868647746893</v>
      </c>
    </row>
    <row r="48" spans="1:10">
      <c r="B48" s="3"/>
      <c r="D48">
        <v>5</v>
      </c>
      <c r="E48">
        <v>60.432000000000002</v>
      </c>
      <c r="F48">
        <v>93.325999999999993</v>
      </c>
      <c r="G48">
        <f t="shared" si="2"/>
        <v>0.64753659216081272</v>
      </c>
    </row>
    <row r="49" spans="1:10">
      <c r="B49" s="3"/>
      <c r="D49">
        <v>6</v>
      </c>
      <c r="E49">
        <v>50.082999999999998</v>
      </c>
      <c r="F49">
        <v>86.484000000000009</v>
      </c>
      <c r="G49">
        <f t="shared" si="2"/>
        <v>0.579101336663429</v>
      </c>
    </row>
    <row r="50" spans="1:10">
      <c r="B50" s="3"/>
      <c r="C50">
        <v>3</v>
      </c>
      <c r="D50">
        <v>1</v>
      </c>
      <c r="E50">
        <v>23.408999999999999</v>
      </c>
      <c r="F50">
        <v>44.879999999999995</v>
      </c>
      <c r="G50">
        <f t="shared" si="2"/>
        <v>0.52159090909090911</v>
      </c>
      <c r="H50">
        <f>AVERAGE(G50:G54)</f>
        <v>0.57696358348180588</v>
      </c>
    </row>
    <row r="51" spans="1:10">
      <c r="B51" s="3"/>
      <c r="D51">
        <v>2</v>
      </c>
      <c r="E51">
        <v>27.459</v>
      </c>
      <c r="F51">
        <v>46.771999999999998</v>
      </c>
      <c r="G51">
        <f t="shared" ref="G51:G70" si="3">E51/F51</f>
        <v>0.58708201488069789</v>
      </c>
    </row>
    <row r="52" spans="1:10">
      <c r="B52" s="3"/>
      <c r="D52">
        <v>3</v>
      </c>
      <c r="E52">
        <v>26.248999999999999</v>
      </c>
      <c r="F52">
        <v>46.864999999999995</v>
      </c>
      <c r="G52">
        <f t="shared" si="3"/>
        <v>0.56009815427291154</v>
      </c>
    </row>
    <row r="53" spans="1:10">
      <c r="B53" s="3"/>
      <c r="D53">
        <v>4</v>
      </c>
      <c r="E53">
        <v>29.832999999999998</v>
      </c>
      <c r="F53">
        <v>47.721999999999994</v>
      </c>
      <c r="G53">
        <f t="shared" si="3"/>
        <v>0.62514144419764472</v>
      </c>
    </row>
    <row r="54" spans="1:10">
      <c r="B54" s="3"/>
      <c r="D54">
        <v>5</v>
      </c>
      <c r="E54">
        <v>29.068999999999999</v>
      </c>
      <c r="F54">
        <v>49.194000000000003</v>
      </c>
      <c r="G54">
        <f t="shared" si="3"/>
        <v>0.59090539496686578</v>
      </c>
    </row>
    <row r="55" spans="1:10">
      <c r="A55" t="s">
        <v>730</v>
      </c>
      <c r="B55" s="3" t="s">
        <v>742</v>
      </c>
      <c r="C55">
        <v>1</v>
      </c>
      <c r="D55">
        <v>1</v>
      </c>
      <c r="E55">
        <v>60.637</v>
      </c>
      <c r="F55">
        <v>89.254000000000005</v>
      </c>
      <c r="G55">
        <f t="shared" si="3"/>
        <v>0.67937571425370291</v>
      </c>
      <c r="H55">
        <f>AVERAGE(G55:G57)</f>
        <v>0.67839527676386779</v>
      </c>
      <c r="I55">
        <f>AVERAGE(H55,H58,H60)</f>
        <v>0.67877057794621731</v>
      </c>
      <c r="J55">
        <f>AVERAGE(G55:G62)</f>
        <v>0.67635708393900806</v>
      </c>
    </row>
    <row r="56" spans="1:10">
      <c r="D56">
        <v>2</v>
      </c>
      <c r="E56">
        <v>57.585000000000001</v>
      </c>
      <c r="F56">
        <v>86.861000000000004</v>
      </c>
      <c r="G56">
        <f t="shared" si="3"/>
        <v>0.66295575689895347</v>
      </c>
    </row>
    <row r="57" spans="1:10">
      <c r="D57">
        <v>3</v>
      </c>
      <c r="E57">
        <v>60.445999999999998</v>
      </c>
      <c r="F57">
        <v>87.242000000000004</v>
      </c>
      <c r="G57">
        <f t="shared" si="3"/>
        <v>0.69285435913894677</v>
      </c>
    </row>
    <row r="58" spans="1:10">
      <c r="C58">
        <v>2</v>
      </c>
      <c r="D58">
        <v>1</v>
      </c>
      <c r="E58">
        <v>74.147000000000006</v>
      </c>
      <c r="F58">
        <v>102.36799999999999</v>
      </c>
      <c r="G58">
        <f t="shared" si="3"/>
        <v>0.72431814629571745</v>
      </c>
      <c r="H58">
        <f>AVERAGE(G58:G59)</f>
        <v>0.69807853000389075</v>
      </c>
    </row>
    <row r="59" spans="1:10">
      <c r="D59">
        <v>2</v>
      </c>
      <c r="E59">
        <v>57.889000000000003</v>
      </c>
      <c r="F59">
        <v>86.165000000000006</v>
      </c>
      <c r="G59">
        <f t="shared" si="3"/>
        <v>0.67183891371206406</v>
      </c>
    </row>
    <row r="60" spans="1:10">
      <c r="C60">
        <v>3</v>
      </c>
      <c r="D60">
        <v>1</v>
      </c>
      <c r="E60">
        <v>57.581000000000003</v>
      </c>
      <c r="F60">
        <v>84.488</v>
      </c>
      <c r="G60">
        <f t="shared" si="3"/>
        <v>0.68152873780891965</v>
      </c>
      <c r="H60">
        <f>AVERAGE(G60:G62)</f>
        <v>0.65983792707089339</v>
      </c>
    </row>
    <row r="61" spans="1:10">
      <c r="D61">
        <v>2</v>
      </c>
      <c r="E61">
        <v>57.581000000000003</v>
      </c>
      <c r="F61">
        <v>87.313000000000002</v>
      </c>
      <c r="G61">
        <f t="shared" si="3"/>
        <v>0.65947797006173192</v>
      </c>
    </row>
    <row r="62" spans="1:10">
      <c r="D62">
        <v>3</v>
      </c>
      <c r="E62">
        <v>50.911999999999999</v>
      </c>
      <c r="F62">
        <v>79.736000000000004</v>
      </c>
      <c r="G62">
        <f t="shared" si="3"/>
        <v>0.63850707334202861</v>
      </c>
    </row>
    <row r="63" spans="1:10">
      <c r="A63" t="s">
        <v>51</v>
      </c>
      <c r="B63" s="3" t="s">
        <v>52</v>
      </c>
      <c r="C63">
        <v>1</v>
      </c>
      <c r="D63">
        <v>1</v>
      </c>
      <c r="E63">
        <v>74.25</v>
      </c>
      <c r="F63">
        <v>109.307</v>
      </c>
      <c r="G63">
        <f t="shared" si="3"/>
        <v>0.67927946060179123</v>
      </c>
      <c r="H63">
        <f>AVERAGE(G63:G65)</f>
        <v>0.68925881670786848</v>
      </c>
      <c r="I63">
        <f>AVERAGE(H63,H66,H68)</f>
        <v>0.68451127924749455</v>
      </c>
      <c r="J63">
        <f>AVERAGE(G63:G69)</f>
        <v>0.68518949888469083</v>
      </c>
    </row>
    <row r="64" spans="1:10">
      <c r="D64">
        <v>2</v>
      </c>
      <c r="E64">
        <v>60.835999999999999</v>
      </c>
      <c r="F64">
        <v>91.43</v>
      </c>
      <c r="G64">
        <f t="shared" si="3"/>
        <v>0.66538335338510324</v>
      </c>
    </row>
    <row r="65" spans="1:10">
      <c r="D65">
        <v>3</v>
      </c>
      <c r="E65">
        <v>72.421999999999997</v>
      </c>
      <c r="F65">
        <v>100.15299999999999</v>
      </c>
      <c r="G65">
        <f t="shared" si="3"/>
        <v>0.72311363613671087</v>
      </c>
    </row>
    <row r="66" spans="1:10">
      <c r="C66">
        <v>2</v>
      </c>
      <c r="D66">
        <v>1</v>
      </c>
      <c r="E66">
        <v>137.01499999999999</v>
      </c>
      <c r="F66">
        <v>193.31799999999998</v>
      </c>
      <c r="G66">
        <f t="shared" si="3"/>
        <v>0.70875448742486469</v>
      </c>
      <c r="H66">
        <f>AVERAGE(G66:G67)</f>
        <v>0.7022613756439795</v>
      </c>
      <c r="I66" s="11"/>
    </row>
    <row r="67" spans="1:10">
      <c r="D67">
        <v>2</v>
      </c>
      <c r="E67">
        <v>129.24799999999999</v>
      </c>
      <c r="F67">
        <v>185.76299999999998</v>
      </c>
      <c r="G67">
        <f t="shared" si="3"/>
        <v>0.69576826386309443</v>
      </c>
    </row>
    <row r="68" spans="1:10">
      <c r="C68">
        <v>3</v>
      </c>
      <c r="D68">
        <v>1</v>
      </c>
      <c r="E68">
        <v>78.790999999999997</v>
      </c>
      <c r="F68">
        <v>114.93</v>
      </c>
      <c r="G68">
        <f t="shared" si="3"/>
        <v>0.68555642565039587</v>
      </c>
      <c r="H68">
        <f>AVERAGE(G68:G69)</f>
        <v>0.66201364539063556</v>
      </c>
    </row>
    <row r="69" spans="1:10">
      <c r="D69">
        <v>2</v>
      </c>
      <c r="E69">
        <v>53.712000000000003</v>
      </c>
      <c r="F69">
        <v>84.126000000000005</v>
      </c>
      <c r="G69">
        <f t="shared" si="3"/>
        <v>0.63847086513087514</v>
      </c>
    </row>
    <row r="70" spans="1:10">
      <c r="A70" t="s">
        <v>61</v>
      </c>
      <c r="B70" s="7" t="s">
        <v>62</v>
      </c>
      <c r="C70">
        <v>1</v>
      </c>
      <c r="D70">
        <v>1</v>
      </c>
      <c r="E70">
        <v>31.661999999999999</v>
      </c>
      <c r="F70">
        <v>48.540999999999997</v>
      </c>
      <c r="G70">
        <f t="shared" si="3"/>
        <v>0.65227333594281123</v>
      </c>
      <c r="H70">
        <f>AVERAGE(G70:G73)</f>
        <v>0.68679033637615849</v>
      </c>
      <c r="I70">
        <f>AVERAGE(H70,H74,H77)</f>
        <v>0.69222381447814596</v>
      </c>
      <c r="J70">
        <f>AVERAGE(G70:G79)</f>
        <v>0.69168046666794725</v>
      </c>
    </row>
    <row r="71" spans="1:10">
      <c r="D71">
        <v>2</v>
      </c>
      <c r="E71">
        <v>37.396999999999998</v>
      </c>
      <c r="F71">
        <v>54.15</v>
      </c>
      <c r="G71">
        <f t="shared" ref="G71:G73" si="4">E71/F71</f>
        <v>0.69061865189289007</v>
      </c>
    </row>
    <row r="72" spans="1:10">
      <c r="D72">
        <v>3</v>
      </c>
      <c r="E72">
        <v>42.264000000000003</v>
      </c>
      <c r="F72">
        <v>62.241</v>
      </c>
      <c r="G72">
        <f t="shared" si="4"/>
        <v>0.67903793319516081</v>
      </c>
    </row>
    <row r="73" spans="1:10">
      <c r="D73">
        <v>4</v>
      </c>
      <c r="E73">
        <v>50.061999999999998</v>
      </c>
      <c r="F73">
        <v>69.028999999999996</v>
      </c>
      <c r="G73">
        <f t="shared" si="4"/>
        <v>0.72523142447377187</v>
      </c>
    </row>
    <row r="74" spans="1:10">
      <c r="C74">
        <v>2</v>
      </c>
      <c r="D74">
        <v>1</v>
      </c>
      <c r="E74">
        <v>18.344999999999999</v>
      </c>
      <c r="F74">
        <v>28.175999999999998</v>
      </c>
      <c r="G74">
        <f>E74/F74</f>
        <v>0.65108603066439519</v>
      </c>
      <c r="H74">
        <f>AVERAGE(G74:G76)</f>
        <v>0.7346082092690368</v>
      </c>
    </row>
    <row r="75" spans="1:10">
      <c r="D75">
        <v>2</v>
      </c>
      <c r="E75">
        <v>20.125</v>
      </c>
      <c r="F75">
        <v>26.873999999999999</v>
      </c>
      <c r="G75">
        <f t="shared" ref="G75:G79" si="5">E75/F75</f>
        <v>0.74886507404926694</v>
      </c>
    </row>
    <row r="76" spans="1:10">
      <c r="D76">
        <v>3</v>
      </c>
      <c r="E76">
        <v>23.949000000000002</v>
      </c>
      <c r="F76">
        <v>29.792000000000002</v>
      </c>
      <c r="G76">
        <f t="shared" si="5"/>
        <v>0.80387352309344795</v>
      </c>
    </row>
    <row r="77" spans="1:10">
      <c r="C77">
        <v>3</v>
      </c>
      <c r="D77">
        <v>1</v>
      </c>
      <c r="E77">
        <v>24.608000000000001</v>
      </c>
      <c r="F77">
        <v>35.631</v>
      </c>
      <c r="G77">
        <f t="shared" si="5"/>
        <v>0.69063455979343835</v>
      </c>
      <c r="H77">
        <f>AVERAGE(G77:G79)</f>
        <v>0.65527289778924247</v>
      </c>
    </row>
    <row r="78" spans="1:10">
      <c r="D78">
        <v>2</v>
      </c>
      <c r="E78">
        <v>23.405000000000001</v>
      </c>
      <c r="F78">
        <v>36.825000000000003</v>
      </c>
      <c r="G78">
        <f t="shared" si="5"/>
        <v>0.63557365919891373</v>
      </c>
    </row>
    <row r="79" spans="1:10">
      <c r="D79">
        <v>3</v>
      </c>
      <c r="E79">
        <v>24.498999999999999</v>
      </c>
      <c r="F79">
        <v>38.302999999999997</v>
      </c>
      <c r="G79">
        <f t="shared" si="5"/>
        <v>0.63961047437537533</v>
      </c>
    </row>
    <row r="80" spans="1:10">
      <c r="A80" t="s">
        <v>85</v>
      </c>
      <c r="B80" s="3" t="s">
        <v>86</v>
      </c>
      <c r="C80">
        <v>1</v>
      </c>
      <c r="D80">
        <v>1</v>
      </c>
      <c r="E80">
        <v>38.274999999999999</v>
      </c>
      <c r="F80">
        <v>56.522999999999996</v>
      </c>
      <c r="G80">
        <f t="shared" ref="G80:G87" si="6">E80/F80</f>
        <v>0.67715797109141418</v>
      </c>
      <c r="H80">
        <f>AVERAGE(G80:G83)</f>
        <v>0.68305281400269813</v>
      </c>
      <c r="I80">
        <f>AVERAGE(H80,H84)</f>
        <v>0.66870489075107531</v>
      </c>
      <c r="J80">
        <f>AVERAGE(G80:G86)</f>
        <v>0.67075459407273563</v>
      </c>
    </row>
    <row r="81" spans="1:10">
      <c r="B81" s="3"/>
      <c r="D81">
        <v>2</v>
      </c>
      <c r="E81">
        <v>37.216000000000001</v>
      </c>
      <c r="F81">
        <v>54.478999999999999</v>
      </c>
      <c r="G81">
        <f t="shared" si="6"/>
        <v>0.68312560803245292</v>
      </c>
    </row>
    <row r="82" spans="1:10">
      <c r="B82" s="3"/>
      <c r="D82">
        <v>3</v>
      </c>
      <c r="E82">
        <v>37.201999999999998</v>
      </c>
      <c r="F82">
        <v>55.23</v>
      </c>
      <c r="G82">
        <f t="shared" si="6"/>
        <v>0.67358319753757012</v>
      </c>
    </row>
    <row r="83" spans="1:10">
      <c r="B83" s="3"/>
      <c r="D83">
        <v>4</v>
      </c>
      <c r="E83">
        <v>36.234999999999999</v>
      </c>
      <c r="F83">
        <v>51.887</v>
      </c>
      <c r="G83">
        <f t="shared" si="6"/>
        <v>0.69834447934935528</v>
      </c>
    </row>
    <row r="84" spans="1:10">
      <c r="B84" s="3"/>
      <c r="C84">
        <v>2</v>
      </c>
      <c r="D84">
        <v>1</v>
      </c>
      <c r="E84">
        <v>59.066000000000003</v>
      </c>
      <c r="F84">
        <v>81.427000000000007</v>
      </c>
      <c r="G84">
        <f t="shared" si="6"/>
        <v>0.72538592850037453</v>
      </c>
      <c r="H84">
        <f>AVERAGE(G84:G86)</f>
        <v>0.65435696749945238</v>
      </c>
    </row>
    <row r="85" spans="1:10">
      <c r="B85" s="3"/>
      <c r="D85">
        <v>2</v>
      </c>
      <c r="E85">
        <v>47.381</v>
      </c>
      <c r="F85">
        <v>73.63</v>
      </c>
      <c r="G85">
        <f t="shared" si="6"/>
        <v>0.64350129023495861</v>
      </c>
    </row>
    <row r="86" spans="1:10">
      <c r="B86" s="3"/>
      <c r="D86">
        <v>3</v>
      </c>
      <c r="E86">
        <v>41.231000000000002</v>
      </c>
      <c r="F86">
        <v>69.391000000000005</v>
      </c>
      <c r="G86">
        <f t="shared" si="6"/>
        <v>0.594183683763024</v>
      </c>
    </row>
    <row r="87" spans="1:10">
      <c r="A87" t="s">
        <v>446</v>
      </c>
      <c r="B87" s="7" t="s">
        <v>58</v>
      </c>
      <c r="C87">
        <v>1</v>
      </c>
      <c r="D87">
        <v>1</v>
      </c>
      <c r="E87">
        <v>15.206</v>
      </c>
      <c r="F87">
        <v>29.122</v>
      </c>
      <c r="G87">
        <f t="shared" si="6"/>
        <v>0.5221482041068608</v>
      </c>
      <c r="H87">
        <f>AVERAGE(G87:G90)</f>
        <v>0.59008009628917846</v>
      </c>
      <c r="I87">
        <f>AVERAGE(H87,H91,H94)</f>
        <v>0.64851590798284009</v>
      </c>
      <c r="J87">
        <f>AVERAGE(G87:G98)</f>
        <v>0.64330863708724906</v>
      </c>
    </row>
    <row r="88" spans="1:10">
      <c r="D88">
        <v>2</v>
      </c>
      <c r="E88">
        <v>15.366</v>
      </c>
      <c r="F88">
        <v>22.922999999999998</v>
      </c>
      <c r="G88">
        <f t="shared" ref="G88:G90" si="7">E88/F88</f>
        <v>0.67033110849365274</v>
      </c>
    </row>
    <row r="89" spans="1:10">
      <c r="D89">
        <v>3</v>
      </c>
      <c r="E89">
        <v>15.092000000000001</v>
      </c>
      <c r="F89">
        <v>26.468</v>
      </c>
      <c r="G89">
        <f t="shared" si="7"/>
        <v>0.57019797491310265</v>
      </c>
    </row>
    <row r="90" spans="1:10">
      <c r="D90">
        <v>4</v>
      </c>
      <c r="E90">
        <v>15.62</v>
      </c>
      <c r="F90">
        <v>26.135999999999999</v>
      </c>
      <c r="G90">
        <f t="shared" si="7"/>
        <v>0.59764309764309764</v>
      </c>
    </row>
    <row r="91" spans="1:10">
      <c r="C91">
        <v>2</v>
      </c>
      <c r="D91">
        <v>1</v>
      </c>
      <c r="E91">
        <v>12.555</v>
      </c>
      <c r="F91">
        <v>20.678000000000001</v>
      </c>
      <c r="G91">
        <f>E91/F91</f>
        <v>0.60716703743108613</v>
      </c>
      <c r="H91">
        <f>AVERAGE(G91:G93)</f>
        <v>0.70897743920321776</v>
      </c>
    </row>
    <row r="92" spans="1:10">
      <c r="D92">
        <v>2</v>
      </c>
      <c r="E92">
        <v>18.582999999999998</v>
      </c>
      <c r="F92">
        <v>24.831</v>
      </c>
      <c r="G92">
        <f t="shared" ref="G92:G93" si="8">E92/F92</f>
        <v>0.74837904232612451</v>
      </c>
    </row>
    <row r="93" spans="1:10">
      <c r="D93">
        <v>3</v>
      </c>
      <c r="E93">
        <v>17.701000000000001</v>
      </c>
      <c r="F93">
        <v>22.946999999999999</v>
      </c>
      <c r="G93">
        <f t="shared" si="8"/>
        <v>0.77138623785244265</v>
      </c>
    </row>
    <row r="94" spans="1:10">
      <c r="C94">
        <v>3</v>
      </c>
      <c r="D94">
        <v>1</v>
      </c>
      <c r="E94">
        <v>34.354999999999997</v>
      </c>
      <c r="F94">
        <v>47.93</v>
      </c>
      <c r="G94">
        <f>E94/F94</f>
        <v>0.71677446275818901</v>
      </c>
      <c r="H94">
        <f>AVERAGE(G94:G98)</f>
        <v>0.64649018845612427</v>
      </c>
    </row>
    <row r="95" spans="1:10">
      <c r="D95">
        <v>2</v>
      </c>
      <c r="E95">
        <v>25.347999999999999</v>
      </c>
      <c r="F95">
        <v>46.295000000000002</v>
      </c>
      <c r="G95">
        <f t="shared" ref="G95:G98" si="9">E95/F95</f>
        <v>0.54753213089966513</v>
      </c>
    </row>
    <row r="96" spans="1:10">
      <c r="D96">
        <v>3</v>
      </c>
      <c r="E96">
        <v>23.2</v>
      </c>
      <c r="F96">
        <v>42.792999999999999</v>
      </c>
      <c r="G96">
        <f t="shared" si="9"/>
        <v>0.54214474329913775</v>
      </c>
    </row>
    <row r="97" spans="1:10">
      <c r="D97">
        <v>4</v>
      </c>
      <c r="E97">
        <v>32.972999999999999</v>
      </c>
      <c r="F97">
        <v>43.277999999999999</v>
      </c>
      <c r="G97">
        <f t="shared" si="9"/>
        <v>0.76188825731318455</v>
      </c>
    </row>
    <row r="98" spans="1:10">
      <c r="D98">
        <v>5</v>
      </c>
      <c r="E98">
        <v>27.722000000000001</v>
      </c>
      <c r="F98">
        <v>41.743000000000002</v>
      </c>
      <c r="G98">
        <f t="shared" si="9"/>
        <v>0.66411134801044491</v>
      </c>
    </row>
    <row r="99" spans="1:10">
      <c r="A99" t="s">
        <v>77</v>
      </c>
      <c r="B99" s="3" t="s">
        <v>78</v>
      </c>
      <c r="C99">
        <v>1</v>
      </c>
      <c r="D99">
        <v>1</v>
      </c>
      <c r="E99">
        <v>50.695</v>
      </c>
      <c r="F99">
        <v>71.747</v>
      </c>
      <c r="G99">
        <f t="shared" ref="G99:G132" si="10">E99/F99</f>
        <v>0.70658006606548007</v>
      </c>
      <c r="H99">
        <f>AVERAGE(G99:G104)</f>
        <v>0.66465702592296749</v>
      </c>
      <c r="I99">
        <f>AVERAGE(H99,H105)</f>
        <v>0.62944681044229267</v>
      </c>
      <c r="J99">
        <f>AVERAGE(G99:G108)</f>
        <v>0.63648885353842766</v>
      </c>
    </row>
    <row r="100" spans="1:10">
      <c r="B100" s="3"/>
      <c r="D100">
        <v>2</v>
      </c>
      <c r="E100">
        <v>57.454000000000001</v>
      </c>
      <c r="F100">
        <v>83.626999999999995</v>
      </c>
      <c r="G100">
        <f t="shared" si="10"/>
        <v>0.68702691714398467</v>
      </c>
    </row>
    <row r="101" spans="1:10">
      <c r="B101" s="3"/>
      <c r="D101">
        <v>3</v>
      </c>
      <c r="E101">
        <v>43.436</v>
      </c>
      <c r="F101">
        <v>67.519000000000005</v>
      </c>
      <c r="G101">
        <f t="shared" si="10"/>
        <v>0.64331521497652511</v>
      </c>
    </row>
    <row r="102" spans="1:10">
      <c r="B102" s="3"/>
      <c r="D102">
        <v>4</v>
      </c>
      <c r="E102">
        <v>36.908999999999999</v>
      </c>
      <c r="F102">
        <v>61.978000000000002</v>
      </c>
      <c r="G102">
        <f t="shared" si="10"/>
        <v>0.59551776436800152</v>
      </c>
    </row>
    <row r="103" spans="1:10">
      <c r="B103" s="3"/>
      <c r="D103">
        <v>5</v>
      </c>
      <c r="E103">
        <v>32.721000000000004</v>
      </c>
      <c r="F103">
        <v>51.106000000000009</v>
      </c>
      <c r="G103">
        <f t="shared" si="10"/>
        <v>0.64025750401127068</v>
      </c>
    </row>
    <row r="104" spans="1:10">
      <c r="B104" s="3"/>
      <c r="D104">
        <v>6</v>
      </c>
      <c r="E104">
        <v>27.17</v>
      </c>
      <c r="F104">
        <v>37.987000000000002</v>
      </c>
      <c r="G104">
        <f t="shared" si="10"/>
        <v>0.71524468897254323</v>
      </c>
    </row>
    <row r="105" spans="1:10">
      <c r="B105" s="3"/>
      <c r="C105">
        <v>2</v>
      </c>
      <c r="D105">
        <v>1</v>
      </c>
      <c r="E105">
        <v>20</v>
      </c>
      <c r="F105">
        <v>38.867999999999995</v>
      </c>
      <c r="G105">
        <f t="shared" si="10"/>
        <v>0.51456210764639299</v>
      </c>
      <c r="H105">
        <f>AVERAGE(G105:G108)</f>
        <v>0.59423659496161785</v>
      </c>
    </row>
    <row r="106" spans="1:10">
      <c r="B106" s="3"/>
      <c r="D106">
        <v>2</v>
      </c>
      <c r="E106">
        <v>24.916</v>
      </c>
      <c r="F106">
        <v>38.370000000000005</v>
      </c>
      <c r="G106">
        <f t="shared" si="10"/>
        <v>0.64936148032316909</v>
      </c>
    </row>
    <row r="107" spans="1:10">
      <c r="B107" s="3"/>
      <c r="D107">
        <v>3</v>
      </c>
      <c r="E107">
        <v>22.603999999999999</v>
      </c>
      <c r="F107">
        <v>35.341000000000001</v>
      </c>
      <c r="G107">
        <f t="shared" si="10"/>
        <v>0.63959706856059528</v>
      </c>
    </row>
    <row r="108" spans="1:10">
      <c r="B108" s="3"/>
      <c r="D108">
        <v>4</v>
      </c>
      <c r="E108">
        <v>18.867999999999999</v>
      </c>
      <c r="F108">
        <v>32.903999999999996</v>
      </c>
      <c r="G108">
        <f t="shared" si="10"/>
        <v>0.57342572331631414</v>
      </c>
    </row>
    <row r="109" spans="1:10">
      <c r="A109" t="s">
        <v>54</v>
      </c>
      <c r="B109" s="3" t="s">
        <v>55</v>
      </c>
      <c r="C109">
        <v>1</v>
      </c>
      <c r="D109">
        <v>1</v>
      </c>
      <c r="E109">
        <v>142.33799999999999</v>
      </c>
      <c r="F109">
        <v>226.93700000000001</v>
      </c>
      <c r="G109">
        <f t="shared" si="10"/>
        <v>0.62721372010734255</v>
      </c>
      <c r="H109">
        <f>AVERAGE(G109:G110)</f>
        <v>0.65183558225310678</v>
      </c>
      <c r="I109">
        <f>AVERAGE(H109,H111,H116)</f>
        <v>0.67683633869500992</v>
      </c>
      <c r="J109">
        <f>AVERAGE(G109:G119)</f>
        <v>0.68363477828434227</v>
      </c>
    </row>
    <row r="110" spans="1:10">
      <c r="D110">
        <v>2</v>
      </c>
      <c r="E110">
        <v>221</v>
      </c>
      <c r="F110">
        <v>326.702</v>
      </c>
      <c r="G110">
        <f t="shared" si="10"/>
        <v>0.67645744439887112</v>
      </c>
    </row>
    <row r="111" spans="1:10">
      <c r="C111">
        <v>2</v>
      </c>
      <c r="D111">
        <v>1</v>
      </c>
      <c r="E111">
        <v>87.463999999999999</v>
      </c>
      <c r="F111">
        <v>119.292</v>
      </c>
      <c r="G111">
        <f t="shared" si="10"/>
        <v>0.73319250243100964</v>
      </c>
      <c r="H111">
        <f>AVERAGE(G111:G115)</f>
        <v>0.70161766129385861</v>
      </c>
    </row>
    <row r="112" spans="1:10">
      <c r="D112">
        <v>2</v>
      </c>
      <c r="E112">
        <v>74.168999999999997</v>
      </c>
      <c r="F112">
        <v>107.78399999999999</v>
      </c>
      <c r="G112">
        <f t="shared" si="10"/>
        <v>0.68812625250501003</v>
      </c>
    </row>
    <row r="113" spans="1:10">
      <c r="D113">
        <v>3</v>
      </c>
      <c r="E113">
        <v>78</v>
      </c>
      <c r="F113">
        <v>114.497</v>
      </c>
      <c r="G113">
        <f t="shared" si="10"/>
        <v>0.68124055652113158</v>
      </c>
    </row>
    <row r="114" spans="1:10">
      <c r="D114">
        <v>4</v>
      </c>
      <c r="E114">
        <v>89.56</v>
      </c>
      <c r="F114">
        <v>128.61099999999999</v>
      </c>
      <c r="G114">
        <f t="shared" si="10"/>
        <v>0.69636345258181653</v>
      </c>
    </row>
    <row r="115" spans="1:10">
      <c r="D115">
        <v>5</v>
      </c>
      <c r="E115">
        <v>86.209000000000003</v>
      </c>
      <c r="F115">
        <v>121.56399999999999</v>
      </c>
      <c r="G115">
        <f t="shared" si="10"/>
        <v>0.70916554243032481</v>
      </c>
    </row>
    <row r="116" spans="1:10">
      <c r="C116">
        <v>3</v>
      </c>
      <c r="D116">
        <v>1</v>
      </c>
      <c r="E116">
        <v>84.149000000000001</v>
      </c>
      <c r="F116">
        <v>115.47</v>
      </c>
      <c r="G116">
        <f t="shared" si="10"/>
        <v>0.72875205681129296</v>
      </c>
      <c r="H116">
        <f>AVERAGE(G116:G119)</f>
        <v>0.67705577253806448</v>
      </c>
    </row>
    <row r="117" spans="1:10">
      <c r="D117">
        <v>2</v>
      </c>
      <c r="E117">
        <v>71.197000000000003</v>
      </c>
      <c r="F117">
        <v>107.197</v>
      </c>
      <c r="G117">
        <f t="shared" si="10"/>
        <v>0.66416970624177918</v>
      </c>
    </row>
    <row r="118" spans="1:10">
      <c r="D118">
        <v>3</v>
      </c>
      <c r="E118">
        <v>66.91</v>
      </c>
      <c r="F118">
        <v>102.13800000000001</v>
      </c>
      <c r="G118">
        <f t="shared" si="10"/>
        <v>0.6550940883902171</v>
      </c>
    </row>
    <row r="119" spans="1:10">
      <c r="D119">
        <v>4</v>
      </c>
      <c r="E119">
        <v>72.125</v>
      </c>
      <c r="F119">
        <v>109.24600000000001</v>
      </c>
      <c r="G119">
        <f t="shared" si="10"/>
        <v>0.66020723870896869</v>
      </c>
    </row>
    <row r="120" spans="1:10">
      <c r="A120" t="s">
        <v>91</v>
      </c>
      <c r="B120" s="3" t="s">
        <v>92</v>
      </c>
      <c r="C120">
        <v>1</v>
      </c>
      <c r="D120">
        <v>1</v>
      </c>
      <c r="E120">
        <v>63.561</v>
      </c>
      <c r="F120">
        <v>94.674000000000007</v>
      </c>
      <c r="G120">
        <f t="shared" si="10"/>
        <v>0.67136700678116479</v>
      </c>
      <c r="H120">
        <f>AVERAGE(G120:G123)</f>
        <v>0.6548184339633305</v>
      </c>
      <c r="I120">
        <f>AVERAGE(H120,H124)</f>
        <v>0.65223494667658088</v>
      </c>
      <c r="J120">
        <f>AVERAGE(G120:G128)</f>
        <v>0.65194789253360874</v>
      </c>
    </row>
    <row r="121" spans="1:10">
      <c r="B121" s="3"/>
      <c r="D121">
        <v>2</v>
      </c>
      <c r="E121">
        <v>66.129000000000005</v>
      </c>
      <c r="F121">
        <v>94.022000000000006</v>
      </c>
      <c r="G121">
        <f t="shared" si="10"/>
        <v>0.70333538958967057</v>
      </c>
    </row>
    <row r="122" spans="1:10">
      <c r="B122" s="3"/>
      <c r="D122">
        <v>3</v>
      </c>
      <c r="E122">
        <v>51.4</v>
      </c>
      <c r="F122">
        <v>89.135999999999996</v>
      </c>
      <c r="G122">
        <f t="shared" si="10"/>
        <v>0.57664692155806863</v>
      </c>
    </row>
    <row r="123" spans="1:10">
      <c r="B123" s="3"/>
      <c r="D123">
        <v>4</v>
      </c>
      <c r="E123">
        <v>68.504999999999995</v>
      </c>
      <c r="F123">
        <v>102.56399999999999</v>
      </c>
      <c r="G123">
        <f t="shared" si="10"/>
        <v>0.66792441792441792</v>
      </c>
    </row>
    <row r="124" spans="1:10">
      <c r="B124" s="3"/>
      <c r="C124">
        <v>2</v>
      </c>
      <c r="D124">
        <v>1</v>
      </c>
      <c r="E124">
        <v>55.362000000000002</v>
      </c>
      <c r="F124">
        <v>92.698000000000008</v>
      </c>
      <c r="G124">
        <f t="shared" si="10"/>
        <v>0.59722971369393085</v>
      </c>
      <c r="H124">
        <f>AVERAGE(G124:G128)</f>
        <v>0.64965145938983127</v>
      </c>
    </row>
    <row r="125" spans="1:10">
      <c r="B125" s="3"/>
      <c r="D125">
        <v>2</v>
      </c>
      <c r="E125">
        <v>65.046999999999997</v>
      </c>
      <c r="F125">
        <v>97.062999999999988</v>
      </c>
      <c r="G125">
        <f t="shared" si="10"/>
        <v>0.67015237526142823</v>
      </c>
    </row>
    <row r="126" spans="1:10">
      <c r="B126" s="3"/>
      <c r="D126">
        <v>3</v>
      </c>
      <c r="E126">
        <v>90.088999999999999</v>
      </c>
      <c r="F126">
        <v>134.47399999999999</v>
      </c>
      <c r="G126">
        <f t="shared" si="10"/>
        <v>0.66993619584454989</v>
      </c>
    </row>
    <row r="127" spans="1:10">
      <c r="B127" s="3"/>
      <c r="D127">
        <v>4</v>
      </c>
      <c r="E127">
        <v>69.814999999999998</v>
      </c>
      <c r="F127">
        <v>105.32599999999999</v>
      </c>
      <c r="G127">
        <f t="shared" si="10"/>
        <v>0.66284678047205825</v>
      </c>
    </row>
    <row r="128" spans="1:10">
      <c r="B128" s="3"/>
      <c r="D128">
        <v>5</v>
      </c>
      <c r="E128">
        <v>87.356999999999999</v>
      </c>
      <c r="F128">
        <v>134.791</v>
      </c>
      <c r="G128">
        <f t="shared" si="10"/>
        <v>0.6480922316771891</v>
      </c>
    </row>
    <row r="129" spans="1:10">
      <c r="A129" t="s">
        <v>71</v>
      </c>
      <c r="B129" s="3" t="s">
        <v>72</v>
      </c>
      <c r="C129">
        <v>1</v>
      </c>
      <c r="D129">
        <v>1</v>
      </c>
      <c r="E129">
        <v>46.011000000000003</v>
      </c>
      <c r="F129">
        <v>118.828</v>
      </c>
      <c r="G129">
        <f t="shared" si="10"/>
        <v>0.38720671895512843</v>
      </c>
      <c r="H129">
        <f>AVERAGE(G129:G132)</f>
        <v>0.52147539600157622</v>
      </c>
      <c r="I129">
        <f>AVERAGE(H129,H133,H137)</f>
        <v>0.60217370641632073</v>
      </c>
      <c r="J129">
        <f>AVERAGE(G129:G141)</f>
        <v>0.60456995538288583</v>
      </c>
    </row>
    <row r="130" spans="1:10">
      <c r="D130">
        <v>2</v>
      </c>
      <c r="E130">
        <v>60.802999999999997</v>
      </c>
      <c r="F130">
        <v>107.815</v>
      </c>
      <c r="G130">
        <f t="shared" si="10"/>
        <v>0.56395677781384779</v>
      </c>
    </row>
    <row r="131" spans="1:10">
      <c r="D131">
        <v>3</v>
      </c>
      <c r="E131">
        <v>69.656000000000006</v>
      </c>
      <c r="F131">
        <v>112.539</v>
      </c>
      <c r="G131">
        <f t="shared" si="10"/>
        <v>0.61894987515439093</v>
      </c>
    </row>
    <row r="132" spans="1:10">
      <c r="D132">
        <v>4</v>
      </c>
      <c r="E132">
        <v>55.945999999999998</v>
      </c>
      <c r="F132">
        <v>108.467</v>
      </c>
      <c r="G132">
        <f t="shared" si="10"/>
        <v>0.51578821208293768</v>
      </c>
    </row>
    <row r="133" spans="1:10">
      <c r="B133" s="3"/>
      <c r="C133">
        <v>2</v>
      </c>
      <c r="D133">
        <v>1</v>
      </c>
      <c r="E133">
        <v>33.087000000000003</v>
      </c>
      <c r="F133">
        <v>48.707000000000001</v>
      </c>
      <c r="G133">
        <f t="shared" ref="G133:G141" si="11">E133/F133</f>
        <v>0.67930687580840543</v>
      </c>
      <c r="H133">
        <f>AVERAGE(G133:G136)</f>
        <v>0.65172078026572045</v>
      </c>
    </row>
    <row r="134" spans="1:10">
      <c r="B134" s="3"/>
      <c r="D134">
        <v>2</v>
      </c>
      <c r="E134">
        <v>33.741</v>
      </c>
      <c r="F134">
        <v>52.099000000000004</v>
      </c>
      <c r="G134">
        <f t="shared" si="11"/>
        <v>0.64763239217643331</v>
      </c>
    </row>
    <row r="135" spans="1:10">
      <c r="B135" s="3"/>
      <c r="D135">
        <v>3</v>
      </c>
      <c r="E135">
        <v>33.924999999999997</v>
      </c>
      <c r="F135">
        <v>48.790999999999997</v>
      </c>
      <c r="G135">
        <f t="shared" si="11"/>
        <v>0.69531266012174375</v>
      </c>
    </row>
    <row r="136" spans="1:10">
      <c r="B136" s="3"/>
      <c r="D136">
        <v>4</v>
      </c>
      <c r="E136">
        <v>29.016999999999999</v>
      </c>
      <c r="F136">
        <v>49.632999999999996</v>
      </c>
      <c r="G136">
        <f t="shared" si="11"/>
        <v>0.58463119295629928</v>
      </c>
    </row>
    <row r="137" spans="1:10">
      <c r="B137" s="3"/>
      <c r="C137">
        <v>3</v>
      </c>
      <c r="D137">
        <v>1</v>
      </c>
      <c r="E137">
        <v>48.661999999999999</v>
      </c>
      <c r="F137">
        <v>76.733000000000004</v>
      </c>
      <c r="G137">
        <f t="shared" si="11"/>
        <v>0.63417304158575838</v>
      </c>
      <c r="H137">
        <f>AVERAGE(G137:G141)</f>
        <v>0.63332494298166575</v>
      </c>
    </row>
    <row r="138" spans="1:10">
      <c r="B138" s="3"/>
      <c r="D138">
        <v>2</v>
      </c>
      <c r="E138">
        <v>50.695</v>
      </c>
      <c r="F138">
        <v>81.742999999999995</v>
      </c>
      <c r="G138">
        <f t="shared" si="11"/>
        <v>0.62017542786538304</v>
      </c>
    </row>
    <row r="139" spans="1:10">
      <c r="B139" s="3"/>
      <c r="D139">
        <v>3</v>
      </c>
      <c r="E139">
        <v>49.244</v>
      </c>
      <c r="F139">
        <v>75.244</v>
      </c>
      <c r="G139">
        <f t="shared" si="11"/>
        <v>0.6544574982722875</v>
      </c>
    </row>
    <row r="140" spans="1:10">
      <c r="B140" s="3"/>
      <c r="D140">
        <v>4</v>
      </c>
      <c r="E140">
        <v>49.728999999999999</v>
      </c>
      <c r="F140">
        <v>79.460999999999999</v>
      </c>
      <c r="G140">
        <f t="shared" si="11"/>
        <v>0.62582902304275057</v>
      </c>
    </row>
    <row r="141" spans="1:10">
      <c r="B141" s="3"/>
      <c r="D141">
        <v>5</v>
      </c>
      <c r="E141">
        <v>51.661999999999999</v>
      </c>
      <c r="F141">
        <v>81.745000000000005</v>
      </c>
      <c r="G141">
        <f t="shared" si="11"/>
        <v>0.63198972414214927</v>
      </c>
    </row>
    <row r="142" spans="1:10">
      <c r="A142" t="s">
        <v>732</v>
      </c>
      <c r="B142" s="6" t="s">
        <v>50</v>
      </c>
      <c r="C142">
        <v>1</v>
      </c>
      <c r="D142">
        <v>1</v>
      </c>
      <c r="E142">
        <v>186.04300000000001</v>
      </c>
      <c r="F142">
        <v>320.00599999999997</v>
      </c>
      <c r="G142">
        <f t="shared" ref="G142:G151" si="12">E142/F142</f>
        <v>0.58137347424735797</v>
      </c>
      <c r="H142">
        <f>AVERAGE(G142:G144)</f>
        <v>0.57414889413800163</v>
      </c>
      <c r="I142">
        <f>AVERAGE(H142,H145)</f>
        <v>0.56780499044643451</v>
      </c>
      <c r="J142">
        <f>AVERAGE(G142:G150)</f>
        <v>0.56569035588257888</v>
      </c>
    </row>
    <row r="143" spans="1:10">
      <c r="D143">
        <v>2</v>
      </c>
      <c r="E143">
        <v>172.00299999999999</v>
      </c>
      <c r="F143">
        <v>302.536</v>
      </c>
      <c r="G143">
        <f t="shared" si="12"/>
        <v>0.56853729804056374</v>
      </c>
    </row>
    <row r="144" spans="1:10">
      <c r="D144">
        <v>3</v>
      </c>
      <c r="E144">
        <v>180.00299999999999</v>
      </c>
      <c r="F144">
        <v>314.39600000000002</v>
      </c>
      <c r="G144">
        <f t="shared" si="12"/>
        <v>0.57253591012608296</v>
      </c>
    </row>
    <row r="145" spans="1:10">
      <c r="C145">
        <v>2</v>
      </c>
      <c r="D145">
        <v>1</v>
      </c>
      <c r="E145">
        <v>235.18700000000001</v>
      </c>
      <c r="F145">
        <v>415.65499999999997</v>
      </c>
      <c r="G145">
        <f t="shared" si="12"/>
        <v>0.56582261731484051</v>
      </c>
      <c r="H145">
        <f>AVERAGE(G145:G150)</f>
        <v>0.56146108675486739</v>
      </c>
    </row>
    <row r="146" spans="1:10">
      <c r="D146">
        <v>2</v>
      </c>
      <c r="E146">
        <v>231.22499999999999</v>
      </c>
      <c r="F146">
        <v>448.01799999999997</v>
      </c>
      <c r="G146">
        <f t="shared" si="12"/>
        <v>0.51610649572115408</v>
      </c>
    </row>
    <row r="147" spans="1:10">
      <c r="D147">
        <v>3</v>
      </c>
      <c r="E147">
        <v>230.054</v>
      </c>
      <c r="F147">
        <v>385.108</v>
      </c>
      <c r="G147">
        <f t="shared" si="12"/>
        <v>0.59737528173914844</v>
      </c>
    </row>
    <row r="148" spans="1:10">
      <c r="D148">
        <v>4</v>
      </c>
      <c r="E148">
        <v>222.65</v>
      </c>
      <c r="F148">
        <v>383.58300000000003</v>
      </c>
      <c r="G148">
        <f t="shared" si="12"/>
        <v>0.58044803862527794</v>
      </c>
    </row>
    <row r="149" spans="1:10">
      <c r="D149">
        <v>5</v>
      </c>
      <c r="E149">
        <v>221.00899999999999</v>
      </c>
      <c r="F149">
        <v>405.16800000000001</v>
      </c>
      <c r="G149">
        <f t="shared" si="12"/>
        <v>0.54547496347194246</v>
      </c>
    </row>
    <row r="150" spans="1:10">
      <c r="D150">
        <v>6</v>
      </c>
      <c r="E150">
        <v>219.06399999999999</v>
      </c>
      <c r="F150">
        <v>388.72899999999998</v>
      </c>
      <c r="G150">
        <f t="shared" si="12"/>
        <v>0.56353912365684067</v>
      </c>
    </row>
    <row r="151" spans="1:10">
      <c r="A151" t="s">
        <v>30</v>
      </c>
      <c r="B151" s="3" t="s">
        <v>31</v>
      </c>
      <c r="C151">
        <v>1</v>
      </c>
      <c r="D151">
        <v>1</v>
      </c>
      <c r="E151">
        <v>54.683</v>
      </c>
      <c r="F151">
        <v>70.203000000000003</v>
      </c>
      <c r="G151">
        <f t="shared" si="12"/>
        <v>0.77892682648889644</v>
      </c>
      <c r="H151">
        <f>AVERAGE(G151:G154)</f>
        <v>0.76274033137560826</v>
      </c>
      <c r="I151">
        <f>AVERAGE(H151,H155,H159)</f>
        <v>0.73446405180923247</v>
      </c>
      <c r="J151">
        <f>AVERAGE(G151:G161)</f>
        <v>0.73612641976733251</v>
      </c>
    </row>
    <row r="152" spans="1:10">
      <c r="D152">
        <v>2</v>
      </c>
      <c r="E152">
        <v>53.036999999999999</v>
      </c>
      <c r="F152">
        <v>72.311000000000007</v>
      </c>
      <c r="G152">
        <f t="shared" ref="G152:G161" si="13">E152/F152</f>
        <v>0.73345687378130564</v>
      </c>
    </row>
    <row r="153" spans="1:10">
      <c r="D153">
        <v>3</v>
      </c>
      <c r="E153">
        <v>55.494</v>
      </c>
      <c r="F153">
        <v>69.784000000000006</v>
      </c>
      <c r="G153">
        <f t="shared" si="13"/>
        <v>0.79522526653674186</v>
      </c>
    </row>
    <row r="154" spans="1:10">
      <c r="D154">
        <v>4</v>
      </c>
      <c r="E154">
        <v>49.621000000000002</v>
      </c>
      <c r="F154">
        <v>66.753</v>
      </c>
      <c r="G154">
        <f t="shared" si="13"/>
        <v>0.74335235869548932</v>
      </c>
    </row>
    <row r="155" spans="1:10">
      <c r="C155">
        <v>2</v>
      </c>
      <c r="D155">
        <v>1</v>
      </c>
      <c r="E155">
        <v>54.262999999999998</v>
      </c>
      <c r="F155">
        <v>74.38</v>
      </c>
      <c r="G155">
        <f t="shared" si="13"/>
        <v>0.72953751008335577</v>
      </c>
      <c r="H155">
        <f>AVERAGE(G155:G158)</f>
        <v>0.72447381978195591</v>
      </c>
    </row>
    <row r="156" spans="1:10">
      <c r="D156">
        <v>2</v>
      </c>
      <c r="E156">
        <v>48.74</v>
      </c>
      <c r="F156">
        <v>71.444999999999993</v>
      </c>
      <c r="G156">
        <f t="shared" si="13"/>
        <v>0.68220309328854378</v>
      </c>
    </row>
    <row r="157" spans="1:10">
      <c r="D157">
        <v>3</v>
      </c>
      <c r="E157">
        <v>50.881</v>
      </c>
      <c r="F157">
        <v>70.382999999999996</v>
      </c>
      <c r="G157">
        <f t="shared" si="13"/>
        <v>0.72291604506770102</v>
      </c>
    </row>
    <row r="158" spans="1:10">
      <c r="D158">
        <v>4</v>
      </c>
      <c r="E158">
        <v>53.487000000000002</v>
      </c>
      <c r="F158">
        <v>70.078999999999994</v>
      </c>
      <c r="G158">
        <f t="shared" si="13"/>
        <v>0.7632386306882234</v>
      </c>
    </row>
    <row r="159" spans="1:10">
      <c r="C159">
        <v>3</v>
      </c>
      <c r="D159">
        <v>1</v>
      </c>
      <c r="E159">
        <v>48.023000000000003</v>
      </c>
      <c r="F159">
        <v>67.947999999999993</v>
      </c>
      <c r="G159">
        <f t="shared" si="13"/>
        <v>0.70676105256961219</v>
      </c>
      <c r="H159">
        <f>AVERAGE(G159:G161)</f>
        <v>0.71617800427013345</v>
      </c>
    </row>
    <row r="160" spans="1:10">
      <c r="D160">
        <v>2</v>
      </c>
      <c r="E160">
        <v>46.042999999999999</v>
      </c>
      <c r="F160">
        <v>64.031000000000006</v>
      </c>
      <c r="G160">
        <f t="shared" si="13"/>
        <v>0.71907357373772074</v>
      </c>
    </row>
    <row r="161" spans="1:10">
      <c r="D161">
        <v>3</v>
      </c>
      <c r="E161">
        <v>45.353000000000002</v>
      </c>
      <c r="F161">
        <v>62.755000000000003</v>
      </c>
      <c r="G161">
        <f t="shared" si="13"/>
        <v>0.72269938650306753</v>
      </c>
    </row>
    <row r="162" spans="1:10">
      <c r="A162" t="s">
        <v>81</v>
      </c>
      <c r="B162" s="3" t="s">
        <v>82</v>
      </c>
      <c r="C162">
        <v>1</v>
      </c>
      <c r="D162">
        <v>1</v>
      </c>
      <c r="E162">
        <v>53.262999999999998</v>
      </c>
      <c r="F162">
        <v>76.671999999999997</v>
      </c>
      <c r="G162">
        <f t="shared" ref="G162:G197" si="14">E162/F162</f>
        <v>0.69468645659432382</v>
      </c>
      <c r="H162">
        <f>AVERAGE(G162:G164)</f>
        <v>0.68555326058172217</v>
      </c>
      <c r="I162">
        <f>AVERAGE(H162,H165,H172)</f>
        <v>0.63388499569674051</v>
      </c>
      <c r="J162">
        <f>AVERAGE(G162:G176)</f>
        <v>0.62492085275769105</v>
      </c>
    </row>
    <row r="163" spans="1:10">
      <c r="B163" s="3"/>
      <c r="D163">
        <v>2</v>
      </c>
      <c r="E163">
        <v>46.155000000000001</v>
      </c>
      <c r="F163">
        <v>72.274000000000001</v>
      </c>
      <c r="G163">
        <f t="shared" si="14"/>
        <v>0.6386113955225946</v>
      </c>
    </row>
    <row r="164" spans="1:10">
      <c r="B164" s="3"/>
      <c r="D164">
        <v>3</v>
      </c>
      <c r="E164">
        <v>52.362000000000002</v>
      </c>
      <c r="F164">
        <v>72.387</v>
      </c>
      <c r="G164">
        <f t="shared" si="14"/>
        <v>0.72336192962824819</v>
      </c>
    </row>
    <row r="165" spans="1:10">
      <c r="B165" s="3"/>
      <c r="C165">
        <v>2</v>
      </c>
      <c r="D165">
        <v>1</v>
      </c>
      <c r="E165">
        <v>98.085999999999984</v>
      </c>
      <c r="F165">
        <v>146.50099999999998</v>
      </c>
      <c r="G165">
        <f t="shared" si="14"/>
        <v>0.66952444010621093</v>
      </c>
      <c r="H165">
        <f>AVERAGE(G165:G171)</f>
        <v>0.61832218853885157</v>
      </c>
    </row>
    <row r="166" spans="1:10">
      <c r="B166" s="3"/>
      <c r="D166">
        <v>2</v>
      </c>
      <c r="E166">
        <v>93.682999999999993</v>
      </c>
      <c r="F166">
        <v>143.33199999999999</v>
      </c>
      <c r="G166">
        <f t="shared" si="14"/>
        <v>0.65360840565958755</v>
      </c>
    </row>
    <row r="167" spans="1:10">
      <c r="B167" s="3"/>
      <c r="D167">
        <v>3</v>
      </c>
      <c r="E167">
        <v>89.644000000000005</v>
      </c>
      <c r="F167">
        <v>151.74100000000001</v>
      </c>
      <c r="G167">
        <f t="shared" si="14"/>
        <v>0.59076979853829881</v>
      </c>
    </row>
    <row r="168" spans="1:10">
      <c r="B168" s="3"/>
      <c r="D168">
        <v>4</v>
      </c>
      <c r="E168">
        <v>85.585999999999999</v>
      </c>
      <c r="F168">
        <v>164.33199999999999</v>
      </c>
      <c r="G168">
        <f t="shared" si="14"/>
        <v>0.52081152788257923</v>
      </c>
    </row>
    <row r="169" spans="1:10">
      <c r="B169" s="3"/>
      <c r="D169">
        <v>5</v>
      </c>
      <c r="E169">
        <v>77.897000000000006</v>
      </c>
      <c r="F169">
        <v>122.67400000000001</v>
      </c>
      <c r="G169">
        <f t="shared" si="14"/>
        <v>0.63499192983028185</v>
      </c>
    </row>
    <row r="170" spans="1:10">
      <c r="B170" s="3"/>
      <c r="D170">
        <v>6</v>
      </c>
      <c r="E170">
        <v>75.007000000000005</v>
      </c>
      <c r="F170">
        <v>125.09700000000001</v>
      </c>
      <c r="G170">
        <f t="shared" si="14"/>
        <v>0.59959071760313998</v>
      </c>
    </row>
    <row r="171" spans="1:10">
      <c r="B171" s="3"/>
      <c r="D171">
        <v>7</v>
      </c>
      <c r="E171">
        <v>95.462000000000003</v>
      </c>
      <c r="F171">
        <v>144.86799999999999</v>
      </c>
      <c r="G171">
        <f t="shared" si="14"/>
        <v>0.65895850015186241</v>
      </c>
    </row>
    <row r="172" spans="1:10">
      <c r="B172" s="3"/>
      <c r="C172">
        <v>3</v>
      </c>
      <c r="D172">
        <v>1</v>
      </c>
      <c r="E172">
        <v>41.051000000000002</v>
      </c>
      <c r="F172">
        <v>87.224999999999994</v>
      </c>
      <c r="G172">
        <f t="shared" si="14"/>
        <v>0.47063341931785618</v>
      </c>
      <c r="H172">
        <f>AVERAGE(G172:G176)</f>
        <v>0.59777953796964778</v>
      </c>
    </row>
    <row r="173" spans="1:10">
      <c r="B173" s="3"/>
      <c r="D173">
        <v>2</v>
      </c>
      <c r="E173">
        <v>54.061</v>
      </c>
      <c r="F173">
        <v>78.900000000000006</v>
      </c>
      <c r="G173">
        <f t="shared" si="14"/>
        <v>0.68518377693282628</v>
      </c>
    </row>
    <row r="174" spans="1:10">
      <c r="B174" s="3"/>
      <c r="D174">
        <v>3</v>
      </c>
      <c r="E174">
        <v>67.417000000000002</v>
      </c>
      <c r="F174">
        <v>101.255</v>
      </c>
      <c r="G174">
        <f t="shared" si="14"/>
        <v>0.66581403387487037</v>
      </c>
    </row>
    <row r="175" spans="1:10">
      <c r="B175" s="3"/>
      <c r="D175">
        <v>4</v>
      </c>
      <c r="E175">
        <v>52.201999999999998</v>
      </c>
      <c r="F175">
        <v>91.09899999999999</v>
      </c>
      <c r="G175">
        <f t="shared" si="14"/>
        <v>0.57302495087761673</v>
      </c>
    </row>
    <row r="176" spans="1:10">
      <c r="B176" s="3"/>
      <c r="D176">
        <v>5</v>
      </c>
      <c r="E176">
        <v>53.31</v>
      </c>
      <c r="F176">
        <v>89.711000000000013</v>
      </c>
      <c r="G176">
        <f t="shared" si="14"/>
        <v>0.5942415088450691</v>
      </c>
    </row>
    <row r="177" spans="1:10">
      <c r="A177" t="s">
        <v>12</v>
      </c>
      <c r="B177" s="3" t="s">
        <v>13</v>
      </c>
      <c r="C177">
        <v>1</v>
      </c>
      <c r="D177">
        <v>1</v>
      </c>
      <c r="E177">
        <v>138.00399999999999</v>
      </c>
      <c r="F177">
        <v>247.07300000000001</v>
      </c>
      <c r="G177">
        <f t="shared" si="14"/>
        <v>0.55855556859713518</v>
      </c>
      <c r="H177">
        <f>AVERAGE(G177:G179)</f>
        <v>0.62199265998004816</v>
      </c>
      <c r="I177">
        <f>AVERAGE(H177,H180,H183)</f>
        <v>0.62535362175088871</v>
      </c>
      <c r="J177">
        <f>AVERAGE(G177:G185)</f>
        <v>0.62535362175088871</v>
      </c>
    </row>
    <row r="178" spans="1:10">
      <c r="B178" s="3"/>
      <c r="D178">
        <v>2</v>
      </c>
      <c r="E178">
        <v>158.02799999999999</v>
      </c>
      <c r="F178">
        <v>239.00800000000001</v>
      </c>
      <c r="G178">
        <f t="shared" si="14"/>
        <v>0.6611828892756727</v>
      </c>
    </row>
    <row r="179" spans="1:10">
      <c r="B179" s="3"/>
      <c r="D179">
        <v>3</v>
      </c>
      <c r="E179">
        <v>167.45099999999999</v>
      </c>
      <c r="F179">
        <v>259.11599999999999</v>
      </c>
      <c r="G179">
        <f t="shared" si="14"/>
        <v>0.6462395220673367</v>
      </c>
    </row>
    <row r="180" spans="1:10">
      <c r="B180" s="3"/>
      <c r="C180">
        <v>2</v>
      </c>
      <c r="D180">
        <v>1</v>
      </c>
      <c r="E180">
        <v>40.503</v>
      </c>
      <c r="F180">
        <v>60.631999999999998</v>
      </c>
      <c r="G180">
        <f t="shared" si="14"/>
        <v>0.66801359018340156</v>
      </c>
      <c r="H180">
        <f>AVERAGE(G180:G182)</f>
        <v>0.64073251776395657</v>
      </c>
    </row>
    <row r="181" spans="1:10">
      <c r="B181" s="3"/>
      <c r="D181">
        <v>2</v>
      </c>
      <c r="E181">
        <v>42.432000000000002</v>
      </c>
      <c r="F181">
        <v>70.364999999999995</v>
      </c>
      <c r="G181">
        <f t="shared" si="14"/>
        <v>0.60302707311873804</v>
      </c>
    </row>
    <row r="182" spans="1:10">
      <c r="D182">
        <v>3</v>
      </c>
      <c r="E182">
        <v>53.893000000000001</v>
      </c>
      <c r="F182">
        <v>82.765000000000001</v>
      </c>
      <c r="G182">
        <f t="shared" si="14"/>
        <v>0.65115688998972998</v>
      </c>
    </row>
    <row r="183" spans="1:10">
      <c r="C183">
        <v>3</v>
      </c>
      <c r="D183">
        <v>1</v>
      </c>
      <c r="E183">
        <v>62.393999999999998</v>
      </c>
      <c r="F183">
        <f>45.401+E183</f>
        <v>107.795</v>
      </c>
      <c r="G183">
        <f t="shared" si="14"/>
        <v>0.57882091006076342</v>
      </c>
      <c r="H183">
        <f>AVERAGE(G183:G185)</f>
        <v>0.61333568750866163</v>
      </c>
    </row>
    <row r="184" spans="1:10">
      <c r="D184">
        <v>2</v>
      </c>
      <c r="E184">
        <v>58.38</v>
      </c>
      <c r="F184">
        <f>28.004+E184</f>
        <v>86.384</v>
      </c>
      <c r="G184">
        <f t="shared" si="14"/>
        <v>0.67581959622152254</v>
      </c>
    </row>
    <row r="185" spans="1:10">
      <c r="D185">
        <v>3</v>
      </c>
      <c r="E185">
        <v>60.963000000000001</v>
      </c>
      <c r="F185">
        <v>104.145</v>
      </c>
      <c r="G185">
        <f t="shared" si="14"/>
        <v>0.58536655624369871</v>
      </c>
    </row>
    <row r="186" spans="1:10">
      <c r="A186" t="s">
        <v>749</v>
      </c>
      <c r="B186" s="3" t="s">
        <v>112</v>
      </c>
      <c r="C186">
        <v>1</v>
      </c>
      <c r="D186">
        <v>1</v>
      </c>
      <c r="E186">
        <v>122.25</v>
      </c>
      <c r="F186">
        <v>166.893</v>
      </c>
      <c r="G186">
        <f t="shared" si="14"/>
        <v>0.73250525785982634</v>
      </c>
      <c r="H186">
        <f>AVERAGE(G186:G188)</f>
        <v>0.71350719127299556</v>
      </c>
      <c r="I186">
        <f>AVERAGE(H186,H189,H191)</f>
        <v>0.70772511761039558</v>
      </c>
      <c r="J186">
        <f>AVERAGE(G186:G193)</f>
        <v>0.70904556770980531</v>
      </c>
    </row>
    <row r="187" spans="1:10">
      <c r="B187" s="3"/>
      <c r="D187">
        <v>2</v>
      </c>
      <c r="E187">
        <v>125.873</v>
      </c>
      <c r="F187">
        <v>177.49700000000001</v>
      </c>
      <c r="G187">
        <f t="shared" si="14"/>
        <v>0.70915564770108785</v>
      </c>
    </row>
    <row r="188" spans="1:10">
      <c r="B188" s="3"/>
      <c r="D188">
        <v>3</v>
      </c>
      <c r="E188">
        <v>105.688</v>
      </c>
      <c r="F188">
        <v>151.22899999999998</v>
      </c>
      <c r="G188">
        <f t="shared" si="14"/>
        <v>0.69886066825807225</v>
      </c>
    </row>
    <row r="189" spans="1:10">
      <c r="B189" s="3"/>
      <c r="C189">
        <v>2</v>
      </c>
      <c r="D189">
        <v>1</v>
      </c>
      <c r="E189">
        <v>120.905</v>
      </c>
      <c r="F189">
        <v>174.244</v>
      </c>
      <c r="G189">
        <f t="shared" si="14"/>
        <v>0.69388329009894167</v>
      </c>
      <c r="H189">
        <f>AVERAGE(G189:G190)</f>
        <v>0.69716151681511773</v>
      </c>
    </row>
    <row r="190" spans="1:10">
      <c r="B190" s="3"/>
      <c r="D190">
        <v>2</v>
      </c>
      <c r="E190">
        <v>169</v>
      </c>
      <c r="F190">
        <v>241.27699999999999</v>
      </c>
      <c r="G190">
        <f t="shared" si="14"/>
        <v>0.7004397435312939</v>
      </c>
    </row>
    <row r="191" spans="1:10">
      <c r="B191" s="3"/>
      <c r="C191">
        <v>3</v>
      </c>
      <c r="D191">
        <v>1</v>
      </c>
      <c r="E191">
        <v>68.963999999999999</v>
      </c>
      <c r="F191">
        <v>98.578000000000003</v>
      </c>
      <c r="G191">
        <f t="shared" si="14"/>
        <v>0.69958814339913566</v>
      </c>
      <c r="H191">
        <f>AVERAGE(G191:G193)</f>
        <v>0.71250664474307346</v>
      </c>
    </row>
    <row r="192" spans="1:10">
      <c r="B192" s="3"/>
      <c r="D192">
        <v>2</v>
      </c>
      <c r="E192">
        <v>75.584000000000003</v>
      </c>
      <c r="F192">
        <v>103.098</v>
      </c>
      <c r="G192">
        <f t="shared" si="14"/>
        <v>0.73312770373819092</v>
      </c>
    </row>
    <row r="193" spans="1:10">
      <c r="B193" s="3"/>
      <c r="D193">
        <v>3</v>
      </c>
      <c r="E193">
        <v>64.287999999999997</v>
      </c>
      <c r="F193">
        <v>91.213999999999999</v>
      </c>
      <c r="G193">
        <f t="shared" si="14"/>
        <v>0.70480408709189379</v>
      </c>
    </row>
    <row r="194" spans="1:10">
      <c r="A194" t="s">
        <v>728</v>
      </c>
      <c r="B194" s="5" t="s">
        <v>39</v>
      </c>
      <c r="C194">
        <v>1</v>
      </c>
      <c r="D194">
        <v>1</v>
      </c>
      <c r="E194">
        <v>42.671999999999997</v>
      </c>
      <c r="F194">
        <v>60.722000000000001</v>
      </c>
      <c r="G194">
        <f t="shared" si="14"/>
        <v>0.70274365139488149</v>
      </c>
      <c r="H194">
        <f>AVERAGE(G194:G196)</f>
        <v>0.68640451653199219</v>
      </c>
      <c r="I194">
        <f>AVERAGE(H194,H197)</f>
        <v>0.67256117654793157</v>
      </c>
      <c r="J194">
        <f>AVERAGE(G194:G201)</f>
        <v>0.66910034155191644</v>
      </c>
    </row>
    <row r="195" spans="1:10">
      <c r="D195">
        <v>2</v>
      </c>
      <c r="E195">
        <v>33.89</v>
      </c>
      <c r="F195">
        <v>52</v>
      </c>
      <c r="G195">
        <f t="shared" si="14"/>
        <v>0.65173076923076922</v>
      </c>
    </row>
    <row r="196" spans="1:10">
      <c r="D196">
        <v>3</v>
      </c>
      <c r="E196">
        <v>41.845999999999997</v>
      </c>
      <c r="F196">
        <v>59.378</v>
      </c>
      <c r="G196">
        <f t="shared" si="14"/>
        <v>0.70473912897032565</v>
      </c>
    </row>
    <row r="197" spans="1:10">
      <c r="C197">
        <v>2</v>
      </c>
      <c r="D197">
        <v>1</v>
      </c>
      <c r="E197">
        <v>37.164999999999999</v>
      </c>
      <c r="F197">
        <v>57.801000000000002</v>
      </c>
      <c r="G197">
        <f t="shared" si="14"/>
        <v>0.64298195532949254</v>
      </c>
      <c r="H197">
        <f>AVERAGE(G197:G201)</f>
        <v>0.65871783656387084</v>
      </c>
    </row>
    <row r="198" spans="1:10">
      <c r="D198">
        <v>2</v>
      </c>
      <c r="E198">
        <v>46.481000000000002</v>
      </c>
      <c r="F198">
        <v>64.515000000000001</v>
      </c>
      <c r="G198">
        <f t="shared" ref="G198:G201" si="15">E198/F198</f>
        <v>0.72046810819189333</v>
      </c>
    </row>
    <row r="199" spans="1:10">
      <c r="D199">
        <v>3</v>
      </c>
      <c r="E199">
        <v>43.66</v>
      </c>
      <c r="F199">
        <v>60.534999999999997</v>
      </c>
      <c r="G199">
        <f t="shared" si="15"/>
        <v>0.72123564879821589</v>
      </c>
    </row>
    <row r="200" spans="1:10">
      <c r="D200">
        <v>4</v>
      </c>
      <c r="E200">
        <v>39.670999999999999</v>
      </c>
      <c r="F200">
        <v>60.612000000000002</v>
      </c>
      <c r="G200">
        <f t="shared" si="15"/>
        <v>0.65450735827888862</v>
      </c>
    </row>
    <row r="201" spans="1:10">
      <c r="D201">
        <v>5</v>
      </c>
      <c r="E201">
        <v>37.19</v>
      </c>
      <c r="F201">
        <v>67.081999999999994</v>
      </c>
      <c r="G201">
        <f t="shared" si="15"/>
        <v>0.55439611222086405</v>
      </c>
    </row>
    <row r="202" spans="1:10">
      <c r="A202" t="s">
        <v>79</v>
      </c>
      <c r="B202" s="3" t="s">
        <v>80</v>
      </c>
      <c r="C202">
        <v>1</v>
      </c>
      <c r="D202">
        <v>1</v>
      </c>
      <c r="E202">
        <v>44.290000000000006</v>
      </c>
      <c r="F202">
        <v>60.782000000000011</v>
      </c>
      <c r="G202">
        <f t="shared" ref="G202:G209" si="16">E202/F202</f>
        <v>0.72866967194235133</v>
      </c>
      <c r="H202">
        <f>AVERAGE(G202:G205)</f>
        <v>0.67564727767239752</v>
      </c>
      <c r="I202">
        <f>AVERAGE(H202,H206)</f>
        <v>0.65903130697402679</v>
      </c>
      <c r="J202">
        <f>AVERAGE(G202:G208)</f>
        <v>0.66140501707379395</v>
      </c>
    </row>
    <row r="203" spans="1:10">
      <c r="B203" s="3"/>
      <c r="D203">
        <v>2</v>
      </c>
      <c r="E203">
        <v>35.375</v>
      </c>
      <c r="F203">
        <v>50.241</v>
      </c>
      <c r="G203">
        <f t="shared" si="16"/>
        <v>0.70410620807706858</v>
      </c>
    </row>
    <row r="204" spans="1:10">
      <c r="B204" s="3"/>
      <c r="D204">
        <v>3</v>
      </c>
      <c r="E204">
        <v>56.061000000000007</v>
      </c>
      <c r="F204">
        <v>76.061000000000007</v>
      </c>
      <c r="G204">
        <f t="shared" si="16"/>
        <v>0.7370531547047765</v>
      </c>
    </row>
    <row r="205" spans="1:10">
      <c r="B205" s="3"/>
      <c r="D205">
        <v>4</v>
      </c>
      <c r="E205">
        <v>30.296999999999997</v>
      </c>
      <c r="F205">
        <v>56.867999999999995</v>
      </c>
      <c r="G205">
        <f t="shared" si="16"/>
        <v>0.53276007596539354</v>
      </c>
    </row>
    <row r="206" spans="1:10">
      <c r="B206" s="3"/>
      <c r="C206">
        <v>2</v>
      </c>
      <c r="D206">
        <v>1</v>
      </c>
      <c r="E206">
        <v>37.802</v>
      </c>
      <c r="F206">
        <v>53.927</v>
      </c>
      <c r="G206">
        <f t="shared" si="16"/>
        <v>0.7009846644537987</v>
      </c>
      <c r="H206">
        <f>AVERAGE(G206:G208)</f>
        <v>0.64241533627565595</v>
      </c>
    </row>
    <row r="207" spans="1:10">
      <c r="B207" s="3"/>
      <c r="D207">
        <v>2</v>
      </c>
      <c r="E207">
        <v>19.805999999999997</v>
      </c>
      <c r="F207">
        <v>34.805999999999997</v>
      </c>
      <c r="G207">
        <f t="shared" si="16"/>
        <v>0.56903982072056536</v>
      </c>
    </row>
    <row r="208" spans="1:10">
      <c r="B208" s="3"/>
      <c r="D208">
        <v>3</v>
      </c>
      <c r="E208">
        <v>30.314999999999998</v>
      </c>
      <c r="F208">
        <v>46.125999999999998</v>
      </c>
      <c r="G208">
        <f t="shared" si="16"/>
        <v>0.65722152365260367</v>
      </c>
    </row>
    <row r="209" spans="1:10">
      <c r="A209" t="s">
        <v>59</v>
      </c>
      <c r="B209" s="7" t="s">
        <v>60</v>
      </c>
      <c r="C209">
        <v>1</v>
      </c>
      <c r="D209">
        <v>1</v>
      </c>
      <c r="E209">
        <v>21.36</v>
      </c>
      <c r="F209">
        <v>35.933999999999997</v>
      </c>
      <c r="G209">
        <f t="shared" si="16"/>
        <v>0.59442310903322759</v>
      </c>
      <c r="H209">
        <f>AVERAGE(G209:G212)</f>
        <v>0.55772497488668438</v>
      </c>
      <c r="I209">
        <f>AVERAGE(H209,H213)</f>
        <v>0.62218955742436932</v>
      </c>
      <c r="J209">
        <f>AVERAGE(G209:G217)</f>
        <v>0.62935228881744554</v>
      </c>
    </row>
    <row r="210" spans="1:10">
      <c r="D210">
        <v>2</v>
      </c>
      <c r="E210">
        <v>23.071000000000002</v>
      </c>
      <c r="F210">
        <v>42.713999999999999</v>
      </c>
      <c r="G210">
        <f t="shared" ref="G210:G212" si="17">E210/F210</f>
        <v>0.54012735871142958</v>
      </c>
    </row>
    <row r="211" spans="1:10">
      <c r="D211">
        <v>3</v>
      </c>
      <c r="E211">
        <v>27.459</v>
      </c>
      <c r="F211">
        <v>42.953000000000003</v>
      </c>
      <c r="G211">
        <f t="shared" si="17"/>
        <v>0.63928014341256723</v>
      </c>
    </row>
    <row r="212" spans="1:10">
      <c r="D212">
        <v>4</v>
      </c>
      <c r="E212">
        <v>19.526</v>
      </c>
      <c r="F212">
        <v>42.72</v>
      </c>
      <c r="G212">
        <f t="shared" si="17"/>
        <v>0.45706928838951311</v>
      </c>
    </row>
    <row r="213" spans="1:10">
      <c r="C213">
        <v>2</v>
      </c>
      <c r="D213">
        <v>1</v>
      </c>
      <c r="E213">
        <v>18.795000000000002</v>
      </c>
      <c r="F213">
        <v>28.713999999999999</v>
      </c>
      <c r="G213">
        <f>E213/F213</f>
        <v>0.65455875182837653</v>
      </c>
      <c r="H213">
        <f>AVERAGE(G213:G217)</f>
        <v>0.68665413996205427</v>
      </c>
    </row>
    <row r="214" spans="1:10">
      <c r="D214">
        <v>2</v>
      </c>
      <c r="E214">
        <v>28.021999999999998</v>
      </c>
      <c r="F214">
        <v>37.976999999999997</v>
      </c>
      <c r="G214">
        <f t="shared" ref="G214:G217" si="18">E214/F214</f>
        <v>0.73786765673960553</v>
      </c>
    </row>
    <row r="215" spans="1:10">
      <c r="D215">
        <v>3</v>
      </c>
      <c r="E215">
        <v>29.262</v>
      </c>
      <c r="F215">
        <v>34.600999999999999</v>
      </c>
      <c r="G215">
        <f t="shared" si="18"/>
        <v>0.84569810121094768</v>
      </c>
    </row>
    <row r="216" spans="1:10">
      <c r="D216">
        <v>4</v>
      </c>
      <c r="E216">
        <v>24.824000000000002</v>
      </c>
      <c r="F216">
        <v>34.701999999999998</v>
      </c>
      <c r="G216">
        <f t="shared" si="18"/>
        <v>0.715347818569535</v>
      </c>
    </row>
    <row r="217" spans="1:10">
      <c r="D217">
        <v>5</v>
      </c>
      <c r="E217">
        <v>18.561</v>
      </c>
      <c r="F217">
        <v>38.685000000000002</v>
      </c>
      <c r="G217">
        <f t="shared" si="18"/>
        <v>0.47979837146180687</v>
      </c>
    </row>
    <row r="218" spans="1:10">
      <c r="A218" t="s">
        <v>93</v>
      </c>
      <c r="B218" s="3" t="s">
        <v>94</v>
      </c>
      <c r="C218">
        <v>1</v>
      </c>
      <c r="D218">
        <v>1</v>
      </c>
      <c r="E218">
        <v>65</v>
      </c>
      <c r="F218">
        <v>100.80500000000001</v>
      </c>
      <c r="G218">
        <f t="shared" ref="G218:G223" si="19">E218/F218</f>
        <v>0.64480928525370762</v>
      </c>
      <c r="H218">
        <f>AVERAGE(G218:G219)</f>
        <v>0.64977406526592674</v>
      </c>
      <c r="I218">
        <f>AVERAGE(H218,H220)</f>
        <v>0.65806316097220008</v>
      </c>
      <c r="J218">
        <f>AVERAGE(G218:G222)</f>
        <v>0.65972098011345481</v>
      </c>
    </row>
    <row r="219" spans="1:10">
      <c r="B219" s="3"/>
      <c r="D219">
        <v>2</v>
      </c>
      <c r="E219">
        <v>57.801000000000002</v>
      </c>
      <c r="F219">
        <v>88.281000000000006</v>
      </c>
      <c r="G219">
        <f t="shared" si="19"/>
        <v>0.65473884527814585</v>
      </c>
    </row>
    <row r="220" spans="1:10">
      <c r="B220" s="3"/>
      <c r="C220">
        <v>2</v>
      </c>
      <c r="D220">
        <v>1</v>
      </c>
      <c r="E220">
        <v>106.212</v>
      </c>
      <c r="F220">
        <v>157.21199999999999</v>
      </c>
      <c r="G220">
        <f t="shared" si="19"/>
        <v>0.67559728265017949</v>
      </c>
      <c r="H220">
        <f>AVERAGE(G220:G222)</f>
        <v>0.66635225667847353</v>
      </c>
    </row>
    <row r="221" spans="1:10">
      <c r="B221" s="3"/>
      <c r="D221">
        <v>2</v>
      </c>
      <c r="E221">
        <v>121.758</v>
      </c>
      <c r="F221">
        <v>175.69299999999998</v>
      </c>
      <c r="G221">
        <f t="shared" si="19"/>
        <v>0.69301565799434239</v>
      </c>
    </row>
    <row r="222" spans="1:10">
      <c r="B222" s="3"/>
      <c r="D222">
        <v>3</v>
      </c>
      <c r="E222">
        <v>95.441000000000003</v>
      </c>
      <c r="F222">
        <v>151.387</v>
      </c>
      <c r="G222">
        <f t="shared" si="19"/>
        <v>0.63044382939089882</v>
      </c>
    </row>
    <row r="223" spans="1:10">
      <c r="A223" t="s">
        <v>18</v>
      </c>
      <c r="B223" s="3" t="s">
        <v>19</v>
      </c>
      <c r="C223">
        <v>1</v>
      </c>
      <c r="D223">
        <v>1</v>
      </c>
      <c r="E223">
        <v>127</v>
      </c>
      <c r="F223">
        <v>212.08500000000001</v>
      </c>
      <c r="G223">
        <f t="shared" si="19"/>
        <v>0.59881651224744792</v>
      </c>
      <c r="H223">
        <f>AVERAGE(G223:G225)</f>
        <v>0.61864001919574318</v>
      </c>
      <c r="I223">
        <f>AVERAGE(H223,H226,H228)</f>
        <v>0.639943666021625</v>
      </c>
      <c r="J223">
        <f>AVERAGE(G223:G230)</f>
        <v>0.64149426037791979</v>
      </c>
    </row>
    <row r="224" spans="1:10">
      <c r="D224">
        <v>2</v>
      </c>
      <c r="E224">
        <v>130.863</v>
      </c>
      <c r="F224">
        <v>207.47300000000001</v>
      </c>
      <c r="G224">
        <f t="shared" ref="G224:G225" si="20">E224/F224</f>
        <v>0.63074713336193144</v>
      </c>
    </row>
    <row r="225" spans="1:10">
      <c r="D225">
        <v>3</v>
      </c>
      <c r="E225">
        <v>131.548</v>
      </c>
      <c r="F225">
        <v>210.02099999999999</v>
      </c>
      <c r="G225">
        <f t="shared" si="20"/>
        <v>0.62635641197784986</v>
      </c>
    </row>
    <row r="226" spans="1:10">
      <c r="C226">
        <v>2</v>
      </c>
      <c r="D226">
        <v>1</v>
      </c>
      <c r="E226">
        <v>285.49799999999999</v>
      </c>
      <c r="F226">
        <v>477.08</v>
      </c>
      <c r="G226">
        <f>E226/F226</f>
        <v>0.5984279366144043</v>
      </c>
      <c r="H226">
        <f>AVERAGE(G226:G227)</f>
        <v>0.62753891117126603</v>
      </c>
    </row>
    <row r="227" spans="1:10">
      <c r="D227">
        <v>2</v>
      </c>
      <c r="E227">
        <v>249.393</v>
      </c>
      <c r="F227">
        <v>379.79599999999999</v>
      </c>
      <c r="G227">
        <f>E227/F227</f>
        <v>0.65664988572812777</v>
      </c>
    </row>
    <row r="228" spans="1:10">
      <c r="C228">
        <v>3</v>
      </c>
      <c r="D228">
        <v>1</v>
      </c>
      <c r="E228">
        <v>224.43899999999999</v>
      </c>
      <c r="F228">
        <v>333.81700000000001</v>
      </c>
      <c r="G228">
        <f>E228/F228</f>
        <v>0.67234143258132451</v>
      </c>
      <c r="H228">
        <f>AVERAGE(G228:G230)</f>
        <v>0.67365206769786568</v>
      </c>
    </row>
    <row r="229" spans="1:10">
      <c r="D229">
        <v>2</v>
      </c>
      <c r="E229">
        <v>219.44</v>
      </c>
      <c r="F229">
        <v>335.82900000000001</v>
      </c>
      <c r="G229">
        <f t="shared" ref="G229:G230" si="21">E229/F229</f>
        <v>0.65342778616498276</v>
      </c>
    </row>
    <row r="230" spans="1:10">
      <c r="D230">
        <v>3</v>
      </c>
      <c r="E230">
        <v>225.39699999999999</v>
      </c>
      <c r="F230">
        <v>324.22500000000002</v>
      </c>
      <c r="G230">
        <f t="shared" si="21"/>
        <v>0.69518698434728965</v>
      </c>
    </row>
    <row r="231" spans="1:10">
      <c r="A231" t="s">
        <v>56</v>
      </c>
      <c r="B231" s="3" t="s">
        <v>57</v>
      </c>
      <c r="C231">
        <v>1</v>
      </c>
      <c r="D231">
        <v>1</v>
      </c>
      <c r="E231">
        <v>77.369</v>
      </c>
      <c r="F231">
        <v>110.059</v>
      </c>
      <c r="G231">
        <f t="shared" ref="G231:G239" si="22">E231/F231</f>
        <v>0.70297749388964104</v>
      </c>
      <c r="H231">
        <f>AVERAGE(G231:G232)</f>
        <v>0.71080446615373727</v>
      </c>
      <c r="I231">
        <f>AVERAGE(H231,H233)</f>
        <v>0.68407189552302805</v>
      </c>
      <c r="J231">
        <f>AVERAGE(G231:G234)</f>
        <v>0.68407189552302794</v>
      </c>
    </row>
    <row r="232" spans="1:10">
      <c r="D232">
        <v>2</v>
      </c>
      <c r="E232">
        <v>115.732</v>
      </c>
      <c r="F232">
        <v>161.04500000000002</v>
      </c>
      <c r="G232">
        <f t="shared" si="22"/>
        <v>0.7186314384178335</v>
      </c>
    </row>
    <row r="233" spans="1:10">
      <c r="C233">
        <v>2</v>
      </c>
      <c r="D233">
        <v>1</v>
      </c>
      <c r="E233">
        <v>41.488</v>
      </c>
      <c r="F233">
        <v>65.191999999999993</v>
      </c>
      <c r="G233">
        <f t="shared" si="22"/>
        <v>0.63639710393913373</v>
      </c>
      <c r="H233">
        <f>AVERAGE(G233:G234)</f>
        <v>0.65733932489231872</v>
      </c>
    </row>
    <row r="234" spans="1:10">
      <c r="D234">
        <v>2</v>
      </c>
      <c r="E234">
        <v>46.212000000000003</v>
      </c>
      <c r="F234">
        <v>68.131</v>
      </c>
      <c r="G234">
        <f t="shared" si="22"/>
        <v>0.6782815458455036</v>
      </c>
    </row>
    <row r="235" spans="1:10">
      <c r="A235" t="s">
        <v>75</v>
      </c>
      <c r="B235" s="3" t="s">
        <v>76</v>
      </c>
      <c r="C235">
        <v>1</v>
      </c>
      <c r="D235">
        <v>1</v>
      </c>
      <c r="E235">
        <v>120.934</v>
      </c>
      <c r="F235">
        <v>175.934</v>
      </c>
      <c r="G235">
        <f t="shared" si="22"/>
        <v>0.68738276853820179</v>
      </c>
      <c r="H235">
        <f>AVERAGE(G235:G236)</f>
        <v>0.70669307280007887</v>
      </c>
      <c r="I235">
        <f>AVERAGE(H235,H237)</f>
        <v>0.69653155663933108</v>
      </c>
      <c r="J235">
        <f>AVERAGE(G235:G238)</f>
        <v>0.69653155663933108</v>
      </c>
    </row>
    <row r="236" spans="1:10">
      <c r="B236" s="3"/>
      <c r="D236">
        <v>2</v>
      </c>
      <c r="E236">
        <v>111.79</v>
      </c>
      <c r="F236">
        <v>153.98000000000002</v>
      </c>
      <c r="G236">
        <f t="shared" si="22"/>
        <v>0.72600337706195606</v>
      </c>
    </row>
    <row r="237" spans="1:10">
      <c r="B237" s="3"/>
      <c r="C237">
        <v>2</v>
      </c>
      <c r="D237">
        <v>1</v>
      </c>
      <c r="E237">
        <v>62.801000000000002</v>
      </c>
      <c r="F237">
        <v>92.533000000000001</v>
      </c>
      <c r="G237">
        <f t="shared" si="22"/>
        <v>0.67868760334151057</v>
      </c>
      <c r="H237">
        <f>AVERAGE(G237:G238)</f>
        <v>0.6863700404785833</v>
      </c>
    </row>
    <row r="238" spans="1:10">
      <c r="B238" s="3"/>
      <c r="D238">
        <v>2</v>
      </c>
      <c r="E238">
        <v>78.058000000000007</v>
      </c>
      <c r="F238">
        <v>112.46700000000001</v>
      </c>
      <c r="G238">
        <f t="shared" si="22"/>
        <v>0.69405247761565614</v>
      </c>
    </row>
    <row r="239" spans="1:10">
      <c r="A239" t="s">
        <v>32</v>
      </c>
      <c r="B239" s="3" t="s">
        <v>33</v>
      </c>
      <c r="C239">
        <v>1</v>
      </c>
      <c r="D239">
        <v>1</v>
      </c>
      <c r="E239">
        <v>100.658</v>
      </c>
      <c r="F239">
        <v>146.26300000000001</v>
      </c>
      <c r="G239">
        <f t="shared" si="22"/>
        <v>0.68819865584597606</v>
      </c>
      <c r="H239">
        <f>AVERAGE(G239:G242)</f>
        <v>0.6390354594186527</v>
      </c>
      <c r="I239">
        <f>AVERAGE(H239,H243)</f>
        <v>0.67811632111503994</v>
      </c>
      <c r="J239">
        <f>AVERAGE(G239:G244)</f>
        <v>0.66508936721624412</v>
      </c>
    </row>
    <row r="240" spans="1:10">
      <c r="D240">
        <v>2</v>
      </c>
      <c r="E240">
        <v>84.445999999999998</v>
      </c>
      <c r="F240">
        <v>130.35499999999999</v>
      </c>
      <c r="G240">
        <f t="shared" ref="G240:G244" si="23">E240/F240</f>
        <v>0.64781558053009092</v>
      </c>
    </row>
    <row r="241" spans="1:10">
      <c r="D241">
        <v>3</v>
      </c>
      <c r="E241">
        <v>78.918000000000006</v>
      </c>
      <c r="F241">
        <v>124.67400000000001</v>
      </c>
      <c r="G241">
        <f t="shared" si="23"/>
        <v>0.63299485057028737</v>
      </c>
    </row>
    <row r="242" spans="1:10">
      <c r="D242">
        <v>4</v>
      </c>
      <c r="E242">
        <v>70.543999999999997</v>
      </c>
      <c r="F242">
        <v>120.15</v>
      </c>
      <c r="G242">
        <f t="shared" si="23"/>
        <v>0.58713275072825633</v>
      </c>
    </row>
    <row r="243" spans="1:10">
      <c r="C243">
        <v>2</v>
      </c>
      <c r="D243">
        <v>1</v>
      </c>
      <c r="E243">
        <v>185.16200000000001</v>
      </c>
      <c r="F243">
        <v>272.41500000000002</v>
      </c>
      <c r="G243">
        <f t="shared" si="23"/>
        <v>0.67970559624102933</v>
      </c>
      <c r="H243">
        <f>AVERAGE(G243:G244)</f>
        <v>0.71719718281142719</v>
      </c>
    </row>
    <row r="244" spans="1:10">
      <c r="D244">
        <v>2</v>
      </c>
      <c r="E244">
        <v>151.41999999999999</v>
      </c>
      <c r="F244">
        <v>200.63900000000001</v>
      </c>
      <c r="G244">
        <f t="shared" si="23"/>
        <v>0.75468876938182494</v>
      </c>
    </row>
    <row r="245" spans="1:10">
      <c r="A245" t="s">
        <v>95</v>
      </c>
      <c r="B245" s="3" t="s">
        <v>96</v>
      </c>
      <c r="C245">
        <v>1</v>
      </c>
      <c r="D245">
        <v>1</v>
      </c>
      <c r="E245">
        <v>17.614000000000001</v>
      </c>
      <c r="F245">
        <v>28.209000000000003</v>
      </c>
      <c r="G245">
        <f t="shared" ref="G245:G252" si="24">E245/F245</f>
        <v>0.62441064908362576</v>
      </c>
      <c r="H245">
        <f>AVERAGE(G245:G247)</f>
        <v>0.62006474770016562</v>
      </c>
      <c r="I245">
        <f>AVERAGE(H245,H248)</f>
        <v>0.63075564574424847</v>
      </c>
      <c r="J245">
        <f>AVERAGE(G245:G251)</f>
        <v>0.63228291689340321</v>
      </c>
    </row>
    <row r="246" spans="1:10">
      <c r="B246" s="3"/>
      <c r="D246">
        <v>2</v>
      </c>
      <c r="E246">
        <v>19.007000000000001</v>
      </c>
      <c r="F246">
        <v>31.028000000000002</v>
      </c>
      <c r="G246">
        <f t="shared" si="24"/>
        <v>0.61257573804305787</v>
      </c>
    </row>
    <row r="247" spans="1:10">
      <c r="B247" s="3"/>
      <c r="D247">
        <v>3</v>
      </c>
      <c r="E247">
        <v>19.039000000000001</v>
      </c>
      <c r="F247">
        <v>30.55</v>
      </c>
      <c r="G247">
        <f t="shared" si="24"/>
        <v>0.62320785597381345</v>
      </c>
    </row>
    <row r="248" spans="1:10">
      <c r="B248" s="3"/>
      <c r="C248">
        <v>2</v>
      </c>
      <c r="D248">
        <v>1</v>
      </c>
      <c r="E248">
        <v>48.856999999999999</v>
      </c>
      <c r="F248">
        <v>76.222999999999999</v>
      </c>
      <c r="G248">
        <f t="shared" si="24"/>
        <v>0.64097450900646791</v>
      </c>
      <c r="H248">
        <f>AVERAGE(G248:G251)</f>
        <v>0.64144654378833144</v>
      </c>
    </row>
    <row r="249" spans="1:10">
      <c r="B249" s="3"/>
      <c r="D249">
        <v>2</v>
      </c>
      <c r="E249">
        <v>49.978000000000002</v>
      </c>
      <c r="F249">
        <v>78.176000000000002</v>
      </c>
      <c r="G249">
        <f t="shared" si="24"/>
        <v>0.63930106426524769</v>
      </c>
    </row>
    <row r="250" spans="1:10">
      <c r="B250" s="3"/>
      <c r="D250">
        <v>3</v>
      </c>
      <c r="E250">
        <v>52.650999999999996</v>
      </c>
      <c r="F250">
        <v>81.286999999999992</v>
      </c>
      <c r="G250">
        <f t="shared" si="24"/>
        <v>0.64771734717728546</v>
      </c>
    </row>
    <row r="251" spans="1:10">
      <c r="B251" s="3"/>
      <c r="D251">
        <v>4</v>
      </c>
      <c r="E251">
        <v>54.670999999999999</v>
      </c>
      <c r="F251">
        <v>85.718999999999994</v>
      </c>
      <c r="G251">
        <f t="shared" si="24"/>
        <v>0.63779325470432469</v>
      </c>
    </row>
    <row r="252" spans="1:10">
      <c r="A252" t="s">
        <v>67</v>
      </c>
      <c r="B252" s="3" t="s">
        <v>68</v>
      </c>
      <c r="C252">
        <v>1</v>
      </c>
      <c r="D252">
        <v>1</v>
      </c>
      <c r="E252">
        <v>21.344000000000001</v>
      </c>
      <c r="F252">
        <v>37.72</v>
      </c>
      <c r="G252">
        <f t="shared" si="24"/>
        <v>0.56585365853658542</v>
      </c>
      <c r="H252">
        <f>AVERAGE(G252:G256)</f>
        <v>0.60054495866804636</v>
      </c>
      <c r="I252">
        <f>AVERAGE(H252,H257,H261,H264)</f>
        <v>0.64561294264452207</v>
      </c>
      <c r="J252">
        <f>AVERAGE(G252:G267)</f>
        <v>0.64308337511295344</v>
      </c>
    </row>
    <row r="253" spans="1:10">
      <c r="D253">
        <v>2</v>
      </c>
      <c r="E253">
        <v>30.782</v>
      </c>
      <c r="F253">
        <v>47.331000000000003</v>
      </c>
      <c r="G253">
        <f t="shared" ref="G253:G256" si="25">E253/F253</f>
        <v>0.65035600346495948</v>
      </c>
    </row>
    <row r="254" spans="1:10">
      <c r="D254">
        <v>3</v>
      </c>
      <c r="E254">
        <v>16.454999999999998</v>
      </c>
      <c r="F254">
        <v>34.442</v>
      </c>
      <c r="G254">
        <f t="shared" si="25"/>
        <v>0.4777597119795598</v>
      </c>
    </row>
    <row r="255" spans="1:10">
      <c r="D255">
        <v>4</v>
      </c>
      <c r="E255">
        <v>21.2</v>
      </c>
      <c r="F255">
        <v>33.5</v>
      </c>
      <c r="G255">
        <f t="shared" si="25"/>
        <v>0.63283582089552237</v>
      </c>
    </row>
    <row r="256" spans="1:10">
      <c r="D256">
        <v>5</v>
      </c>
      <c r="E256">
        <v>28.684000000000001</v>
      </c>
      <c r="F256">
        <v>42.436999999999998</v>
      </c>
      <c r="G256">
        <f t="shared" si="25"/>
        <v>0.67591959846360494</v>
      </c>
    </row>
    <row r="257" spans="1:10">
      <c r="B257" s="7"/>
      <c r="C257">
        <v>2</v>
      </c>
      <c r="D257">
        <v>1</v>
      </c>
      <c r="E257">
        <v>26.873999999999999</v>
      </c>
      <c r="F257">
        <v>40.29</v>
      </c>
      <c r="G257">
        <f t="shared" ref="G257:G289" si="26">E257/F257</f>
        <v>0.6670141474311243</v>
      </c>
      <c r="H257">
        <f>AVERAGE(G257:G260)</f>
        <v>0.68006478231233425</v>
      </c>
    </row>
    <row r="258" spans="1:10">
      <c r="B258" s="3"/>
      <c r="D258">
        <v>2</v>
      </c>
      <c r="E258">
        <v>37.723999999999997</v>
      </c>
      <c r="F258">
        <v>54.55</v>
      </c>
      <c r="G258">
        <f t="shared" si="26"/>
        <v>0.69154903758020159</v>
      </c>
    </row>
    <row r="259" spans="1:10">
      <c r="B259" s="3"/>
      <c r="D259">
        <v>3</v>
      </c>
      <c r="E259">
        <v>33.869</v>
      </c>
      <c r="F259">
        <v>52.004000000000005</v>
      </c>
      <c r="G259">
        <f t="shared" si="26"/>
        <v>0.65127682485962612</v>
      </c>
    </row>
    <row r="260" spans="1:10">
      <c r="B260" s="3"/>
      <c r="D260">
        <v>4</v>
      </c>
      <c r="E260">
        <v>60.343000000000004</v>
      </c>
      <c r="F260">
        <v>84.94</v>
      </c>
      <c r="G260">
        <f t="shared" si="26"/>
        <v>0.71041911937838476</v>
      </c>
    </row>
    <row r="261" spans="1:10">
      <c r="B261" s="3"/>
      <c r="C261">
        <v>3</v>
      </c>
      <c r="D261">
        <v>1</v>
      </c>
      <c r="E261">
        <v>27.202999999999999</v>
      </c>
      <c r="F261">
        <v>44.067999999999998</v>
      </c>
      <c r="G261">
        <f t="shared" si="26"/>
        <v>0.61729599709539806</v>
      </c>
      <c r="H261">
        <f>AVERAGE(G261:G263)</f>
        <v>0.64101803917314071</v>
      </c>
    </row>
    <row r="262" spans="1:10">
      <c r="B262" s="3"/>
      <c r="D262">
        <v>2</v>
      </c>
      <c r="E262">
        <v>37.642000000000003</v>
      </c>
      <c r="F262">
        <v>55.777000000000001</v>
      </c>
      <c r="G262">
        <f t="shared" si="26"/>
        <v>0.67486598418703059</v>
      </c>
    </row>
    <row r="263" spans="1:10">
      <c r="B263" s="3"/>
      <c r="D263">
        <v>3</v>
      </c>
      <c r="E263">
        <v>44.381999999999998</v>
      </c>
      <c r="F263">
        <v>70.347999999999999</v>
      </c>
      <c r="G263">
        <f t="shared" si="26"/>
        <v>0.63089213623699325</v>
      </c>
    </row>
    <row r="264" spans="1:10">
      <c r="B264" s="3"/>
      <c r="C264">
        <v>4</v>
      </c>
      <c r="D264">
        <v>1</v>
      </c>
      <c r="E264">
        <v>52.432000000000002</v>
      </c>
      <c r="F264">
        <v>73.048000000000002</v>
      </c>
      <c r="G264">
        <f t="shared" si="26"/>
        <v>0.71777461395246966</v>
      </c>
      <c r="H264">
        <f>AVERAGE(G264:G267)</f>
        <v>0.66082399042456674</v>
      </c>
    </row>
    <row r="265" spans="1:10">
      <c r="B265" s="3"/>
      <c r="D265">
        <v>2</v>
      </c>
      <c r="E265">
        <v>37.590000000000003</v>
      </c>
      <c r="F265">
        <v>62.650000000000006</v>
      </c>
      <c r="G265">
        <f t="shared" si="26"/>
        <v>0.6</v>
      </c>
    </row>
    <row r="266" spans="1:10">
      <c r="B266" s="3"/>
      <c r="D266">
        <v>3</v>
      </c>
      <c r="E266">
        <v>75.06</v>
      </c>
      <c r="F266">
        <v>119.105</v>
      </c>
      <c r="G266">
        <f t="shared" si="26"/>
        <v>0.63020024348264136</v>
      </c>
    </row>
    <row r="267" spans="1:10">
      <c r="B267" s="3"/>
      <c r="D267">
        <v>4</v>
      </c>
      <c r="E267">
        <v>95.331999999999994</v>
      </c>
      <c r="F267">
        <v>137.10499999999999</v>
      </c>
      <c r="G267">
        <f t="shared" si="26"/>
        <v>0.69532110426315596</v>
      </c>
    </row>
    <row r="268" spans="1:10">
      <c r="A268" t="s">
        <v>97</v>
      </c>
      <c r="B268" s="3" t="s">
        <v>98</v>
      </c>
      <c r="C268">
        <v>1</v>
      </c>
      <c r="D268">
        <v>1</v>
      </c>
      <c r="E268">
        <v>39</v>
      </c>
      <c r="F268">
        <v>70.623000000000005</v>
      </c>
      <c r="G268">
        <f t="shared" si="26"/>
        <v>0.55222802769635948</v>
      </c>
      <c r="H268">
        <f>AVERAGE(G268:G270)</f>
        <v>0.58890689197283674</v>
      </c>
      <c r="I268">
        <f>AVERAGE(H268,H271,H274)</f>
        <v>0.61358951172359499</v>
      </c>
      <c r="J268">
        <f>AVERAGE(G268:G278)</f>
        <v>0.62015965478451152</v>
      </c>
    </row>
    <row r="269" spans="1:10">
      <c r="B269" s="3"/>
      <c r="D269">
        <v>2</v>
      </c>
      <c r="E269">
        <v>39.115000000000002</v>
      </c>
      <c r="F269">
        <v>64.433000000000007</v>
      </c>
      <c r="G269">
        <f t="shared" si="26"/>
        <v>0.60706470286964753</v>
      </c>
    </row>
    <row r="270" spans="1:10">
      <c r="B270" s="3"/>
      <c r="D270">
        <v>3</v>
      </c>
      <c r="E270">
        <v>54.332000000000001</v>
      </c>
      <c r="F270">
        <v>89.445999999999998</v>
      </c>
      <c r="G270">
        <f t="shared" si="26"/>
        <v>0.60742794535250322</v>
      </c>
    </row>
    <row r="271" spans="1:10">
      <c r="B271" s="3"/>
      <c r="C271">
        <v>2</v>
      </c>
      <c r="D271">
        <v>1</v>
      </c>
      <c r="E271">
        <v>25.456</v>
      </c>
      <c r="F271">
        <v>43.26</v>
      </c>
      <c r="G271">
        <f t="shared" si="26"/>
        <v>0.58844197873324089</v>
      </c>
      <c r="H271">
        <f>AVERAGE(G271:G273)</f>
        <v>0.60213634463931276</v>
      </c>
    </row>
    <row r="272" spans="1:10">
      <c r="B272" s="3"/>
      <c r="D272">
        <v>2</v>
      </c>
      <c r="E272">
        <v>21.207000000000001</v>
      </c>
      <c r="F272">
        <v>33.414000000000001</v>
      </c>
      <c r="G272">
        <f t="shared" si="26"/>
        <v>0.63467408870533304</v>
      </c>
    </row>
    <row r="273" spans="1:10">
      <c r="B273" s="3"/>
      <c r="D273">
        <v>3</v>
      </c>
      <c r="E273">
        <v>24.082999999999998</v>
      </c>
      <c r="F273">
        <v>41.287999999999997</v>
      </c>
      <c r="G273">
        <f t="shared" si="26"/>
        <v>0.58329296647936446</v>
      </c>
    </row>
    <row r="274" spans="1:10">
      <c r="B274" s="3"/>
      <c r="C274">
        <v>3</v>
      </c>
      <c r="D274">
        <v>1</v>
      </c>
      <c r="E274">
        <v>19.821000000000002</v>
      </c>
      <c r="F274">
        <v>33.741</v>
      </c>
      <c r="G274">
        <f t="shared" si="26"/>
        <v>0.58744554103316449</v>
      </c>
      <c r="H274">
        <f>AVERAGE(G274:G278)</f>
        <v>0.64972529855863548</v>
      </c>
    </row>
    <row r="275" spans="1:10">
      <c r="B275" s="3"/>
      <c r="D275">
        <v>2</v>
      </c>
      <c r="E275">
        <v>32.612000000000002</v>
      </c>
      <c r="F275">
        <v>47.814</v>
      </c>
      <c r="G275">
        <f t="shared" si="26"/>
        <v>0.68205964780189909</v>
      </c>
    </row>
    <row r="276" spans="1:10">
      <c r="B276" s="3"/>
      <c r="D276">
        <v>3</v>
      </c>
      <c r="E276">
        <v>46.900999999999996</v>
      </c>
      <c r="F276">
        <v>72.268999999999991</v>
      </c>
      <c r="G276">
        <f t="shared" si="26"/>
        <v>0.64897812340007477</v>
      </c>
    </row>
    <row r="277" spans="1:10">
      <c r="B277" s="3"/>
      <c r="D277">
        <v>4</v>
      </c>
      <c r="E277">
        <v>57.069000000000003</v>
      </c>
      <c r="F277">
        <v>84.814000000000007</v>
      </c>
      <c r="G277">
        <f t="shared" si="26"/>
        <v>0.67287240314099084</v>
      </c>
    </row>
    <row r="278" spans="1:10">
      <c r="B278" s="3"/>
      <c r="D278">
        <v>5</v>
      </c>
      <c r="E278">
        <v>56.079000000000001</v>
      </c>
      <c r="F278">
        <v>85.320999999999998</v>
      </c>
      <c r="G278">
        <f t="shared" si="26"/>
        <v>0.65727077741704854</v>
      </c>
    </row>
    <row r="279" spans="1:10">
      <c r="A279" t="s">
        <v>99</v>
      </c>
      <c r="B279" s="3" t="s">
        <v>100</v>
      </c>
      <c r="C279">
        <v>1</v>
      </c>
      <c r="D279">
        <v>1</v>
      </c>
      <c r="E279">
        <v>60.207999999999998</v>
      </c>
      <c r="F279">
        <v>93.449999999999989</v>
      </c>
      <c r="G279">
        <f t="shared" si="26"/>
        <v>0.64428036383092568</v>
      </c>
      <c r="H279">
        <f>AVERAGE(G279:G281)</f>
        <v>0.63733431620720238</v>
      </c>
      <c r="I279">
        <f>AVERAGE(H279,H282,H286)</f>
        <v>0.64288252909887289</v>
      </c>
      <c r="J279">
        <f>AVERAGE(G279:G288)</f>
        <v>0.63966518009585405</v>
      </c>
    </row>
    <row r="280" spans="1:10">
      <c r="B280" s="3"/>
      <c r="D280">
        <v>2</v>
      </c>
      <c r="E280">
        <v>61.847000000000001</v>
      </c>
      <c r="F280">
        <v>105.505</v>
      </c>
      <c r="G280">
        <f t="shared" si="26"/>
        <v>0.58619970617506278</v>
      </c>
    </row>
    <row r="281" spans="1:10">
      <c r="B281" s="3"/>
      <c r="D281">
        <v>3</v>
      </c>
      <c r="E281">
        <v>92.314999999999998</v>
      </c>
      <c r="F281">
        <v>135.45400000000001</v>
      </c>
      <c r="G281">
        <f t="shared" si="26"/>
        <v>0.68152287861561855</v>
      </c>
    </row>
    <row r="282" spans="1:10">
      <c r="B282" s="3"/>
      <c r="C282">
        <v>2</v>
      </c>
      <c r="D282">
        <v>1</v>
      </c>
      <c r="E282">
        <v>24.331</v>
      </c>
      <c r="F282">
        <v>40.344999999999999</v>
      </c>
      <c r="G282">
        <f t="shared" si="26"/>
        <v>0.60307349113892672</v>
      </c>
      <c r="H282">
        <f>AVERAGE(G282:G285)</f>
        <v>0.61070903906868423</v>
      </c>
    </row>
    <row r="283" spans="1:10">
      <c r="B283" s="3"/>
      <c r="D283">
        <v>2</v>
      </c>
      <c r="E283">
        <v>21.015000000000001</v>
      </c>
      <c r="F283">
        <v>35.078000000000003</v>
      </c>
      <c r="G283">
        <f t="shared" si="26"/>
        <v>0.59909344888534122</v>
      </c>
    </row>
    <row r="284" spans="1:10">
      <c r="B284" s="3"/>
      <c r="D284">
        <v>3</v>
      </c>
      <c r="E284">
        <v>30.361000000000001</v>
      </c>
      <c r="F284">
        <v>46.361000000000004</v>
      </c>
      <c r="G284">
        <f t="shared" si="26"/>
        <v>0.65488233644658222</v>
      </c>
    </row>
    <row r="285" spans="1:10">
      <c r="B285" s="3"/>
      <c r="D285">
        <v>4</v>
      </c>
      <c r="E285">
        <v>22.94</v>
      </c>
      <c r="F285">
        <v>39.161000000000001</v>
      </c>
      <c r="G285">
        <f t="shared" si="26"/>
        <v>0.58578687980388655</v>
      </c>
    </row>
    <row r="286" spans="1:10">
      <c r="B286" s="3"/>
      <c r="C286">
        <v>3</v>
      </c>
      <c r="D286">
        <v>1</v>
      </c>
      <c r="E286">
        <v>105.80200000000001</v>
      </c>
      <c r="F286">
        <v>152.49200000000002</v>
      </c>
      <c r="G286">
        <f t="shared" si="26"/>
        <v>0.69382000367232377</v>
      </c>
      <c r="H286">
        <f>AVERAGE(G286:G288)</f>
        <v>0.68060423202073217</v>
      </c>
    </row>
    <row r="287" spans="1:10">
      <c r="B287" s="3"/>
      <c r="D287">
        <v>2</v>
      </c>
      <c r="E287">
        <v>74.465000000000003</v>
      </c>
      <c r="F287">
        <v>120.995</v>
      </c>
      <c r="G287">
        <f t="shared" si="26"/>
        <v>0.61543865448985491</v>
      </c>
    </row>
    <row r="288" spans="1:10">
      <c r="B288" s="3"/>
      <c r="D288">
        <v>3</v>
      </c>
      <c r="E288">
        <v>74.763000000000005</v>
      </c>
      <c r="F288">
        <v>102.05800000000001</v>
      </c>
      <c r="G288">
        <f t="shared" si="26"/>
        <v>0.73255403790001761</v>
      </c>
    </row>
    <row r="289" spans="1:10">
      <c r="A289" t="s">
        <v>24</v>
      </c>
      <c r="B289" s="3" t="s">
        <v>25</v>
      </c>
      <c r="C289">
        <v>1</v>
      </c>
      <c r="D289">
        <v>1</v>
      </c>
      <c r="E289">
        <v>89.332999999999998</v>
      </c>
      <c r="F289">
        <v>104.879</v>
      </c>
      <c r="G289">
        <f t="shared" si="26"/>
        <v>0.85177204206752533</v>
      </c>
      <c r="H289">
        <f>AVERAGE(G289:G290)</f>
        <v>0.82416078432582385</v>
      </c>
      <c r="I289">
        <f>AVERAGE(H289,H291,H294)</f>
        <v>0.7256290655157388</v>
      </c>
      <c r="J289">
        <f>AVERAGE(G289:G296)</f>
        <v>0.7133126006644781</v>
      </c>
    </row>
    <row r="290" spans="1:10">
      <c r="D290">
        <v>2</v>
      </c>
      <c r="E290">
        <v>87.492999999999995</v>
      </c>
      <c r="F290">
        <v>109.84</v>
      </c>
      <c r="G290">
        <f t="shared" ref="G290:G296" si="27">E290/F290</f>
        <v>0.79654952658412226</v>
      </c>
    </row>
    <row r="291" spans="1:10">
      <c r="C291">
        <v>2</v>
      </c>
      <c r="D291">
        <v>1</v>
      </c>
      <c r="E291">
        <v>104.97199999999999</v>
      </c>
      <c r="F291">
        <v>137.93600000000001</v>
      </c>
      <c r="G291">
        <f t="shared" si="27"/>
        <v>0.76101960329428131</v>
      </c>
      <c r="H291">
        <f>AVERAGE(G291:G293)</f>
        <v>0.76732045453640474</v>
      </c>
    </row>
    <row r="292" spans="1:10">
      <c r="D292">
        <v>2</v>
      </c>
      <c r="E292">
        <v>96.778999999999996</v>
      </c>
      <c r="F292">
        <v>123.223</v>
      </c>
      <c r="G292">
        <f t="shared" si="27"/>
        <v>0.78539720669030944</v>
      </c>
    </row>
    <row r="293" spans="1:10">
      <c r="D293">
        <v>3</v>
      </c>
      <c r="E293">
        <v>90.039000000000001</v>
      </c>
      <c r="F293">
        <v>119.17100000000001</v>
      </c>
      <c r="G293">
        <f t="shared" si="27"/>
        <v>0.75554455362462336</v>
      </c>
    </row>
    <row r="294" spans="1:10">
      <c r="C294">
        <v>3</v>
      </c>
      <c r="D294">
        <v>1</v>
      </c>
      <c r="E294">
        <v>83.811999999999998</v>
      </c>
      <c r="F294">
        <v>137.768</v>
      </c>
      <c r="G294">
        <f t="shared" si="27"/>
        <v>0.60835607688287552</v>
      </c>
      <c r="H294">
        <f>AVERAGE(G294:G296)</f>
        <v>0.58540595768498771</v>
      </c>
    </row>
    <row r="295" spans="1:10">
      <c r="D295">
        <v>2</v>
      </c>
      <c r="E295">
        <v>74.132000000000005</v>
      </c>
      <c r="F295">
        <v>132.077</v>
      </c>
      <c r="G295">
        <f t="shared" si="27"/>
        <v>0.56127864806135819</v>
      </c>
    </row>
    <row r="296" spans="1:10">
      <c r="D296">
        <v>3</v>
      </c>
      <c r="E296">
        <v>75.477999999999994</v>
      </c>
      <c r="F296">
        <v>128.67400000000001</v>
      </c>
      <c r="G296">
        <f t="shared" si="27"/>
        <v>0.58658314811072931</v>
      </c>
    </row>
    <row r="297" spans="1:10">
      <c r="A297" t="s">
        <v>101</v>
      </c>
      <c r="B297" s="3" t="s">
        <v>102</v>
      </c>
      <c r="C297">
        <v>1</v>
      </c>
      <c r="D297">
        <v>1</v>
      </c>
      <c r="E297">
        <v>86.266999999999996</v>
      </c>
      <c r="F297">
        <v>125.17699999999999</v>
      </c>
      <c r="G297">
        <f t="shared" ref="G297:G317" si="28">E297/F297</f>
        <v>0.68916014922869218</v>
      </c>
      <c r="H297">
        <f>AVERAGE(G297:G308)</f>
        <v>0.69966671103979239</v>
      </c>
      <c r="I297">
        <f>AVERAGE(H297,H309)</f>
        <v>0.69503096605360049</v>
      </c>
      <c r="J297">
        <f>AVERAGE(G297:G311)</f>
        <v>0.69781241304531572</v>
      </c>
    </row>
    <row r="298" spans="1:10">
      <c r="B298" s="3"/>
      <c r="D298">
        <v>2</v>
      </c>
      <c r="E298">
        <v>72.180000000000007</v>
      </c>
      <c r="F298">
        <v>105.721</v>
      </c>
      <c r="G298">
        <f t="shared" si="28"/>
        <v>0.6827404205408576</v>
      </c>
    </row>
    <row r="299" spans="1:10">
      <c r="B299" s="3"/>
      <c r="D299">
        <v>3</v>
      </c>
      <c r="E299">
        <v>69.635000000000005</v>
      </c>
      <c r="F299">
        <v>98.635000000000005</v>
      </c>
      <c r="G299">
        <f t="shared" si="28"/>
        <v>0.70598671871039698</v>
      </c>
    </row>
    <row r="300" spans="1:10">
      <c r="B300" s="3"/>
      <c r="D300">
        <v>4</v>
      </c>
      <c r="E300">
        <v>82.765000000000001</v>
      </c>
      <c r="F300">
        <v>116.306</v>
      </c>
      <c r="G300">
        <f t="shared" si="28"/>
        <v>0.71161419015356042</v>
      </c>
    </row>
    <row r="301" spans="1:10">
      <c r="B301" s="3"/>
      <c r="D301">
        <v>5</v>
      </c>
      <c r="E301">
        <v>81.988</v>
      </c>
      <c r="F301">
        <v>117.83500000000001</v>
      </c>
      <c r="G301">
        <f t="shared" si="28"/>
        <v>0.69578648109644836</v>
      </c>
    </row>
    <row r="302" spans="1:10">
      <c r="B302" s="3"/>
      <c r="D302">
        <v>6</v>
      </c>
      <c r="E302">
        <v>92.396000000000001</v>
      </c>
      <c r="F302">
        <v>122.925</v>
      </c>
      <c r="G302">
        <f t="shared" si="28"/>
        <v>0.75164531218222497</v>
      </c>
    </row>
    <row r="303" spans="1:10">
      <c r="B303" s="3"/>
      <c r="D303">
        <v>7</v>
      </c>
      <c r="E303">
        <v>84.38</v>
      </c>
      <c r="F303">
        <v>122.393</v>
      </c>
      <c r="G303">
        <f t="shared" si="28"/>
        <v>0.68941851249662967</v>
      </c>
    </row>
    <row r="304" spans="1:10">
      <c r="B304" s="3"/>
      <c r="D304">
        <v>8</v>
      </c>
      <c r="E304">
        <v>82.328999999999994</v>
      </c>
      <c r="F304">
        <v>115.86999999999999</v>
      </c>
      <c r="G304">
        <f t="shared" si="28"/>
        <v>0.71052904116682492</v>
      </c>
    </row>
    <row r="305" spans="1:10">
      <c r="B305" s="3"/>
      <c r="D305">
        <v>9</v>
      </c>
      <c r="E305">
        <v>81.884</v>
      </c>
      <c r="F305">
        <v>113.649</v>
      </c>
      <c r="G305">
        <f t="shared" si="28"/>
        <v>0.7204990805022482</v>
      </c>
    </row>
    <row r="306" spans="1:10">
      <c r="B306" s="3"/>
      <c r="D306">
        <v>10</v>
      </c>
      <c r="E306">
        <v>67.956000000000003</v>
      </c>
      <c r="F306">
        <v>102.49600000000001</v>
      </c>
      <c r="G306">
        <f t="shared" si="28"/>
        <v>0.66301123946300344</v>
      </c>
    </row>
    <row r="307" spans="1:10">
      <c r="B307" s="3"/>
      <c r="D307">
        <v>11</v>
      </c>
      <c r="E307">
        <v>81.043000000000006</v>
      </c>
      <c r="F307">
        <v>114.33000000000001</v>
      </c>
      <c r="G307">
        <f t="shared" si="28"/>
        <v>0.70885157001661858</v>
      </c>
    </row>
    <row r="308" spans="1:10">
      <c r="B308" s="3"/>
      <c r="D308">
        <v>12</v>
      </c>
      <c r="E308">
        <v>70.710999999999999</v>
      </c>
      <c r="F308">
        <v>106.05199999999999</v>
      </c>
      <c r="G308">
        <f t="shared" si="28"/>
        <v>0.66675781692000158</v>
      </c>
    </row>
    <row r="309" spans="1:10">
      <c r="B309" s="3"/>
      <c r="C309">
        <v>2</v>
      </c>
      <c r="D309">
        <v>1</v>
      </c>
      <c r="E309">
        <v>23.77</v>
      </c>
      <c r="F309">
        <v>35.512999999999998</v>
      </c>
      <c r="G309">
        <f t="shared" si="28"/>
        <v>0.66933235716498185</v>
      </c>
      <c r="H309">
        <f>AVERAGE(G309:G311)</f>
        <v>0.69039522106740858</v>
      </c>
    </row>
    <row r="310" spans="1:10">
      <c r="B310" s="3"/>
      <c r="D310">
        <v>2</v>
      </c>
      <c r="E310">
        <v>28.698</v>
      </c>
      <c r="F310">
        <v>40.698</v>
      </c>
      <c r="G310">
        <f t="shared" si="28"/>
        <v>0.70514521598112934</v>
      </c>
    </row>
    <row r="311" spans="1:10">
      <c r="B311" s="3"/>
      <c r="D311">
        <v>3</v>
      </c>
      <c r="E311">
        <v>30.667000000000002</v>
      </c>
      <c r="F311">
        <v>44.017000000000003</v>
      </c>
      <c r="G311">
        <f t="shared" si="28"/>
        <v>0.69670809005611467</v>
      </c>
    </row>
    <row r="312" spans="1:10">
      <c r="A312" t="s">
        <v>63</v>
      </c>
      <c r="B312" s="3" t="s">
        <v>64</v>
      </c>
      <c r="C312">
        <v>1</v>
      </c>
      <c r="D312">
        <v>1</v>
      </c>
      <c r="E312">
        <v>79.623999999999995</v>
      </c>
      <c r="F312">
        <v>112.18199999999999</v>
      </c>
      <c r="G312">
        <f t="shared" si="28"/>
        <v>0.70977518675010254</v>
      </c>
      <c r="H312">
        <f>AVERAGE(G312:G314)</f>
        <v>0.70384780193394991</v>
      </c>
      <c r="I312">
        <f>AVERAGE(H312,H315)</f>
        <v>0.70459270948376174</v>
      </c>
      <c r="J312">
        <f>AVERAGE(G312:G317)</f>
        <v>0.70459270948376174</v>
      </c>
    </row>
    <row r="313" spans="1:10">
      <c r="D313">
        <v>2</v>
      </c>
      <c r="E313">
        <v>79.379000000000005</v>
      </c>
      <c r="F313">
        <v>114.607</v>
      </c>
      <c r="G313">
        <f t="shared" si="28"/>
        <v>0.69261912448628793</v>
      </c>
    </row>
    <row r="314" spans="1:10">
      <c r="D314">
        <v>3</v>
      </c>
      <c r="E314">
        <v>73.347999999999999</v>
      </c>
      <c r="F314">
        <v>103.431</v>
      </c>
      <c r="G314">
        <f t="shared" si="28"/>
        <v>0.70914909456545916</v>
      </c>
    </row>
    <row r="315" spans="1:10">
      <c r="C315">
        <v>2</v>
      </c>
      <c r="D315">
        <v>1</v>
      </c>
      <c r="E315">
        <v>121.202</v>
      </c>
      <c r="F315">
        <v>171.02199999999999</v>
      </c>
      <c r="G315">
        <f t="shared" si="28"/>
        <v>0.70869244892469974</v>
      </c>
      <c r="H315">
        <f>AVERAGE(G315:G317)</f>
        <v>0.70533761703357356</v>
      </c>
    </row>
    <row r="316" spans="1:10">
      <c r="D316">
        <v>2</v>
      </c>
      <c r="E316">
        <v>131.24</v>
      </c>
      <c r="F316">
        <v>184.72800000000001</v>
      </c>
      <c r="G316">
        <f t="shared" si="28"/>
        <v>0.71044995885842965</v>
      </c>
    </row>
    <row r="317" spans="1:10">
      <c r="D317">
        <v>3</v>
      </c>
      <c r="E317">
        <v>128.08199999999999</v>
      </c>
      <c r="F317">
        <v>183.79599999999999</v>
      </c>
      <c r="G317">
        <f t="shared" si="28"/>
        <v>0.69687044331759118</v>
      </c>
    </row>
    <row r="318" spans="1:10">
      <c r="A318" t="s">
        <v>10</v>
      </c>
      <c r="B318" s="2" t="s">
        <v>11</v>
      </c>
      <c r="C318">
        <v>1</v>
      </c>
      <c r="D318">
        <v>1</v>
      </c>
      <c r="E318">
        <v>89.195999999999998</v>
      </c>
      <c r="F318">
        <v>139.52500000000001</v>
      </c>
      <c r="G318">
        <f t="shared" ref="G318:G329" si="29">E318/F318</f>
        <v>0.63928328256584832</v>
      </c>
      <c r="H318">
        <f>AVERAGE(G318:G321)</f>
        <v>0.65413563606336811</v>
      </c>
      <c r="I318">
        <f>AVERAGE(H318,H322,H326)</f>
        <v>0.67125350577711751</v>
      </c>
      <c r="J318">
        <f>AVERAGE(G318:G329)</f>
        <v>0.67125350577711751</v>
      </c>
    </row>
    <row r="319" spans="1:10">
      <c r="D319">
        <v>2</v>
      </c>
      <c r="E319">
        <v>85.18</v>
      </c>
      <c r="F319">
        <v>137.18</v>
      </c>
      <c r="G319">
        <f t="shared" si="29"/>
        <v>0.62093599650094766</v>
      </c>
    </row>
    <row r="320" spans="1:10">
      <c r="D320">
        <v>3</v>
      </c>
      <c r="E320">
        <v>83.867999999999995</v>
      </c>
      <c r="F320">
        <v>132.75899999999999</v>
      </c>
      <c r="G320">
        <f t="shared" si="29"/>
        <v>0.63173118206675261</v>
      </c>
    </row>
    <row r="321" spans="1:10">
      <c r="D321">
        <v>4</v>
      </c>
      <c r="E321">
        <v>89.126999999999995</v>
      </c>
      <c r="F321">
        <v>123.003</v>
      </c>
      <c r="G321">
        <f t="shared" si="29"/>
        <v>0.72459208311992385</v>
      </c>
    </row>
    <row r="322" spans="1:10">
      <c r="C322">
        <v>2</v>
      </c>
      <c r="D322">
        <v>1</v>
      </c>
      <c r="E322">
        <v>101.074</v>
      </c>
      <c r="F322">
        <f>E322+35.114</f>
        <v>136.18799999999999</v>
      </c>
      <c r="G322">
        <f t="shared" si="29"/>
        <v>0.74216524216524227</v>
      </c>
      <c r="H322">
        <f>AVERAGE(G322:G325)</f>
        <v>0.67430338518027821</v>
      </c>
    </row>
    <row r="323" spans="1:10">
      <c r="D323">
        <v>2</v>
      </c>
      <c r="E323">
        <v>106.88800000000001</v>
      </c>
      <c r="F323">
        <f>E323+44.654</f>
        <v>151.542</v>
      </c>
      <c r="G323">
        <f t="shared" si="29"/>
        <v>0.70533581449367178</v>
      </c>
    </row>
    <row r="324" spans="1:10">
      <c r="D324">
        <v>3</v>
      </c>
      <c r="E324">
        <v>101.833</v>
      </c>
      <c r="F324">
        <f>E324+71.218</f>
        <v>173.05099999999999</v>
      </c>
      <c r="G324">
        <f t="shared" si="29"/>
        <v>0.58845658216363961</v>
      </c>
    </row>
    <row r="325" spans="1:10">
      <c r="D325">
        <v>4</v>
      </c>
      <c r="E325">
        <v>119.604</v>
      </c>
      <c r="F325">
        <f>E325+61.27</f>
        <v>180.874</v>
      </c>
      <c r="G325">
        <f t="shared" si="29"/>
        <v>0.66125590189855921</v>
      </c>
    </row>
    <row r="326" spans="1:10">
      <c r="C326">
        <v>3</v>
      </c>
      <c r="D326">
        <v>1</v>
      </c>
      <c r="E326">
        <v>179.25399999999999</v>
      </c>
      <c r="F326">
        <f>E326+87.092</f>
        <v>266.346</v>
      </c>
      <c r="G326">
        <f t="shared" si="29"/>
        <v>0.67301179668551425</v>
      </c>
      <c r="H326">
        <f>AVERAGE(G326:G329)</f>
        <v>0.68532149608770587</v>
      </c>
    </row>
    <row r="327" spans="1:10">
      <c r="D327">
        <v>2</v>
      </c>
      <c r="E327">
        <v>157.48699999999999</v>
      </c>
      <c r="F327">
        <f>E327+70.064</f>
        <v>227.55099999999999</v>
      </c>
      <c r="G327">
        <f t="shared" si="29"/>
        <v>0.6920953983942062</v>
      </c>
    </row>
    <row r="328" spans="1:10">
      <c r="D328">
        <v>3</v>
      </c>
      <c r="E328">
        <v>146.69999999999999</v>
      </c>
      <c r="F328">
        <v>223.672</v>
      </c>
      <c r="G328">
        <f t="shared" si="29"/>
        <v>0.65587109696341062</v>
      </c>
    </row>
    <row r="329" spans="1:10">
      <c r="D329">
        <v>4</v>
      </c>
      <c r="E329">
        <v>140.46</v>
      </c>
      <c r="F329">
        <v>195</v>
      </c>
      <c r="G329">
        <f t="shared" si="29"/>
        <v>0.72030769230769232</v>
      </c>
    </row>
    <row r="330" spans="1:10">
      <c r="A330" t="s">
        <v>69</v>
      </c>
      <c r="B330" s="3" t="s">
        <v>70</v>
      </c>
      <c r="C330">
        <v>1</v>
      </c>
      <c r="D330">
        <v>1</v>
      </c>
      <c r="E330">
        <v>109.48099999999999</v>
      </c>
      <c r="F330">
        <v>166.33699999999999</v>
      </c>
      <c r="G330">
        <f t="shared" ref="G330" si="30">E330/F330</f>
        <v>0.65818789565761071</v>
      </c>
      <c r="H330">
        <f>AVERAGE(G330:G336)</f>
        <v>0.65526036077249172</v>
      </c>
      <c r="I330">
        <f>AVERAGE(H330,H337,H342)</f>
        <v>0.6663647815180832</v>
      </c>
      <c r="J330">
        <f>AVERAGE(G330:G345)</f>
        <v>0.66356824875678055</v>
      </c>
    </row>
    <row r="331" spans="1:10">
      <c r="D331">
        <v>2</v>
      </c>
      <c r="E331">
        <v>78.745999999999995</v>
      </c>
      <c r="F331">
        <v>113.65300000000001</v>
      </c>
      <c r="G331">
        <f t="shared" ref="G331:G336" si="31">E331/F331</f>
        <v>0.69286336480339272</v>
      </c>
    </row>
    <row r="332" spans="1:10">
      <c r="D332">
        <v>3</v>
      </c>
      <c r="E332">
        <v>100.22499999999999</v>
      </c>
      <c r="F332">
        <v>148.476</v>
      </c>
      <c r="G332">
        <f t="shared" si="31"/>
        <v>0.67502491985236668</v>
      </c>
    </row>
    <row r="333" spans="1:10">
      <c r="D333">
        <v>4</v>
      </c>
      <c r="E333">
        <v>93.962999999999994</v>
      </c>
      <c r="F333">
        <v>143.92400000000001</v>
      </c>
      <c r="G333">
        <f t="shared" si="31"/>
        <v>0.65286540118395808</v>
      </c>
    </row>
    <row r="334" spans="1:10">
      <c r="D334">
        <v>5</v>
      </c>
      <c r="E334">
        <v>63.64</v>
      </c>
      <c r="F334">
        <v>99.638999999999996</v>
      </c>
      <c r="G334">
        <f t="shared" si="31"/>
        <v>0.63870572767691369</v>
      </c>
    </row>
    <row r="335" spans="1:10">
      <c r="D335">
        <v>6</v>
      </c>
      <c r="E335">
        <v>109.041</v>
      </c>
      <c r="F335">
        <v>168.07400000000001</v>
      </c>
      <c r="G335">
        <f t="shared" si="31"/>
        <v>0.64876780465747219</v>
      </c>
    </row>
    <row r="336" spans="1:10">
      <c r="D336">
        <v>7</v>
      </c>
      <c r="E336">
        <v>60.637999999999998</v>
      </c>
      <c r="F336">
        <v>97.739000000000004</v>
      </c>
      <c r="G336">
        <f t="shared" si="31"/>
        <v>0.6204074115757271</v>
      </c>
    </row>
    <row r="337" spans="1:10">
      <c r="C337">
        <v>2</v>
      </c>
      <c r="D337">
        <v>1</v>
      </c>
      <c r="E337">
        <v>61.685000000000002</v>
      </c>
      <c r="F337">
        <v>97.92</v>
      </c>
      <c r="G337">
        <f t="shared" ref="G337:G345" si="32">E337/F337</f>
        <v>0.629953022875817</v>
      </c>
      <c r="H337">
        <f>AVERAGE(G337:G341)</f>
        <v>0.65493351957401635</v>
      </c>
    </row>
    <row r="338" spans="1:10">
      <c r="B338" s="3"/>
      <c r="D338">
        <v>2</v>
      </c>
      <c r="E338">
        <v>85.159000000000006</v>
      </c>
      <c r="F338">
        <v>137.62800000000001</v>
      </c>
      <c r="G338">
        <f t="shared" si="32"/>
        <v>0.6187621704885633</v>
      </c>
    </row>
    <row r="339" spans="1:10">
      <c r="B339" s="3"/>
      <c r="D339">
        <v>3</v>
      </c>
      <c r="E339">
        <v>73.572999999999993</v>
      </c>
      <c r="F339">
        <v>122.77699999999999</v>
      </c>
      <c r="G339">
        <f t="shared" si="32"/>
        <v>0.59924090016859832</v>
      </c>
    </row>
    <row r="340" spans="1:10">
      <c r="B340" s="3"/>
      <c r="D340">
        <v>4</v>
      </c>
      <c r="E340">
        <v>111.16200000000001</v>
      </c>
      <c r="F340">
        <v>167.13499999999999</v>
      </c>
      <c r="G340">
        <f t="shared" si="32"/>
        <v>0.66510306040027534</v>
      </c>
    </row>
    <row r="341" spans="1:10">
      <c r="B341" s="3"/>
      <c r="D341">
        <v>5</v>
      </c>
      <c r="E341">
        <v>96.69</v>
      </c>
      <c r="F341">
        <v>126.955</v>
      </c>
      <c r="G341">
        <f t="shared" si="32"/>
        <v>0.76160844393682803</v>
      </c>
    </row>
    <row r="342" spans="1:10">
      <c r="B342" s="3"/>
      <c r="C342">
        <v>3</v>
      </c>
      <c r="D342">
        <v>1</v>
      </c>
      <c r="E342">
        <v>86.832999999999998</v>
      </c>
      <c r="F342">
        <v>126.393</v>
      </c>
      <c r="G342">
        <f t="shared" si="32"/>
        <v>0.68700798303703525</v>
      </c>
      <c r="H342">
        <f>AVERAGE(G342:G345)</f>
        <v>0.68890046420774154</v>
      </c>
    </row>
    <row r="343" spans="1:10">
      <c r="B343" s="3"/>
      <c r="D343">
        <v>2</v>
      </c>
      <c r="E343">
        <v>103.044</v>
      </c>
      <c r="F343">
        <v>145.99700000000001</v>
      </c>
      <c r="G343">
        <f t="shared" si="32"/>
        <v>0.70579532456146354</v>
      </c>
    </row>
    <row r="344" spans="1:10">
      <c r="B344" s="3"/>
      <c r="D344">
        <v>3</v>
      </c>
      <c r="E344">
        <v>102.005</v>
      </c>
      <c r="F344">
        <v>145.571</v>
      </c>
      <c r="G344">
        <f t="shared" si="32"/>
        <v>0.70072335836121202</v>
      </c>
    </row>
    <row r="345" spans="1:10">
      <c r="B345" s="3"/>
      <c r="D345">
        <v>4</v>
      </c>
      <c r="E345">
        <v>96.082999999999998</v>
      </c>
      <c r="F345">
        <v>145.124</v>
      </c>
      <c r="G345">
        <f t="shared" si="32"/>
        <v>0.66207519087125499</v>
      </c>
    </row>
    <row r="346" spans="1:10">
      <c r="A346" t="s">
        <v>36</v>
      </c>
      <c r="B346" s="3" t="s">
        <v>37</v>
      </c>
      <c r="C346">
        <v>1</v>
      </c>
      <c r="D346">
        <v>1</v>
      </c>
      <c r="E346">
        <v>310.72800000000001</v>
      </c>
      <c r="F346">
        <v>465.69200000000001</v>
      </c>
      <c r="G346">
        <f>E346/F346</f>
        <v>0.66723929120534609</v>
      </c>
      <c r="H346">
        <f>AVERAGE(G346:G348)</f>
        <v>0.66970524618032901</v>
      </c>
      <c r="I346">
        <f>AVERAGE(H346,H349,H352)</f>
        <v>0.67937292297594054</v>
      </c>
      <c r="J346">
        <f>AVERAGE(G346:G354)</f>
        <v>0.67937292297594043</v>
      </c>
    </row>
    <row r="347" spans="1:10">
      <c r="D347">
        <v>2</v>
      </c>
      <c r="E347">
        <v>284.42899999999997</v>
      </c>
      <c r="F347">
        <v>417.90499999999997</v>
      </c>
      <c r="G347">
        <f t="shared" ref="G347:G354" si="33">E347/F347</f>
        <v>0.68060683648197551</v>
      </c>
    </row>
    <row r="348" spans="1:10">
      <c r="D348">
        <v>3</v>
      </c>
      <c r="E348">
        <v>225.036</v>
      </c>
      <c r="F348">
        <v>340.30900000000003</v>
      </c>
      <c r="G348">
        <f t="shared" si="33"/>
        <v>0.66126961085366531</v>
      </c>
    </row>
    <row r="349" spans="1:10">
      <c r="C349">
        <v>2</v>
      </c>
      <c r="D349">
        <v>1</v>
      </c>
      <c r="E349">
        <v>344.28</v>
      </c>
      <c r="F349">
        <f>E349+202.022</f>
        <v>546.30199999999991</v>
      </c>
      <c r="G349">
        <f t="shared" si="33"/>
        <v>0.63020087790269852</v>
      </c>
      <c r="H349">
        <f>AVERAGE(G349:G351)</f>
        <v>0.66788280575233061</v>
      </c>
    </row>
    <row r="350" spans="1:10">
      <c r="D350">
        <v>2</v>
      </c>
      <c r="E350">
        <v>350.19099999999997</v>
      </c>
      <c r="F350">
        <f>E350+166.012</f>
        <v>516.20299999999997</v>
      </c>
      <c r="G350">
        <f t="shared" si="33"/>
        <v>0.67839783960961098</v>
      </c>
    </row>
    <row r="351" spans="1:10">
      <c r="D351">
        <v>3</v>
      </c>
      <c r="E351">
        <v>310.88600000000002</v>
      </c>
      <c r="F351">
        <f>E351+136.4</f>
        <v>447.28600000000006</v>
      </c>
      <c r="G351">
        <f t="shared" si="33"/>
        <v>0.69504969974468234</v>
      </c>
    </row>
    <row r="352" spans="1:10">
      <c r="C352">
        <v>3</v>
      </c>
      <c r="D352">
        <v>1</v>
      </c>
      <c r="E352">
        <v>455.02699999999999</v>
      </c>
      <c r="F352">
        <f>E352+166.397</f>
        <v>621.42399999999998</v>
      </c>
      <c r="G352">
        <f t="shared" si="33"/>
        <v>0.73223274286155671</v>
      </c>
      <c r="H352">
        <f>AVERAGE(G352:G354)</f>
        <v>0.7005307169951619</v>
      </c>
    </row>
    <row r="353" spans="1:10">
      <c r="D353">
        <v>2</v>
      </c>
      <c r="E353">
        <v>466.20299999999997</v>
      </c>
      <c r="F353">
        <f>E353+235.002</f>
        <v>701.20499999999993</v>
      </c>
      <c r="G353">
        <f t="shared" si="33"/>
        <v>0.6648597770979956</v>
      </c>
    </row>
    <row r="354" spans="1:10">
      <c r="D354">
        <v>3</v>
      </c>
      <c r="E354">
        <v>456.334</v>
      </c>
      <c r="F354">
        <f>191.408+E354</f>
        <v>647.74199999999996</v>
      </c>
      <c r="G354">
        <f t="shared" si="33"/>
        <v>0.70449963102593316</v>
      </c>
    </row>
    <row r="355" spans="1:10">
      <c r="A355" t="s">
        <v>103</v>
      </c>
      <c r="B355" s="3" t="s">
        <v>104</v>
      </c>
      <c r="C355">
        <v>1</v>
      </c>
      <c r="D355">
        <v>1</v>
      </c>
      <c r="E355">
        <v>50.771999999999998</v>
      </c>
      <c r="F355">
        <v>91.460999999999999</v>
      </c>
      <c r="G355">
        <f t="shared" ref="G355:G367" si="34">E355/F355</f>
        <v>0.55512185521697777</v>
      </c>
      <c r="H355">
        <f>AVERAGE(G355:G358)</f>
        <v>0.63309129816470133</v>
      </c>
      <c r="I355">
        <f>AVERAGE(H355,H359,H362,H365)</f>
        <v>0.63954042902490171</v>
      </c>
      <c r="J355">
        <f>AVERAGE(G355:G366)</f>
        <v>0.63786831771507813</v>
      </c>
    </row>
    <row r="356" spans="1:10">
      <c r="B356" s="3"/>
      <c r="D356">
        <v>2</v>
      </c>
      <c r="E356">
        <v>37.173999999999999</v>
      </c>
      <c r="F356">
        <v>54.887999999999998</v>
      </c>
      <c r="G356">
        <f t="shared" si="34"/>
        <v>0.67727007724821453</v>
      </c>
    </row>
    <row r="357" spans="1:10">
      <c r="B357" s="3"/>
      <c r="D357">
        <v>3</v>
      </c>
      <c r="E357">
        <v>67.087000000000003</v>
      </c>
      <c r="F357">
        <v>99.998000000000005</v>
      </c>
      <c r="G357">
        <f t="shared" si="34"/>
        <v>0.67088341766835335</v>
      </c>
    </row>
    <row r="358" spans="1:10">
      <c r="B358" s="3"/>
      <c r="D358">
        <v>4</v>
      </c>
      <c r="E358">
        <v>62.2</v>
      </c>
      <c r="F358">
        <v>98.873000000000005</v>
      </c>
      <c r="G358">
        <f t="shared" si="34"/>
        <v>0.62908984252525968</v>
      </c>
    </row>
    <row r="359" spans="1:10">
      <c r="B359" s="3"/>
      <c r="C359">
        <v>2</v>
      </c>
      <c r="D359">
        <v>1</v>
      </c>
      <c r="E359">
        <v>26.681999999999999</v>
      </c>
      <c r="F359">
        <v>37.030999999999999</v>
      </c>
      <c r="G359">
        <f t="shared" si="34"/>
        <v>0.72053144662580004</v>
      </c>
      <c r="H359">
        <f>AVERAGE(G359:G361)</f>
        <v>0.62611005199539227</v>
      </c>
    </row>
    <row r="360" spans="1:10">
      <c r="B360" s="3"/>
      <c r="D360">
        <v>2</v>
      </c>
      <c r="E360">
        <v>20.010999999999999</v>
      </c>
      <c r="F360">
        <v>35.402000000000001</v>
      </c>
      <c r="G360">
        <f t="shared" si="34"/>
        <v>0.56525055081633802</v>
      </c>
    </row>
    <row r="361" spans="1:10">
      <c r="B361" s="3"/>
      <c r="D361">
        <v>3</v>
      </c>
      <c r="E361">
        <v>26.177</v>
      </c>
      <c r="F361">
        <v>44.177</v>
      </c>
      <c r="G361">
        <f t="shared" si="34"/>
        <v>0.59254815854403875</v>
      </c>
    </row>
    <row r="362" spans="1:10">
      <c r="B362" s="3"/>
      <c r="C362">
        <v>3</v>
      </c>
      <c r="D362">
        <v>1</v>
      </c>
      <c r="E362">
        <v>23.911999999999999</v>
      </c>
      <c r="F362">
        <v>38.819000000000003</v>
      </c>
      <c r="G362">
        <f t="shared" si="34"/>
        <v>0.61598701666709599</v>
      </c>
      <c r="H362">
        <f>AVERAGE(G362:G364)</f>
        <v>0.6458037320569292</v>
      </c>
    </row>
    <row r="363" spans="1:10">
      <c r="B363" s="3"/>
      <c r="D363">
        <v>2</v>
      </c>
      <c r="E363">
        <v>23.209</v>
      </c>
      <c r="F363">
        <v>33.384999999999998</v>
      </c>
      <c r="G363">
        <f t="shared" si="34"/>
        <v>0.69519245169986521</v>
      </c>
    </row>
    <row r="364" spans="1:10">
      <c r="B364" s="3"/>
      <c r="D364">
        <v>3</v>
      </c>
      <c r="E364">
        <v>24.975999999999999</v>
      </c>
      <c r="F364">
        <v>39.882999999999996</v>
      </c>
      <c r="G364">
        <f t="shared" si="34"/>
        <v>0.62623172780382619</v>
      </c>
    </row>
    <row r="365" spans="1:10">
      <c r="B365" s="3"/>
      <c r="C365">
        <v>4</v>
      </c>
      <c r="D365">
        <v>1</v>
      </c>
      <c r="E365">
        <v>16.760999999999999</v>
      </c>
      <c r="F365">
        <v>27.613999999999997</v>
      </c>
      <c r="G365">
        <f t="shared" si="34"/>
        <v>0.60697472296661115</v>
      </c>
      <c r="H365">
        <f>AVERAGE(G365:G366)</f>
        <v>0.65315663388258405</v>
      </c>
    </row>
    <row r="366" spans="1:10">
      <c r="B366" s="3"/>
      <c r="D366">
        <v>2</v>
      </c>
      <c r="E366">
        <v>32.564</v>
      </c>
      <c r="F366">
        <v>46.564</v>
      </c>
      <c r="G366">
        <f t="shared" si="34"/>
        <v>0.69933854479855684</v>
      </c>
    </row>
    <row r="367" spans="1:10">
      <c r="A367" t="s">
        <v>105</v>
      </c>
      <c r="B367" s="3" t="s">
        <v>106</v>
      </c>
      <c r="C367">
        <v>1</v>
      </c>
      <c r="D367">
        <v>1</v>
      </c>
      <c r="E367">
        <v>20.396000000000001</v>
      </c>
      <c r="F367">
        <v>39.421999999999997</v>
      </c>
      <c r="G367">
        <f t="shared" si="34"/>
        <v>0.51737608441986715</v>
      </c>
      <c r="H367">
        <f>AVERAGE(G367:G369)</f>
        <v>0.65624642292573598</v>
      </c>
      <c r="I367">
        <f>AVERAGE(H367,H370,H373,H376)</f>
        <v>0.64183502029461725</v>
      </c>
      <c r="J367">
        <f>AVERAGE(G367:G379)</f>
        <v>0.64420306855716369</v>
      </c>
    </row>
    <row r="368" spans="1:10">
      <c r="B368" s="3"/>
      <c r="D368">
        <v>2</v>
      </c>
      <c r="E368">
        <v>33.015000000000001</v>
      </c>
      <c r="F368">
        <v>44.417000000000002</v>
      </c>
      <c r="G368">
        <f t="shared" ref="G368:G379" si="35">E368/F368</f>
        <v>0.74329648557984551</v>
      </c>
    </row>
    <row r="369" spans="1:10">
      <c r="B369" s="3"/>
      <c r="D369">
        <v>3</v>
      </c>
      <c r="E369">
        <v>30.870999999999999</v>
      </c>
      <c r="F369">
        <v>43.598999999999997</v>
      </c>
      <c r="G369">
        <f t="shared" si="35"/>
        <v>0.70806669877749495</v>
      </c>
    </row>
    <row r="370" spans="1:10">
      <c r="B370" s="3"/>
      <c r="C370">
        <v>2</v>
      </c>
      <c r="D370">
        <v>1</v>
      </c>
      <c r="E370">
        <v>42.106999999999999</v>
      </c>
      <c r="F370">
        <v>70</v>
      </c>
      <c r="G370">
        <f t="shared" si="35"/>
        <v>0.60152857142857141</v>
      </c>
      <c r="H370">
        <f>AVERAGE(G370:G372)</f>
        <v>0.63071116785399728</v>
      </c>
    </row>
    <row r="371" spans="1:10">
      <c r="B371" s="3"/>
      <c r="D371">
        <v>2</v>
      </c>
      <c r="E371">
        <v>34.47</v>
      </c>
      <c r="F371">
        <v>54.718000000000004</v>
      </c>
      <c r="G371">
        <f t="shared" si="35"/>
        <v>0.62995723527906711</v>
      </c>
    </row>
    <row r="372" spans="1:10">
      <c r="B372" s="3"/>
      <c r="D372">
        <v>3</v>
      </c>
      <c r="E372">
        <v>42.697000000000003</v>
      </c>
      <c r="F372">
        <v>64.629000000000005</v>
      </c>
      <c r="G372">
        <f t="shared" si="35"/>
        <v>0.66064769685435332</v>
      </c>
    </row>
    <row r="373" spans="1:10">
      <c r="B373" s="3"/>
      <c r="C373">
        <v>3</v>
      </c>
      <c r="D373">
        <v>1</v>
      </c>
      <c r="E373">
        <v>24.739000000000001</v>
      </c>
      <c r="F373">
        <v>39.605000000000004</v>
      </c>
      <c r="G373">
        <f t="shared" si="35"/>
        <v>0.62464335311198071</v>
      </c>
      <c r="H373">
        <f>AVERAGE(G373:G375)</f>
        <v>0.60776284269101299</v>
      </c>
    </row>
    <row r="374" spans="1:10">
      <c r="B374" s="3"/>
      <c r="D374">
        <v>2</v>
      </c>
      <c r="E374">
        <v>22.023</v>
      </c>
      <c r="F374">
        <v>36.058999999999997</v>
      </c>
      <c r="G374">
        <f t="shared" si="35"/>
        <v>0.61074905016778058</v>
      </c>
    </row>
    <row r="375" spans="1:10">
      <c r="B375" s="3"/>
      <c r="D375">
        <v>3</v>
      </c>
      <c r="E375">
        <v>13.153</v>
      </c>
      <c r="F375">
        <v>22.373000000000001</v>
      </c>
      <c r="G375">
        <f t="shared" si="35"/>
        <v>0.58789612479327757</v>
      </c>
    </row>
    <row r="376" spans="1:10">
      <c r="B376" s="3"/>
      <c r="C376">
        <v>4</v>
      </c>
      <c r="D376">
        <v>1</v>
      </c>
      <c r="E376">
        <v>12.401</v>
      </c>
      <c r="F376">
        <v>17.115000000000002</v>
      </c>
      <c r="G376">
        <f t="shared" si="35"/>
        <v>0.72456909144025694</v>
      </c>
      <c r="H376">
        <f>AVERAGE(G376:G379)</f>
        <v>0.67261964770772253</v>
      </c>
    </row>
    <row r="377" spans="1:10">
      <c r="B377" s="3"/>
      <c r="D377">
        <v>2</v>
      </c>
      <c r="E377">
        <v>40.281999999999996</v>
      </c>
      <c r="F377">
        <v>53.763999999999996</v>
      </c>
      <c r="G377">
        <f t="shared" si="35"/>
        <v>0.7492374079309575</v>
      </c>
    </row>
    <row r="378" spans="1:10">
      <c r="B378" s="3"/>
      <c r="D378">
        <v>3</v>
      </c>
      <c r="E378">
        <v>20.968</v>
      </c>
      <c r="F378">
        <v>37.647999999999996</v>
      </c>
      <c r="G378">
        <f t="shared" si="35"/>
        <v>0.55694857628559291</v>
      </c>
    </row>
    <row r="379" spans="1:10">
      <c r="B379" s="3"/>
      <c r="D379">
        <v>4</v>
      </c>
      <c r="E379">
        <v>28.347000000000001</v>
      </c>
      <c r="F379">
        <v>42.968000000000004</v>
      </c>
      <c r="G379">
        <f t="shared" si="35"/>
        <v>0.65972351517408301</v>
      </c>
    </row>
    <row r="380" spans="1:10">
      <c r="A380" t="s">
        <v>731</v>
      </c>
      <c r="B380" s="3" t="s">
        <v>46</v>
      </c>
      <c r="C380">
        <v>1</v>
      </c>
      <c r="D380">
        <v>1</v>
      </c>
      <c r="E380">
        <v>97.915999999999997</v>
      </c>
      <c r="F380">
        <v>196.565</v>
      </c>
      <c r="G380">
        <f t="shared" ref="G380:G381" si="36">E380/F380</f>
        <v>0.49813547681428533</v>
      </c>
      <c r="H380">
        <f>AVERAGE(G380:G381)</f>
        <v>0.513205332822115</v>
      </c>
      <c r="I380">
        <f>AVERAGE(H380,H382,H385)</f>
        <v>0.51866724395188568</v>
      </c>
      <c r="J380">
        <f>AVERAGE(G380:G387)</f>
        <v>0.51934998284310707</v>
      </c>
    </row>
    <row r="381" spans="1:10">
      <c r="D381">
        <v>2</v>
      </c>
      <c r="E381">
        <v>107.149</v>
      </c>
      <c r="F381">
        <v>202.828</v>
      </c>
      <c r="G381">
        <f t="shared" si="36"/>
        <v>0.52827518882994462</v>
      </c>
    </row>
    <row r="382" spans="1:10">
      <c r="C382">
        <v>2</v>
      </c>
      <c r="D382">
        <v>1</v>
      </c>
      <c r="E382">
        <v>108.78400000000001</v>
      </c>
      <c r="F382">
        <v>206.51599999999999</v>
      </c>
      <c r="G382">
        <f t="shared" ref="G382:G388" si="37">E382/F382</f>
        <v>0.5267582172809856</v>
      </c>
      <c r="H382">
        <f>AVERAGE(G382:G384)</f>
        <v>0.53785166761554937</v>
      </c>
    </row>
    <row r="383" spans="1:10">
      <c r="D383">
        <v>2</v>
      </c>
      <c r="E383">
        <v>115.434</v>
      </c>
      <c r="F383">
        <v>203.482</v>
      </c>
      <c r="G383">
        <f t="shared" si="37"/>
        <v>0.56729342153114282</v>
      </c>
    </row>
    <row r="384" spans="1:10">
      <c r="D384">
        <v>3</v>
      </c>
      <c r="E384">
        <v>116.36199999999999</v>
      </c>
      <c r="F384">
        <v>223.98699999999999</v>
      </c>
      <c r="G384">
        <f t="shared" si="37"/>
        <v>0.5195033640345198</v>
      </c>
    </row>
    <row r="385" spans="1:10">
      <c r="C385">
        <v>3</v>
      </c>
      <c r="D385">
        <v>1</v>
      </c>
      <c r="E385">
        <v>73.926000000000002</v>
      </c>
      <c r="F385">
        <v>146.328</v>
      </c>
      <c r="G385">
        <f t="shared" si="37"/>
        <v>0.50520747908807606</v>
      </c>
      <c r="H385">
        <f>AVERAGE(G385:G387)</f>
        <v>0.50494473141799279</v>
      </c>
    </row>
    <row r="386" spans="1:10">
      <c r="D386">
        <v>2</v>
      </c>
      <c r="E386">
        <v>64.56</v>
      </c>
      <c r="F386">
        <v>129.541</v>
      </c>
      <c r="G386">
        <f t="shared" si="37"/>
        <v>0.49837503184320026</v>
      </c>
    </row>
    <row r="387" spans="1:10">
      <c r="D387">
        <v>3</v>
      </c>
      <c r="E387">
        <v>57.706000000000003</v>
      </c>
      <c r="F387">
        <v>112.872</v>
      </c>
      <c r="G387">
        <f t="shared" si="37"/>
        <v>0.51125168332270188</v>
      </c>
    </row>
    <row r="388" spans="1:10">
      <c r="A388" t="s">
        <v>739</v>
      </c>
      <c r="B388" s="3" t="s">
        <v>22</v>
      </c>
      <c r="C388">
        <v>1</v>
      </c>
      <c r="D388">
        <v>1</v>
      </c>
      <c r="E388">
        <v>14.715999999999999</v>
      </c>
      <c r="F388">
        <v>26.373000000000001</v>
      </c>
      <c r="G388">
        <f t="shared" si="37"/>
        <v>0.55799491904599396</v>
      </c>
      <c r="H388">
        <f>AVERAGE(G388:G390)</f>
        <v>0.59464458355820371</v>
      </c>
      <c r="I388">
        <f>AVERAGE(H388,H391)</f>
        <v>0.63377422140154716</v>
      </c>
      <c r="J388">
        <f>AVERAGE(G388:G395)</f>
        <v>0.64355663086238302</v>
      </c>
    </row>
    <row r="389" spans="1:10">
      <c r="D389">
        <v>2</v>
      </c>
      <c r="E389">
        <v>16.388000000000002</v>
      </c>
      <c r="F389">
        <v>26.103999999999999</v>
      </c>
      <c r="G389">
        <f t="shared" ref="G389:G404" si="38">E389/F389</f>
        <v>0.62779650628256212</v>
      </c>
    </row>
    <row r="390" spans="1:10">
      <c r="D390">
        <v>3</v>
      </c>
      <c r="E390">
        <v>16.55</v>
      </c>
      <c r="F390">
        <v>27.669</v>
      </c>
      <c r="G390">
        <f t="shared" si="38"/>
        <v>0.59814232534605516</v>
      </c>
    </row>
    <row r="391" spans="1:10">
      <c r="C391">
        <v>2</v>
      </c>
      <c r="D391">
        <v>1</v>
      </c>
      <c r="E391">
        <v>39.054000000000002</v>
      </c>
      <c r="F391">
        <v>60.243000000000002</v>
      </c>
      <c r="G391">
        <f t="shared" si="38"/>
        <v>0.64827448832229473</v>
      </c>
      <c r="H391">
        <f>AVERAGE(G391:G395)</f>
        <v>0.6729038592448906</v>
      </c>
    </row>
    <row r="392" spans="1:10">
      <c r="D392">
        <v>2</v>
      </c>
      <c r="E392">
        <v>35.031999999999996</v>
      </c>
      <c r="F392">
        <v>58.509</v>
      </c>
      <c r="G392">
        <f t="shared" si="38"/>
        <v>0.5987454921465073</v>
      </c>
    </row>
    <row r="393" spans="1:10">
      <c r="D393">
        <v>3</v>
      </c>
      <c r="E393">
        <v>28.04</v>
      </c>
      <c r="F393">
        <v>41.44</v>
      </c>
      <c r="G393">
        <f t="shared" si="38"/>
        <v>0.67664092664092668</v>
      </c>
    </row>
    <row r="394" spans="1:10">
      <c r="D394">
        <v>4</v>
      </c>
      <c r="E394">
        <v>34.505000000000003</v>
      </c>
      <c r="F394">
        <v>43.511000000000003</v>
      </c>
      <c r="G394">
        <f t="shared" si="38"/>
        <v>0.79301785755326237</v>
      </c>
    </row>
    <row r="395" spans="1:10">
      <c r="D395">
        <v>5</v>
      </c>
      <c r="E395">
        <v>20.67</v>
      </c>
      <c r="F395">
        <v>31.905999999999999</v>
      </c>
      <c r="G395">
        <f t="shared" si="38"/>
        <v>0.64784053156146182</v>
      </c>
    </row>
    <row r="396" spans="1:10">
      <c r="A396" t="s">
        <v>107</v>
      </c>
      <c r="B396" s="3" t="s">
        <v>108</v>
      </c>
      <c r="C396">
        <v>1</v>
      </c>
      <c r="D396">
        <v>1</v>
      </c>
      <c r="E396">
        <v>60.835999999999999</v>
      </c>
      <c r="F396">
        <v>87.141999999999996</v>
      </c>
      <c r="G396">
        <f t="shared" si="38"/>
        <v>0.69812489958917634</v>
      </c>
      <c r="H396">
        <f>AVERAGE(G396:G399)</f>
        <v>0.66909106956443276</v>
      </c>
      <c r="I396">
        <f>AVERAGE(H396,H400,H402)</f>
        <v>0.68351552255131143</v>
      </c>
      <c r="J396">
        <f>AVERAGE(G396:G403)</f>
        <v>0.67990940930459165</v>
      </c>
    </row>
    <row r="397" spans="1:10">
      <c r="B397" s="3"/>
      <c r="D397">
        <v>2</v>
      </c>
      <c r="E397">
        <v>50.99</v>
      </c>
      <c r="F397">
        <v>74.076999999999998</v>
      </c>
      <c r="G397">
        <f t="shared" si="38"/>
        <v>0.68833781065647914</v>
      </c>
    </row>
    <row r="398" spans="1:10">
      <c r="B398" s="3"/>
      <c r="D398">
        <v>3</v>
      </c>
      <c r="E398">
        <v>51.545999999999999</v>
      </c>
      <c r="F398">
        <v>77.507999999999996</v>
      </c>
      <c r="G398">
        <f t="shared" si="38"/>
        <v>0.66504102802291376</v>
      </c>
    </row>
    <row r="399" spans="1:10">
      <c r="B399" s="3"/>
      <c r="D399">
        <v>4</v>
      </c>
      <c r="E399">
        <v>39.204999999999998</v>
      </c>
      <c r="F399">
        <v>62.741999999999997</v>
      </c>
      <c r="G399">
        <f t="shared" si="38"/>
        <v>0.62486053998916191</v>
      </c>
    </row>
    <row r="400" spans="1:10">
      <c r="B400" s="3"/>
      <c r="C400">
        <v>2</v>
      </c>
      <c r="D400">
        <v>1</v>
      </c>
      <c r="E400">
        <v>50.774000000000001</v>
      </c>
      <c r="F400">
        <v>67.537000000000006</v>
      </c>
      <c r="G400">
        <f t="shared" si="38"/>
        <v>0.7517953121992389</v>
      </c>
      <c r="H400">
        <f>AVERAGE(G400:G401)</f>
        <v>0.72185596474788827</v>
      </c>
    </row>
    <row r="401" spans="1:10">
      <c r="B401" s="3"/>
      <c r="D401">
        <v>2</v>
      </c>
      <c r="E401">
        <v>50.22</v>
      </c>
      <c r="F401">
        <v>72.581000000000003</v>
      </c>
      <c r="G401">
        <f t="shared" si="38"/>
        <v>0.69191661729653764</v>
      </c>
    </row>
    <row r="402" spans="1:10">
      <c r="B402" s="3"/>
      <c r="C402">
        <v>3</v>
      </c>
      <c r="D402">
        <v>1</v>
      </c>
      <c r="E402">
        <v>53.31</v>
      </c>
      <c r="F402">
        <v>79.710999999999999</v>
      </c>
      <c r="G402">
        <f t="shared" si="38"/>
        <v>0.66879100751464671</v>
      </c>
      <c r="H402">
        <f>AVERAGE(G402:G403)</f>
        <v>0.65959953334161314</v>
      </c>
    </row>
    <row r="403" spans="1:10">
      <c r="B403" s="3"/>
      <c r="D403">
        <v>2</v>
      </c>
      <c r="E403">
        <v>40.804000000000002</v>
      </c>
      <c r="F403">
        <v>62.736000000000004</v>
      </c>
      <c r="G403">
        <f t="shared" si="38"/>
        <v>0.65040805916857947</v>
      </c>
    </row>
    <row r="404" spans="1:10">
      <c r="A404" t="s">
        <v>73</v>
      </c>
      <c r="B404" s="2" t="s">
        <v>74</v>
      </c>
      <c r="C404">
        <v>1</v>
      </c>
      <c r="D404">
        <v>1</v>
      </c>
      <c r="E404">
        <v>110.114</v>
      </c>
      <c r="F404">
        <v>163.274</v>
      </c>
      <c r="G404">
        <f t="shared" si="38"/>
        <v>0.67441233754302587</v>
      </c>
      <c r="H404">
        <f>AVERAGE(G404:G405)</f>
        <v>0.7022164902106165</v>
      </c>
      <c r="I404">
        <f>AVERAGE(H404,H406)</f>
        <v>0.68640281130065439</v>
      </c>
      <c r="J404">
        <f>AVERAGE(G404:G408)</f>
        <v>0.68324007551866184</v>
      </c>
    </row>
    <row r="405" spans="1:10">
      <c r="B405" s="3"/>
      <c r="D405">
        <v>2</v>
      </c>
      <c r="E405">
        <v>99.02</v>
      </c>
      <c r="F405">
        <v>135.63999999999999</v>
      </c>
      <c r="G405">
        <f>E405/F405</f>
        <v>0.73002064287820712</v>
      </c>
    </row>
    <row r="406" spans="1:10">
      <c r="B406" s="3"/>
      <c r="C406">
        <v>2</v>
      </c>
      <c r="D406">
        <v>1</v>
      </c>
      <c r="E406">
        <v>59.808</v>
      </c>
      <c r="F406">
        <v>90.222000000000008</v>
      </c>
      <c r="G406">
        <f t="shared" ref="G406:G408" si="39">E406/F406</f>
        <v>0.66289818447828686</v>
      </c>
      <c r="H406">
        <f>AVERAGE(G406:G408)</f>
        <v>0.67058913239069218</v>
      </c>
    </row>
    <row r="407" spans="1:10">
      <c r="B407" s="3"/>
      <c r="D407">
        <v>2</v>
      </c>
      <c r="E407">
        <v>59.304000000000002</v>
      </c>
      <c r="F407">
        <v>85.986999999999995</v>
      </c>
      <c r="G407">
        <f t="shared" si="39"/>
        <v>0.68968565015641903</v>
      </c>
    </row>
    <row r="408" spans="1:10">
      <c r="B408" s="3"/>
      <c r="D408">
        <v>3</v>
      </c>
      <c r="E408">
        <v>48.508000000000003</v>
      </c>
      <c r="F408">
        <v>73.587999999999994</v>
      </c>
      <c r="G408">
        <f t="shared" si="39"/>
        <v>0.65918356253737032</v>
      </c>
    </row>
    <row r="409" spans="1:10">
      <c r="A409" t="s">
        <v>109</v>
      </c>
      <c r="B409" s="3" t="s">
        <v>110</v>
      </c>
      <c r="C409">
        <v>1</v>
      </c>
      <c r="D409">
        <v>1</v>
      </c>
      <c r="E409">
        <v>26.626999999999999</v>
      </c>
      <c r="F409">
        <v>43.744</v>
      </c>
      <c r="G409">
        <f t="shared" ref="G409:G415" si="40">E409/F409</f>
        <v>0.60870062179956108</v>
      </c>
      <c r="H409">
        <f>AVERAGE(G409:G411)</f>
        <v>0.60556337012586348</v>
      </c>
      <c r="I409">
        <f>AVERAGE(H409,H412)</f>
        <v>0.59129914849915255</v>
      </c>
      <c r="J409">
        <f>AVERAGE(G409:G415)</f>
        <v>0.58926140255247961</v>
      </c>
    </row>
    <row r="410" spans="1:10">
      <c r="B410" s="3"/>
      <c r="D410">
        <v>2</v>
      </c>
      <c r="E410">
        <v>20.518000000000001</v>
      </c>
      <c r="F410">
        <v>34.835999999999999</v>
      </c>
      <c r="G410">
        <f t="shared" si="40"/>
        <v>0.5889884028016994</v>
      </c>
    </row>
    <row r="411" spans="1:10">
      <c r="B411" s="3"/>
      <c r="D411">
        <v>3</v>
      </c>
      <c r="E411">
        <v>22.803999999999998</v>
      </c>
      <c r="F411">
        <v>36.839999999999996</v>
      </c>
      <c r="G411">
        <f t="shared" si="40"/>
        <v>0.61900108577633006</v>
      </c>
    </row>
    <row r="412" spans="1:10">
      <c r="B412" s="3"/>
      <c r="C412">
        <v>2</v>
      </c>
      <c r="D412">
        <v>1</v>
      </c>
      <c r="E412">
        <v>20.024999999999999</v>
      </c>
      <c r="F412">
        <v>33.177999999999997</v>
      </c>
      <c r="G412">
        <f t="shared" si="40"/>
        <v>0.60356260172403398</v>
      </c>
      <c r="H412">
        <f>AVERAGE(G412:G415)</f>
        <v>0.57703492687244173</v>
      </c>
    </row>
    <row r="413" spans="1:10">
      <c r="B413" s="3"/>
      <c r="D413">
        <v>2</v>
      </c>
      <c r="E413">
        <v>14.141999999999999</v>
      </c>
      <c r="F413">
        <v>25.804000000000002</v>
      </c>
      <c r="G413">
        <f t="shared" si="40"/>
        <v>0.54805456518369233</v>
      </c>
    </row>
    <row r="414" spans="1:10">
      <c r="B414" s="3"/>
      <c r="D414">
        <v>3</v>
      </c>
      <c r="E414">
        <v>28.178000000000001</v>
      </c>
      <c r="F414">
        <v>49.579000000000001</v>
      </c>
      <c r="G414">
        <f t="shared" si="40"/>
        <v>0.56834546884769765</v>
      </c>
    </row>
    <row r="415" spans="1:10">
      <c r="B415" s="3"/>
      <c r="D415">
        <v>4</v>
      </c>
      <c r="E415">
        <v>23.77</v>
      </c>
      <c r="F415">
        <v>40.412999999999997</v>
      </c>
      <c r="G415">
        <f t="shared" si="40"/>
        <v>0.58817707173434297</v>
      </c>
    </row>
    <row r="416" spans="1:10">
      <c r="A416" t="s">
        <v>47</v>
      </c>
      <c r="B416" s="3" t="s">
        <v>48</v>
      </c>
      <c r="C416">
        <v>1</v>
      </c>
      <c r="D416">
        <v>1</v>
      </c>
      <c r="E416">
        <v>78</v>
      </c>
      <c r="F416">
        <v>133.34800000000001</v>
      </c>
      <c r="G416">
        <f t="shared" ref="G416:G429" si="41">E416/F416</f>
        <v>0.58493565707772144</v>
      </c>
      <c r="H416">
        <f>AVERAGE(G416:G418)</f>
        <v>0.62109477980767025</v>
      </c>
      <c r="I416">
        <f>AVERAGE(H416,H419,H422)</f>
        <v>0.63093845335246701</v>
      </c>
      <c r="J416">
        <f>AVERAGE(G416:G423)</f>
        <v>0.62836510299464865</v>
      </c>
    </row>
    <row r="417" spans="1:10">
      <c r="D417">
        <v>2</v>
      </c>
      <c r="E417">
        <v>70.051000000000002</v>
      </c>
      <c r="F417">
        <v>107.532</v>
      </c>
      <c r="G417">
        <f t="shared" si="41"/>
        <v>0.6514432912993342</v>
      </c>
    </row>
    <row r="418" spans="1:10">
      <c r="D418">
        <v>3</v>
      </c>
      <c r="E418">
        <v>66.667000000000002</v>
      </c>
      <c r="F418">
        <v>106.343</v>
      </c>
      <c r="G418">
        <f t="shared" si="41"/>
        <v>0.62690539104595511</v>
      </c>
    </row>
    <row r="419" spans="1:10">
      <c r="C419">
        <v>2</v>
      </c>
      <c r="D419">
        <v>1</v>
      </c>
      <c r="E419">
        <v>66.03</v>
      </c>
      <c r="F419">
        <v>105.468</v>
      </c>
      <c r="G419">
        <f t="shared" si="41"/>
        <v>0.62606667425190576</v>
      </c>
      <c r="H419">
        <f>AVERAGE(G419:G421)</f>
        <v>0.62019532403471811</v>
      </c>
    </row>
    <row r="420" spans="1:10">
      <c r="D420">
        <v>2</v>
      </c>
      <c r="E420">
        <v>64.584000000000003</v>
      </c>
      <c r="F420">
        <v>110.789</v>
      </c>
      <c r="G420">
        <f t="shared" si="41"/>
        <v>0.5829459603390228</v>
      </c>
    </row>
    <row r="421" spans="1:10">
      <c r="D421">
        <v>3</v>
      </c>
      <c r="E421">
        <v>66.510000000000005</v>
      </c>
      <c r="F421">
        <v>102.07599999999999</v>
      </c>
      <c r="G421">
        <f t="shared" si="41"/>
        <v>0.65157333751322555</v>
      </c>
    </row>
    <row r="422" spans="1:10">
      <c r="C422">
        <v>3</v>
      </c>
      <c r="D422">
        <v>1</v>
      </c>
      <c r="E422">
        <v>69.289000000000001</v>
      </c>
      <c r="F422">
        <v>110.05500000000001</v>
      </c>
      <c r="G422">
        <f t="shared" si="41"/>
        <v>0.62958520739630186</v>
      </c>
      <c r="H422">
        <f>AVERAGE(G422:G423)</f>
        <v>0.65152525621501256</v>
      </c>
    </row>
    <row r="423" spans="1:10">
      <c r="D423">
        <v>2</v>
      </c>
      <c r="E423">
        <v>70.694999999999993</v>
      </c>
      <c r="F423">
        <v>104.97199999999999</v>
      </c>
      <c r="G423">
        <f t="shared" si="41"/>
        <v>0.67346530503372326</v>
      </c>
    </row>
    <row r="424" spans="1:10">
      <c r="A424" t="s">
        <v>748</v>
      </c>
      <c r="B424" s="3" t="s">
        <v>114</v>
      </c>
      <c r="C424">
        <v>1</v>
      </c>
      <c r="D424">
        <v>1</v>
      </c>
      <c r="E424">
        <v>36.770000000000003</v>
      </c>
      <c r="F424">
        <v>57.77</v>
      </c>
      <c r="G424">
        <f t="shared" si="41"/>
        <v>0.63648952743638565</v>
      </c>
      <c r="H424">
        <f>AVERAGE(G424:G425)</f>
        <v>0.6334148209337046</v>
      </c>
      <c r="I424">
        <f>AVERAGE(H424,H426,H428)</f>
        <v>0.6480856559290008</v>
      </c>
      <c r="J424">
        <f>AVERAGE(G424:G429)</f>
        <v>0.6480856559290008</v>
      </c>
    </row>
    <row r="425" spans="1:10">
      <c r="B425" s="3"/>
      <c r="D425">
        <v>2</v>
      </c>
      <c r="E425">
        <v>39.661000000000001</v>
      </c>
      <c r="F425">
        <v>62.92</v>
      </c>
      <c r="G425">
        <f t="shared" si="41"/>
        <v>0.63034011443102356</v>
      </c>
    </row>
    <row r="426" spans="1:10">
      <c r="B426" s="3"/>
      <c r="C426">
        <v>2</v>
      </c>
      <c r="D426">
        <v>1</v>
      </c>
      <c r="E426">
        <v>30.414000000000001</v>
      </c>
      <c r="F426">
        <v>45.646000000000001</v>
      </c>
      <c r="G426">
        <f t="shared" si="41"/>
        <v>0.66630153792227143</v>
      </c>
      <c r="H426">
        <f>AVERAGE(G426:G427)</f>
        <v>0.65475965960508686</v>
      </c>
    </row>
    <row r="427" spans="1:10">
      <c r="B427" s="3"/>
      <c r="D427">
        <v>2</v>
      </c>
      <c r="E427">
        <v>22.803999999999998</v>
      </c>
      <c r="F427">
        <v>35.452999999999996</v>
      </c>
      <c r="G427">
        <f t="shared" si="41"/>
        <v>0.6432177812879023</v>
      </c>
    </row>
    <row r="428" spans="1:10">
      <c r="B428" s="3"/>
      <c r="C428">
        <v>3</v>
      </c>
      <c r="D428">
        <v>1</v>
      </c>
      <c r="E428">
        <v>32.756999999999998</v>
      </c>
      <c r="F428">
        <v>53.780999999999999</v>
      </c>
      <c r="G428">
        <f t="shared" si="41"/>
        <v>0.6090812740558933</v>
      </c>
      <c r="H428">
        <f>AVERAGE(G428:G429)</f>
        <v>0.65608248724821094</v>
      </c>
    </row>
    <row r="429" spans="1:10">
      <c r="B429" s="3"/>
      <c r="D429">
        <v>2</v>
      </c>
      <c r="E429">
        <v>45.485999999999997</v>
      </c>
      <c r="F429">
        <v>64.694999999999993</v>
      </c>
      <c r="G429">
        <f t="shared" si="41"/>
        <v>0.7030837004405287</v>
      </c>
    </row>
    <row r="430" spans="1:10">
      <c r="A430" t="s">
        <v>87</v>
      </c>
      <c r="B430" s="3" t="s">
        <v>88</v>
      </c>
      <c r="C430">
        <v>1</v>
      </c>
      <c r="D430">
        <v>1</v>
      </c>
      <c r="E430">
        <v>65.513000000000005</v>
      </c>
      <c r="F430">
        <v>111.524</v>
      </c>
      <c r="G430">
        <f t="shared" ref="G430:G436" si="42">E430/F430</f>
        <v>0.5874340949033392</v>
      </c>
      <c r="H430">
        <f>AVERAGE(G430:G433)</f>
        <v>0.59085562902366362</v>
      </c>
      <c r="I430">
        <f>AVERAGE(H430,H434)</f>
        <v>0.58070964584107931</v>
      </c>
      <c r="J430">
        <f>AVERAGE(G430:G436)</f>
        <v>0.58215907201002004</v>
      </c>
    </row>
    <row r="431" spans="1:10">
      <c r="B431" s="3"/>
      <c r="D431">
        <v>2</v>
      </c>
      <c r="E431">
        <v>74.793000000000006</v>
      </c>
      <c r="F431">
        <v>120.804</v>
      </c>
      <c r="G431">
        <f t="shared" si="42"/>
        <v>0.61912685010430124</v>
      </c>
    </row>
    <row r="432" spans="1:10">
      <c r="B432" s="3"/>
      <c r="D432">
        <v>3</v>
      </c>
      <c r="E432">
        <v>60.539000000000001</v>
      </c>
      <c r="F432">
        <v>112.017</v>
      </c>
      <c r="G432">
        <f t="shared" si="42"/>
        <v>0.54044475392127989</v>
      </c>
    </row>
    <row r="433" spans="1:10">
      <c r="B433" s="3"/>
      <c r="D433">
        <v>4</v>
      </c>
      <c r="E433">
        <v>97.617000000000004</v>
      </c>
      <c r="F433">
        <v>158.36199999999999</v>
      </c>
      <c r="G433">
        <f t="shared" si="42"/>
        <v>0.61641681716573427</v>
      </c>
    </row>
    <row r="434" spans="1:10">
      <c r="B434" s="3"/>
      <c r="C434">
        <v>2</v>
      </c>
      <c r="D434">
        <v>1</v>
      </c>
      <c r="E434">
        <v>158.00299999999999</v>
      </c>
      <c r="F434">
        <v>262.54999999999995</v>
      </c>
      <c r="G434">
        <f t="shared" si="42"/>
        <v>0.60180156160731291</v>
      </c>
      <c r="H434">
        <f>AVERAGE(G434:G436)</f>
        <v>0.57056366265849501</v>
      </c>
    </row>
    <row r="435" spans="1:10">
      <c r="B435" s="3"/>
      <c r="D435">
        <v>2</v>
      </c>
      <c r="E435">
        <v>152.01300000000001</v>
      </c>
      <c r="F435">
        <v>265.64800000000002</v>
      </c>
      <c r="G435">
        <f t="shared" si="42"/>
        <v>0.57223468650243925</v>
      </c>
    </row>
    <row r="436" spans="1:10">
      <c r="B436" s="3"/>
      <c r="D436">
        <v>3</v>
      </c>
      <c r="E436">
        <v>81.608999999999995</v>
      </c>
      <c r="F436">
        <v>151.78699999999998</v>
      </c>
      <c r="G436">
        <f t="shared" si="42"/>
        <v>0.53765473986573298</v>
      </c>
    </row>
    <row r="437" spans="1:10">
      <c r="A437" t="s">
        <v>744</v>
      </c>
      <c r="B437" s="3" t="s">
        <v>53</v>
      </c>
      <c r="C437">
        <v>1</v>
      </c>
      <c r="D437">
        <v>1</v>
      </c>
      <c r="E437">
        <v>47.347000000000001</v>
      </c>
      <c r="F437">
        <v>77.843000000000004</v>
      </c>
      <c r="G437">
        <f t="shared" ref="G437:G448" si="43">E437/F437</f>
        <v>0.60823709260948322</v>
      </c>
      <c r="H437">
        <f>AVERAGE(G437:G442)</f>
        <v>0.5911092470001541</v>
      </c>
      <c r="I437">
        <f>(H437+H443+H446)/3</f>
        <v>0.60479028155641756</v>
      </c>
      <c r="J437">
        <f>AVERAGE(G437:G448)</f>
        <v>0.60137002291735164</v>
      </c>
    </row>
    <row r="438" spans="1:10">
      <c r="D438">
        <v>2</v>
      </c>
      <c r="E438">
        <v>48.354999999999997</v>
      </c>
      <c r="F438">
        <v>83.951999999999998</v>
      </c>
      <c r="G438">
        <f t="shared" si="43"/>
        <v>0.57598389555936724</v>
      </c>
    </row>
    <row r="439" spans="1:10">
      <c r="D439">
        <v>3</v>
      </c>
      <c r="E439">
        <v>46.97</v>
      </c>
      <c r="F439">
        <v>72.126000000000005</v>
      </c>
      <c r="G439">
        <f t="shared" si="43"/>
        <v>0.65122147353242932</v>
      </c>
    </row>
    <row r="440" spans="1:10">
      <c r="D440">
        <v>4</v>
      </c>
      <c r="E440">
        <v>41.323</v>
      </c>
      <c r="F440">
        <v>72.335999999999999</v>
      </c>
      <c r="G440">
        <f t="shared" si="43"/>
        <v>0.57126465383764657</v>
      </c>
    </row>
    <row r="441" spans="1:10">
      <c r="D441">
        <v>5</v>
      </c>
      <c r="E441">
        <v>37.268000000000001</v>
      </c>
      <c r="F441">
        <v>67.679000000000002</v>
      </c>
      <c r="G441">
        <f t="shared" si="43"/>
        <v>0.55065825440683225</v>
      </c>
    </row>
    <row r="442" spans="1:10">
      <c r="D442">
        <v>6</v>
      </c>
      <c r="E442">
        <v>38.284999999999997</v>
      </c>
      <c r="F442">
        <v>64.968000000000004</v>
      </c>
      <c r="G442">
        <f t="shared" si="43"/>
        <v>0.58929011205516557</v>
      </c>
    </row>
    <row r="443" spans="1:10">
      <c r="C443">
        <v>2</v>
      </c>
      <c r="D443">
        <v>1</v>
      </c>
      <c r="E443">
        <v>52.481000000000002</v>
      </c>
      <c r="F443">
        <v>95.733000000000004</v>
      </c>
      <c r="G443">
        <f t="shared" si="43"/>
        <v>0.54820176950476851</v>
      </c>
      <c r="H443">
        <f>AVERAGE(G443:G445)</f>
        <v>0.63122229190678514</v>
      </c>
    </row>
    <row r="444" spans="1:10">
      <c r="D444">
        <v>2</v>
      </c>
      <c r="E444">
        <v>57.564999999999998</v>
      </c>
      <c r="F444">
        <v>86.558999999999997</v>
      </c>
      <c r="G444">
        <f t="shared" si="43"/>
        <v>0.66503771993669059</v>
      </c>
    </row>
    <row r="445" spans="1:10">
      <c r="D445">
        <v>3</v>
      </c>
      <c r="E445">
        <v>58.396999999999998</v>
      </c>
      <c r="F445">
        <v>85.823999999999998</v>
      </c>
      <c r="G445">
        <f t="shared" si="43"/>
        <v>0.68042738627889632</v>
      </c>
    </row>
    <row r="446" spans="1:10">
      <c r="C446">
        <v>3</v>
      </c>
      <c r="D446">
        <v>1</v>
      </c>
      <c r="E446">
        <v>18.18</v>
      </c>
      <c r="F446">
        <v>31.324999999999999</v>
      </c>
      <c r="G446">
        <f t="shared" si="43"/>
        <v>0.58036711891460491</v>
      </c>
      <c r="H446">
        <f>AVERAGE(G446:G448)</f>
        <v>0.59203930576231345</v>
      </c>
    </row>
    <row r="447" spans="1:10">
      <c r="D447">
        <v>2</v>
      </c>
      <c r="E447">
        <v>26.248999999999999</v>
      </c>
      <c r="F447">
        <v>41.908000000000001</v>
      </c>
      <c r="G447">
        <f t="shared" si="43"/>
        <v>0.62634819127612862</v>
      </c>
    </row>
    <row r="448" spans="1:10">
      <c r="D448">
        <v>3</v>
      </c>
      <c r="E448">
        <v>21.36</v>
      </c>
      <c r="F448">
        <v>37.512999999999998</v>
      </c>
      <c r="G448">
        <f t="shared" si="43"/>
        <v>0.56940260709620671</v>
      </c>
    </row>
    <row r="449" spans="1:10">
      <c r="A449" t="s">
        <v>14</v>
      </c>
      <c r="B449" s="3" t="s">
        <v>15</v>
      </c>
      <c r="C449">
        <v>1</v>
      </c>
      <c r="D449">
        <v>1</v>
      </c>
      <c r="E449">
        <v>206.34899999999999</v>
      </c>
      <c r="F449">
        <v>336.99</v>
      </c>
      <c r="G449">
        <f>E449/F449</f>
        <v>0.61232974272233598</v>
      </c>
      <c r="H449">
        <f>AVERAGE(G449:G451)</f>
        <v>0.61334391306314318</v>
      </c>
      <c r="I449">
        <f>AVERAGE(H449,H452)</f>
        <v>0.61164028270400306</v>
      </c>
      <c r="J449">
        <f>AVERAGE(G449:G456)</f>
        <v>0.61121437511421817</v>
      </c>
    </row>
    <row r="450" spans="1:10">
      <c r="D450">
        <v>2</v>
      </c>
      <c r="E450">
        <v>204.607</v>
      </c>
      <c r="F450">
        <v>330.024</v>
      </c>
      <c r="G450">
        <f t="shared" ref="G450:G456" si="44">E450/F450</f>
        <v>0.61997612294863402</v>
      </c>
    </row>
    <row r="451" spans="1:10">
      <c r="D451">
        <v>3</v>
      </c>
      <c r="E451">
        <v>207.09899999999999</v>
      </c>
      <c r="F451">
        <v>340.77699999999999</v>
      </c>
      <c r="G451">
        <f t="shared" si="44"/>
        <v>0.6077258735184593</v>
      </c>
    </row>
    <row r="452" spans="1:10">
      <c r="C452">
        <v>2</v>
      </c>
      <c r="D452">
        <v>1</v>
      </c>
      <c r="E452">
        <v>96.411000000000001</v>
      </c>
      <c r="F452">
        <v>153.86699999999999</v>
      </c>
      <c r="G452">
        <f t="shared" si="44"/>
        <v>0.62658659751603663</v>
      </c>
      <c r="H452">
        <f>AVERAGE(G452:G456)</f>
        <v>0.60993665234486294</v>
      </c>
    </row>
    <row r="453" spans="1:10">
      <c r="D453">
        <v>2</v>
      </c>
      <c r="E453">
        <v>90.138000000000005</v>
      </c>
      <c r="F453">
        <v>143.321</v>
      </c>
      <c r="G453">
        <f t="shared" si="44"/>
        <v>0.62892388414817091</v>
      </c>
    </row>
    <row r="454" spans="1:10">
      <c r="D454">
        <v>3</v>
      </c>
      <c r="E454">
        <v>73.783000000000001</v>
      </c>
      <c r="F454">
        <v>128.41800000000001</v>
      </c>
      <c r="G454">
        <f t="shared" si="44"/>
        <v>0.57455341151551964</v>
      </c>
    </row>
    <row r="455" spans="1:10">
      <c r="D455">
        <v>4</v>
      </c>
      <c r="E455">
        <v>88.206999999999994</v>
      </c>
      <c r="F455">
        <v>136.29499999999999</v>
      </c>
      <c r="G455">
        <f t="shared" si="44"/>
        <v>0.64717707912982869</v>
      </c>
    </row>
    <row r="456" spans="1:10">
      <c r="D456">
        <v>5</v>
      </c>
      <c r="E456">
        <v>71.070999999999998</v>
      </c>
      <c r="F456">
        <v>124.154</v>
      </c>
      <c r="G456">
        <f t="shared" si="44"/>
        <v>0.57244228941475905</v>
      </c>
    </row>
    <row r="457" spans="1:10">
      <c r="A457" t="s">
        <v>729</v>
      </c>
      <c r="B457" s="3" t="s">
        <v>43</v>
      </c>
      <c r="C457">
        <v>1</v>
      </c>
      <c r="D457">
        <v>1</v>
      </c>
      <c r="E457">
        <v>42.591000000000001</v>
      </c>
      <c r="F457">
        <v>63.881999999999998</v>
      </c>
      <c r="G457">
        <f>E457/F457</f>
        <v>0.6667136282520898</v>
      </c>
      <c r="H457">
        <f>AVERAGE(G457:G462)</f>
        <v>0.7108241702191872</v>
      </c>
      <c r="I457">
        <f>AVERAGE(H457,H463,H469)</f>
        <v>0.70401432060097646</v>
      </c>
      <c r="J457">
        <f>AVERAGE(G457:G472)</f>
        <v>0.70539064759107761</v>
      </c>
    </row>
    <row r="458" spans="1:10">
      <c r="D458">
        <v>2</v>
      </c>
      <c r="E458">
        <v>45.511000000000003</v>
      </c>
      <c r="F458">
        <v>61.131</v>
      </c>
      <c r="G458">
        <f t="shared" ref="G458:G468" si="45">E458/F458</f>
        <v>0.74448315911730545</v>
      </c>
    </row>
    <row r="459" spans="1:10">
      <c r="D459">
        <v>3</v>
      </c>
      <c r="E459">
        <v>49.253999999999998</v>
      </c>
      <c r="F459">
        <v>65.924000000000007</v>
      </c>
      <c r="G459">
        <f t="shared" si="45"/>
        <v>0.74713306231417986</v>
      </c>
    </row>
    <row r="460" spans="1:10">
      <c r="D460">
        <v>4</v>
      </c>
      <c r="E460">
        <v>47.856999999999999</v>
      </c>
      <c r="F460">
        <v>72.313999999999993</v>
      </c>
      <c r="G460">
        <f t="shared" si="45"/>
        <v>0.66179439665901496</v>
      </c>
    </row>
    <row r="461" spans="1:10">
      <c r="D461">
        <v>5</v>
      </c>
      <c r="E461">
        <v>51.308</v>
      </c>
      <c r="F461">
        <v>72.257999999999996</v>
      </c>
      <c r="G461">
        <f t="shared" si="45"/>
        <v>0.71006670541670136</v>
      </c>
    </row>
    <row r="462" spans="1:10">
      <c r="D462">
        <v>6</v>
      </c>
      <c r="E462">
        <v>58.542999999999999</v>
      </c>
      <c r="F462">
        <v>79.677000000000007</v>
      </c>
      <c r="G462">
        <f t="shared" si="45"/>
        <v>0.73475406955583156</v>
      </c>
    </row>
    <row r="463" spans="1:10">
      <c r="C463">
        <v>2</v>
      </c>
      <c r="D463">
        <v>1</v>
      </c>
      <c r="E463">
        <v>40.93</v>
      </c>
      <c r="F463">
        <v>62.265999999999998</v>
      </c>
      <c r="G463">
        <f t="shared" si="45"/>
        <v>0.65734108502232358</v>
      </c>
      <c r="H463">
        <f>AVERAGE(G463:G468)</f>
        <v>0.70821508690357504</v>
      </c>
    </row>
    <row r="464" spans="1:10">
      <c r="D464">
        <v>2</v>
      </c>
      <c r="E464">
        <v>43.832000000000001</v>
      </c>
      <c r="F464">
        <v>63.82</v>
      </c>
      <c r="G464">
        <f t="shared" si="45"/>
        <v>0.68680664368536515</v>
      </c>
    </row>
    <row r="465" spans="1:10">
      <c r="D465">
        <v>3</v>
      </c>
      <c r="E465">
        <v>43.064</v>
      </c>
      <c r="F465">
        <v>63.72</v>
      </c>
      <c r="G465">
        <f t="shared" si="45"/>
        <v>0.67583176396735722</v>
      </c>
    </row>
    <row r="466" spans="1:10">
      <c r="D466">
        <v>4</v>
      </c>
      <c r="E466">
        <v>53.313000000000002</v>
      </c>
      <c r="F466">
        <v>72.043000000000006</v>
      </c>
      <c r="G466">
        <f t="shared" si="45"/>
        <v>0.7400163791069222</v>
      </c>
    </row>
    <row r="467" spans="1:10">
      <c r="D467">
        <v>5</v>
      </c>
      <c r="E467">
        <v>51.624000000000002</v>
      </c>
      <c r="F467">
        <v>73.665000000000006</v>
      </c>
      <c r="G467">
        <f t="shared" si="45"/>
        <v>0.70079413561392789</v>
      </c>
    </row>
    <row r="468" spans="1:10">
      <c r="D468">
        <v>6</v>
      </c>
      <c r="E468">
        <v>53.689</v>
      </c>
      <c r="F468">
        <v>68.09</v>
      </c>
      <c r="G468">
        <f t="shared" si="45"/>
        <v>0.78850051402555432</v>
      </c>
    </row>
    <row r="469" spans="1:10">
      <c r="C469">
        <v>3</v>
      </c>
      <c r="D469">
        <v>1</v>
      </c>
      <c r="E469">
        <v>14.699</v>
      </c>
      <c r="F469">
        <f>E469+6.731</f>
        <v>21.43</v>
      </c>
      <c r="G469">
        <f>E469/F469</f>
        <v>0.68590760615958934</v>
      </c>
      <c r="H469">
        <f>AVERAGE(G469:G472)</f>
        <v>0.69300370468016714</v>
      </c>
    </row>
    <row r="470" spans="1:10">
      <c r="D470">
        <v>2</v>
      </c>
      <c r="E470">
        <v>19.506</v>
      </c>
      <c r="F470">
        <f>E470+6.01</f>
        <v>25.515999999999998</v>
      </c>
      <c r="G470">
        <f>E470/F470</f>
        <v>0.76446151434394116</v>
      </c>
    </row>
    <row r="471" spans="1:10">
      <c r="D471">
        <v>3</v>
      </c>
      <c r="E471">
        <v>11.516</v>
      </c>
      <c r="F471">
        <f>E471+5.506</f>
        <v>17.021999999999998</v>
      </c>
      <c r="G471">
        <f>E471/F471</f>
        <v>0.67653624720949368</v>
      </c>
    </row>
    <row r="472" spans="1:10">
      <c r="D472">
        <v>4</v>
      </c>
      <c r="E472">
        <v>14.853</v>
      </c>
      <c r="F472">
        <v>23.024000000000001</v>
      </c>
      <c r="G472">
        <f>E472/F472</f>
        <v>0.64510945100764416</v>
      </c>
    </row>
    <row r="473" spans="1:10">
      <c r="A473" t="s">
        <v>20</v>
      </c>
      <c r="B473" s="3" t="s">
        <v>21</v>
      </c>
      <c r="C473">
        <v>1</v>
      </c>
      <c r="D473">
        <v>1</v>
      </c>
      <c r="E473">
        <v>38.512999999999998</v>
      </c>
      <c r="F473">
        <v>58.420999999999999</v>
      </c>
      <c r="G473">
        <f>E473/F473</f>
        <v>0.65923212543434717</v>
      </c>
      <c r="H473">
        <f>AVERAGE(G473:G475)</f>
        <v>0.68282168746556049</v>
      </c>
      <c r="I473">
        <f>AVERAGE(H473,H476,H480)</f>
        <v>0.69918303394043713</v>
      </c>
      <c r="J473">
        <f>AVERAGE(G473:G482)</f>
        <v>0.69503650019363583</v>
      </c>
    </row>
    <row r="474" spans="1:10">
      <c r="D474">
        <v>2</v>
      </c>
      <c r="E474">
        <v>40.746000000000002</v>
      </c>
      <c r="F474">
        <v>58.613999999999997</v>
      </c>
      <c r="G474">
        <f t="shared" ref="G474:G482" si="46">E474/F474</f>
        <v>0.69515815334220499</v>
      </c>
    </row>
    <row r="475" spans="1:10">
      <c r="D475">
        <v>3</v>
      </c>
      <c r="E475">
        <v>40.576999999999998</v>
      </c>
      <c r="F475">
        <v>58.462000000000003</v>
      </c>
      <c r="G475">
        <f t="shared" si="46"/>
        <v>0.6940747836201292</v>
      </c>
    </row>
    <row r="476" spans="1:10">
      <c r="C476">
        <v>2</v>
      </c>
      <c r="D476">
        <v>1</v>
      </c>
      <c r="E476">
        <v>66.335999999999999</v>
      </c>
      <c r="F476">
        <v>90.831000000000003</v>
      </c>
      <c r="G476">
        <f t="shared" si="46"/>
        <v>0.73032334775572216</v>
      </c>
      <c r="H476">
        <f>AVERAGE(G476:G479)</f>
        <v>0.65771769647242406</v>
      </c>
    </row>
    <row r="477" spans="1:10">
      <c r="D477">
        <v>2</v>
      </c>
      <c r="E477">
        <v>68.805999999999997</v>
      </c>
      <c r="F477">
        <v>101.59</v>
      </c>
      <c r="G477">
        <f t="shared" si="46"/>
        <v>0.6772910719559011</v>
      </c>
    </row>
    <row r="478" spans="1:10">
      <c r="D478">
        <v>3</v>
      </c>
      <c r="E478">
        <v>59.993000000000002</v>
      </c>
      <c r="F478">
        <v>100.947</v>
      </c>
      <c r="G478">
        <f t="shared" si="46"/>
        <v>0.59430196043468353</v>
      </c>
    </row>
    <row r="479" spans="1:10">
      <c r="D479">
        <v>4</v>
      </c>
      <c r="E479">
        <v>56.682000000000002</v>
      </c>
      <c r="F479">
        <v>90.120999999999995</v>
      </c>
      <c r="G479">
        <f t="shared" si="46"/>
        <v>0.62895440574338946</v>
      </c>
    </row>
    <row r="480" spans="1:10">
      <c r="C480">
        <v>3</v>
      </c>
      <c r="D480">
        <v>1</v>
      </c>
      <c r="E480">
        <v>62.262</v>
      </c>
      <c r="F480">
        <v>76.501999999999995</v>
      </c>
      <c r="G480">
        <f t="shared" si="46"/>
        <v>0.81386107552743725</v>
      </c>
      <c r="H480">
        <f>AVERAGE(G480:G482)</f>
        <v>0.75700971788332672</v>
      </c>
    </row>
    <row r="481" spans="1:10">
      <c r="D481">
        <v>2</v>
      </c>
      <c r="E481">
        <v>44.283000000000001</v>
      </c>
      <c r="F481">
        <v>64.507999999999996</v>
      </c>
      <c r="G481">
        <f t="shared" si="46"/>
        <v>0.68647299559744535</v>
      </c>
    </row>
    <row r="482" spans="1:10">
      <c r="D482">
        <v>3</v>
      </c>
      <c r="E482">
        <v>36.234999999999999</v>
      </c>
      <c r="F482">
        <v>47.015999999999998</v>
      </c>
      <c r="G482">
        <f t="shared" si="46"/>
        <v>0.77069508252509789</v>
      </c>
    </row>
    <row r="483" spans="1:10">
      <c r="A483" t="s">
        <v>26</v>
      </c>
      <c r="B483" s="2" t="s">
        <v>27</v>
      </c>
      <c r="C483">
        <v>1</v>
      </c>
      <c r="D483">
        <v>1</v>
      </c>
      <c r="E483">
        <v>306.36599999999999</v>
      </c>
      <c r="F483">
        <v>401.12299999999999</v>
      </c>
      <c r="G483">
        <f>E483/F483</f>
        <v>0.76377071372122762</v>
      </c>
      <c r="H483">
        <f>AVERAGE(G483:G485)</f>
        <v>0.69603222494014416</v>
      </c>
      <c r="I483">
        <f>AVERAGE(H483,H486,H489)</f>
        <v>0.62091692160418244</v>
      </c>
      <c r="J483">
        <f>AVERAGE(G483:G491)</f>
        <v>0.62091692160418244</v>
      </c>
    </row>
    <row r="484" spans="1:10">
      <c r="D484">
        <v>2</v>
      </c>
      <c r="E484">
        <v>310.459</v>
      </c>
      <c r="F484">
        <v>472.45100000000002</v>
      </c>
      <c r="G484">
        <f t="shared" ref="G484:G488" si="47">E484/F484</f>
        <v>0.65712423087261962</v>
      </c>
    </row>
    <row r="485" spans="1:10">
      <c r="D485">
        <v>3</v>
      </c>
      <c r="E485">
        <v>276.40899999999999</v>
      </c>
      <c r="F485">
        <v>414.28100000000001</v>
      </c>
      <c r="G485">
        <f t="shared" si="47"/>
        <v>0.66720173022658535</v>
      </c>
    </row>
    <row r="486" spans="1:10">
      <c r="C486">
        <v>2</v>
      </c>
      <c r="D486">
        <v>1</v>
      </c>
      <c r="E486">
        <v>219.536</v>
      </c>
      <c r="F486">
        <v>323.01400000000001</v>
      </c>
      <c r="G486">
        <f t="shared" si="47"/>
        <v>0.67964856012432895</v>
      </c>
      <c r="H486">
        <f>AVERAGE(G486:G488)</f>
        <v>0.61659151318728778</v>
      </c>
    </row>
    <row r="487" spans="1:10">
      <c r="D487">
        <v>2</v>
      </c>
      <c r="E487">
        <v>208.435</v>
      </c>
      <c r="F487">
        <v>348.92</v>
      </c>
      <c r="G487">
        <f t="shared" si="47"/>
        <v>0.59737189040467731</v>
      </c>
    </row>
    <row r="488" spans="1:10">
      <c r="D488">
        <v>3</v>
      </c>
      <c r="E488">
        <v>229.506</v>
      </c>
      <c r="F488">
        <v>400.70600000000002</v>
      </c>
      <c r="G488">
        <f t="shared" si="47"/>
        <v>0.57275408903285696</v>
      </c>
    </row>
    <row r="489" spans="1:10">
      <c r="C489">
        <v>3</v>
      </c>
      <c r="D489">
        <v>1</v>
      </c>
      <c r="E489">
        <v>126.289</v>
      </c>
      <c r="F489">
        <v>217.79300000000001</v>
      </c>
      <c r="G489">
        <f>E489/F489</f>
        <v>0.57985793850123746</v>
      </c>
      <c r="H489">
        <f>AVERAGE(G489:G491)</f>
        <v>0.55012702668511526</v>
      </c>
    </row>
    <row r="490" spans="1:10">
      <c r="D490">
        <v>2</v>
      </c>
      <c r="E490">
        <v>193.941</v>
      </c>
      <c r="F490">
        <v>364.51600000000002</v>
      </c>
      <c r="G490">
        <f t="shared" ref="G490:G491" si="48">E490/F490</f>
        <v>0.53205071930998915</v>
      </c>
    </row>
    <row r="491" spans="1:10">
      <c r="D491">
        <v>3</v>
      </c>
      <c r="E491">
        <v>213.12200000000001</v>
      </c>
      <c r="F491">
        <v>395.79</v>
      </c>
      <c r="G491">
        <f t="shared" si="48"/>
        <v>0.5384724222441194</v>
      </c>
    </row>
    <row r="492" spans="1:10">
      <c r="A492" t="s">
        <v>750</v>
      </c>
      <c r="B492" s="3" t="s">
        <v>116</v>
      </c>
      <c r="C492">
        <v>1</v>
      </c>
      <c r="D492">
        <v>1</v>
      </c>
      <c r="E492">
        <v>10.817</v>
      </c>
      <c r="F492">
        <v>16.899999999999999</v>
      </c>
      <c r="G492">
        <f t="shared" ref="G492:G499" si="49">E492/F492</f>
        <v>0.64005917159763315</v>
      </c>
      <c r="H492">
        <f>AVERAGE(G492:G494)</f>
        <v>0.6252503526926948</v>
      </c>
      <c r="I492">
        <f>AVERAGE(H492,H495)</f>
        <v>0.63693931677501736</v>
      </c>
      <c r="J492">
        <f>AVERAGE(G492:G497)</f>
        <v>0.63693931677501736</v>
      </c>
    </row>
    <row r="493" spans="1:10">
      <c r="B493" s="3"/>
      <c r="D493">
        <v>2</v>
      </c>
      <c r="E493">
        <v>12.166</v>
      </c>
      <c r="F493">
        <v>20.858000000000001</v>
      </c>
      <c r="G493">
        <f t="shared" si="49"/>
        <v>0.58327739955892222</v>
      </c>
    </row>
    <row r="494" spans="1:10">
      <c r="B494" s="3"/>
      <c r="D494">
        <v>3</v>
      </c>
      <c r="E494">
        <v>14.266999999999999</v>
      </c>
      <c r="F494">
        <v>21.867999999999999</v>
      </c>
      <c r="G494">
        <f t="shared" si="49"/>
        <v>0.65241448692152915</v>
      </c>
    </row>
    <row r="495" spans="1:10">
      <c r="B495" s="3"/>
      <c r="C495">
        <v>2</v>
      </c>
      <c r="D495">
        <v>1</v>
      </c>
      <c r="E495">
        <v>22.023</v>
      </c>
      <c r="F495">
        <v>34.230000000000004</v>
      </c>
      <c r="G495">
        <f t="shared" si="49"/>
        <v>0.64338299737072735</v>
      </c>
      <c r="H495">
        <f>AVERAGE(G495:G497)</f>
        <v>0.64862828085733992</v>
      </c>
    </row>
    <row r="496" spans="1:10">
      <c r="B496" s="3"/>
      <c r="D496">
        <v>2</v>
      </c>
      <c r="E496">
        <v>22.023</v>
      </c>
      <c r="F496">
        <v>34.552999999999997</v>
      </c>
      <c r="G496">
        <f t="shared" si="49"/>
        <v>0.63736867999884239</v>
      </c>
    </row>
    <row r="497" spans="1:10">
      <c r="B497" s="3"/>
      <c r="D497">
        <v>3</v>
      </c>
      <c r="E497">
        <v>24</v>
      </c>
      <c r="F497">
        <v>36.082999999999998</v>
      </c>
      <c r="G497">
        <f t="shared" si="49"/>
        <v>0.66513316520244992</v>
      </c>
    </row>
    <row r="498" spans="1:10">
      <c r="A498" t="s">
        <v>16</v>
      </c>
      <c r="B498" s="3" t="s">
        <v>17</v>
      </c>
      <c r="C498">
        <v>1</v>
      </c>
      <c r="D498">
        <v>1</v>
      </c>
      <c r="E498">
        <v>197.91399999999999</v>
      </c>
      <c r="F498">
        <v>297.05399999999997</v>
      </c>
      <c r="G498">
        <f t="shared" si="49"/>
        <v>0.66625596692857192</v>
      </c>
      <c r="H498">
        <f>AVERAGE(G498:G499)</f>
        <v>0.67448065079525754</v>
      </c>
      <c r="I498">
        <f>AVERAGE(H498,H500,H503)</f>
        <v>0.60596989328218287</v>
      </c>
      <c r="J498">
        <f>AVERAGE(G498:G504)</f>
        <v>0.59855565433427205</v>
      </c>
    </row>
    <row r="499" spans="1:10">
      <c r="B499" s="3"/>
      <c r="D499">
        <v>2</v>
      </c>
      <c r="E499">
        <v>217.18700000000001</v>
      </c>
      <c r="F499">
        <v>318.12700000000001</v>
      </c>
      <c r="G499">
        <f t="shared" si="49"/>
        <v>0.68270533466194316</v>
      </c>
    </row>
    <row r="500" spans="1:10">
      <c r="B500" s="3"/>
      <c r="C500">
        <v>2</v>
      </c>
      <c r="D500">
        <v>1</v>
      </c>
      <c r="E500">
        <v>161.81800000000001</v>
      </c>
      <c r="F500">
        <v>294.54399999999998</v>
      </c>
      <c r="G500">
        <f t="shared" ref="G500:G502" si="50">E500/F500</f>
        <v>0.54938481177684839</v>
      </c>
      <c r="H500">
        <f>AVERAGE(G500:G502)</f>
        <v>0.55407022064680778</v>
      </c>
    </row>
    <row r="501" spans="1:10">
      <c r="B501" s="3"/>
      <c r="D501">
        <v>2</v>
      </c>
      <c r="E501">
        <v>145.88999999999999</v>
      </c>
      <c r="F501">
        <v>251.024</v>
      </c>
      <c r="G501">
        <f t="shared" si="50"/>
        <v>0.58117948881381853</v>
      </c>
    </row>
    <row r="502" spans="1:10">
      <c r="B502" s="3"/>
      <c r="D502">
        <v>3</v>
      </c>
      <c r="E502">
        <v>119</v>
      </c>
      <c r="F502">
        <v>223.833</v>
      </c>
      <c r="G502">
        <f t="shared" si="50"/>
        <v>0.53164636134975629</v>
      </c>
    </row>
    <row r="503" spans="1:10">
      <c r="B503" s="3"/>
      <c r="C503">
        <v>3</v>
      </c>
      <c r="D503">
        <v>1</v>
      </c>
      <c r="E503">
        <v>116.40900000000001</v>
      </c>
      <c r="F503">
        <v>184.21799999999999</v>
      </c>
      <c r="G503">
        <f>E503/F503</f>
        <v>0.63190893398039283</v>
      </c>
      <c r="H503">
        <f>AVERAGE(G503:G504)</f>
        <v>0.58935880840448318</v>
      </c>
    </row>
    <row r="504" spans="1:10">
      <c r="D504">
        <v>2</v>
      </c>
      <c r="E504">
        <v>121.619</v>
      </c>
      <c r="F504">
        <v>222.416</v>
      </c>
      <c r="G504">
        <f>E504/F504</f>
        <v>0.54680868282857353</v>
      </c>
    </row>
    <row r="505" spans="1:10">
      <c r="A505" t="s">
        <v>28</v>
      </c>
      <c r="B505" s="3" t="s">
        <v>29</v>
      </c>
      <c r="C505">
        <v>1</v>
      </c>
      <c r="D505">
        <v>1</v>
      </c>
      <c r="E505">
        <v>57.523000000000003</v>
      </c>
      <c r="F505">
        <v>81.332999999999998</v>
      </c>
      <c r="G505">
        <f>E505/F505</f>
        <v>0.70725289857745322</v>
      </c>
      <c r="H505">
        <f>AVERAGE(G505:G507)</f>
        <v>0.6975608567242233</v>
      </c>
      <c r="I505">
        <f>AVERAGE(H505,H508)</f>
        <v>0.68863870394775439</v>
      </c>
      <c r="J505">
        <f>AVERAGE(G505:G510)</f>
        <v>0.68863870394775439</v>
      </c>
    </row>
    <row r="506" spans="1:10">
      <c r="A506" s="4"/>
      <c r="D506">
        <v>2</v>
      </c>
      <c r="E506">
        <v>52.872999999999998</v>
      </c>
      <c r="F506">
        <v>75.918000000000006</v>
      </c>
      <c r="G506">
        <f t="shared" ref="G506:G510" si="51">E506/F506</f>
        <v>0.69644880002107523</v>
      </c>
    </row>
    <row r="507" spans="1:10">
      <c r="A507" s="4"/>
      <c r="D507">
        <v>3</v>
      </c>
      <c r="E507">
        <v>50.101999999999997</v>
      </c>
      <c r="F507">
        <v>72.718999999999994</v>
      </c>
      <c r="G507">
        <f t="shared" si="51"/>
        <v>0.68898087157414156</v>
      </c>
    </row>
    <row r="508" spans="1:10">
      <c r="A508" s="4"/>
      <c r="C508">
        <v>2</v>
      </c>
      <c r="D508">
        <v>1</v>
      </c>
      <c r="E508">
        <v>87.144000000000005</v>
      </c>
      <c r="F508">
        <v>136.00399999999999</v>
      </c>
      <c r="G508">
        <f t="shared" si="51"/>
        <v>0.64074586041587023</v>
      </c>
      <c r="H508">
        <f>AVERAGE(G508:G510)</f>
        <v>0.6797165511712856</v>
      </c>
    </row>
    <row r="509" spans="1:10">
      <c r="A509" s="4"/>
      <c r="D509">
        <v>2</v>
      </c>
      <c r="E509">
        <v>85.988</v>
      </c>
      <c r="F509">
        <v>122.004</v>
      </c>
      <c r="G509">
        <f t="shared" si="51"/>
        <v>0.70479656404708035</v>
      </c>
    </row>
    <row r="510" spans="1:10">
      <c r="A510" s="4"/>
      <c r="D510">
        <v>3</v>
      </c>
      <c r="E510">
        <v>74.147999999999996</v>
      </c>
      <c r="F510">
        <v>106.902</v>
      </c>
      <c r="G510">
        <f t="shared" si="51"/>
        <v>0.69360722905090644</v>
      </c>
    </row>
    <row r="511" spans="1:10">
      <c r="A511" t="s">
        <v>117</v>
      </c>
      <c r="B511" s="3" t="s">
        <v>118</v>
      </c>
      <c r="C511">
        <v>1</v>
      </c>
      <c r="D511">
        <v>1</v>
      </c>
      <c r="E511">
        <v>39.825000000000003</v>
      </c>
      <c r="F511">
        <v>57.713999999999999</v>
      </c>
      <c r="G511">
        <f t="shared" ref="G511:G522" si="52">E511/F511</f>
        <v>0.69004054475517207</v>
      </c>
      <c r="H511">
        <f>AVERAGE(G511:G518)</f>
        <v>0.64938792622112773</v>
      </c>
      <c r="I511">
        <f>AVERAGE(H511,H519,H522)</f>
        <v>0.65180874289669666</v>
      </c>
      <c r="J511">
        <f>AVERAGE(G511:G525)</f>
        <v>0.64939321791967752</v>
      </c>
    </row>
    <row r="512" spans="1:10">
      <c r="B512" s="3"/>
      <c r="D512">
        <v>2</v>
      </c>
      <c r="E512">
        <v>37.201999999999998</v>
      </c>
      <c r="F512">
        <v>59.155999999999999</v>
      </c>
      <c r="G512">
        <f t="shared" si="52"/>
        <v>0.62887957265535188</v>
      </c>
    </row>
    <row r="513" spans="1:10">
      <c r="B513" s="3"/>
      <c r="D513">
        <v>3</v>
      </c>
      <c r="E513">
        <v>40.112000000000002</v>
      </c>
      <c r="F513">
        <v>62.112000000000002</v>
      </c>
      <c r="G513">
        <f t="shared" si="52"/>
        <v>0.64580113343637302</v>
      </c>
    </row>
    <row r="514" spans="1:10">
      <c r="B514" s="3"/>
      <c r="D514">
        <v>4</v>
      </c>
      <c r="E514">
        <v>36.497</v>
      </c>
      <c r="F514">
        <v>53.585000000000001</v>
      </c>
      <c r="G514">
        <f t="shared" si="52"/>
        <v>0.68110478678734721</v>
      </c>
    </row>
    <row r="515" spans="1:10">
      <c r="B515" s="3"/>
      <c r="D515">
        <v>5</v>
      </c>
      <c r="E515">
        <v>37.363</v>
      </c>
      <c r="F515">
        <v>52.626999999999995</v>
      </c>
      <c r="G515">
        <f t="shared" si="52"/>
        <v>0.70995876641267797</v>
      </c>
    </row>
    <row r="516" spans="1:10">
      <c r="B516" s="3"/>
      <c r="D516">
        <v>6</v>
      </c>
      <c r="E516">
        <v>35.128</v>
      </c>
      <c r="F516">
        <v>60.147999999999996</v>
      </c>
      <c r="G516">
        <f t="shared" si="52"/>
        <v>0.58402606902972676</v>
      </c>
    </row>
    <row r="517" spans="1:10">
      <c r="B517" s="3"/>
      <c r="D517">
        <v>7</v>
      </c>
      <c r="E517">
        <v>33.061</v>
      </c>
      <c r="F517">
        <v>52.477000000000004</v>
      </c>
      <c r="G517">
        <f t="shared" si="52"/>
        <v>0.63000933742401433</v>
      </c>
    </row>
    <row r="518" spans="1:10">
      <c r="B518" s="3"/>
      <c r="D518">
        <v>8</v>
      </c>
      <c r="E518">
        <v>30.082999999999998</v>
      </c>
      <c r="F518">
        <v>48.110999999999997</v>
      </c>
      <c r="G518">
        <f t="shared" si="52"/>
        <v>0.62528319926835862</v>
      </c>
    </row>
    <row r="519" spans="1:10">
      <c r="B519" s="3"/>
      <c r="C519">
        <v>2</v>
      </c>
      <c r="D519">
        <v>1</v>
      </c>
      <c r="E519">
        <v>55.444000000000003</v>
      </c>
      <c r="F519">
        <v>81.055999999999997</v>
      </c>
      <c r="G519">
        <f t="shared" si="52"/>
        <v>0.68402092380576396</v>
      </c>
      <c r="H519">
        <f>AVERAGE(G519:G521)</f>
        <v>0.67835835084970686</v>
      </c>
    </row>
    <row r="520" spans="1:10">
      <c r="B520" s="3"/>
      <c r="D520">
        <v>2</v>
      </c>
      <c r="E520">
        <v>47.853999999999999</v>
      </c>
      <c r="F520">
        <v>71.623999999999995</v>
      </c>
      <c r="G520">
        <f t="shared" si="52"/>
        <v>0.66812800178711051</v>
      </c>
    </row>
    <row r="521" spans="1:10">
      <c r="B521" s="3"/>
      <c r="D521">
        <v>3</v>
      </c>
      <c r="E521">
        <v>47.433999999999997</v>
      </c>
      <c r="F521">
        <v>69.456999999999994</v>
      </c>
      <c r="G521">
        <f t="shared" si="52"/>
        <v>0.68292612695624633</v>
      </c>
    </row>
    <row r="522" spans="1:10">
      <c r="B522" s="3"/>
      <c r="C522">
        <v>3</v>
      </c>
      <c r="D522">
        <v>1</v>
      </c>
      <c r="E522">
        <v>35.170999999999999</v>
      </c>
      <c r="F522">
        <v>52.890999999999998</v>
      </c>
      <c r="G522">
        <f t="shared" si="52"/>
        <v>0.66497135618536241</v>
      </c>
      <c r="H522">
        <f>AVERAGE(G522:G525)</f>
        <v>0.62767995161925538</v>
      </c>
    </row>
    <row r="523" spans="1:10">
      <c r="B523" s="3"/>
      <c r="D523">
        <v>2</v>
      </c>
      <c r="E523">
        <v>33.540999999999997</v>
      </c>
      <c r="F523">
        <v>50.304000000000002</v>
      </c>
      <c r="G523">
        <f t="shared" ref="G523:G546" si="53">E523/F523</f>
        <v>0.6667660623409668</v>
      </c>
    </row>
    <row r="524" spans="1:10">
      <c r="B524" s="3"/>
      <c r="D524">
        <v>3</v>
      </c>
      <c r="E524">
        <v>27.513999999999999</v>
      </c>
      <c r="F524">
        <v>46.381999999999998</v>
      </c>
      <c r="G524">
        <f t="shared" si="53"/>
        <v>0.59320426027338191</v>
      </c>
    </row>
    <row r="525" spans="1:10">
      <c r="B525" s="3"/>
      <c r="D525">
        <v>4</v>
      </c>
      <c r="E525">
        <v>25.297999999999998</v>
      </c>
      <c r="F525">
        <v>43.186999999999998</v>
      </c>
      <c r="G525">
        <f t="shared" si="53"/>
        <v>0.5857781276773103</v>
      </c>
    </row>
    <row r="526" spans="1:10">
      <c r="A526" t="s">
        <v>119</v>
      </c>
      <c r="B526" s="3" t="s">
        <v>120</v>
      </c>
      <c r="C526">
        <v>1</v>
      </c>
      <c r="D526">
        <v>1</v>
      </c>
      <c r="E526">
        <v>75.644000000000005</v>
      </c>
      <c r="F526">
        <v>125.97300000000001</v>
      </c>
      <c r="G526">
        <f t="shared" si="53"/>
        <v>0.60047788018067361</v>
      </c>
      <c r="H526">
        <f>AVERAGE(G526:G530)</f>
        <v>0.62526763371728256</v>
      </c>
      <c r="I526">
        <f>AVERAGE(H526,H531)</f>
        <v>0.60929003735098175</v>
      </c>
      <c r="J526">
        <f>AVERAGE(G526:G535)</f>
        <v>0.60929003735098186</v>
      </c>
    </row>
    <row r="527" spans="1:10">
      <c r="B527" s="3"/>
      <c r="D527">
        <v>2</v>
      </c>
      <c r="E527">
        <v>95.754999999999995</v>
      </c>
      <c r="F527">
        <v>146.04399999999998</v>
      </c>
      <c r="G527">
        <f t="shared" si="53"/>
        <v>0.65565856865054373</v>
      </c>
    </row>
    <row r="528" spans="1:10">
      <c r="B528" s="3"/>
      <c r="D528">
        <v>3</v>
      </c>
      <c r="E528">
        <v>76.921999999999997</v>
      </c>
      <c r="F528">
        <v>114.258</v>
      </c>
      <c r="G528">
        <f t="shared" si="53"/>
        <v>0.67323075845892633</v>
      </c>
    </row>
    <row r="529" spans="1:10">
      <c r="B529" s="3"/>
      <c r="D529">
        <v>4</v>
      </c>
      <c r="E529">
        <v>75.180000000000007</v>
      </c>
      <c r="F529">
        <v>120.875</v>
      </c>
      <c r="G529">
        <f t="shared" si="53"/>
        <v>0.62196483971044469</v>
      </c>
    </row>
    <row r="530" spans="1:10">
      <c r="B530" s="3"/>
      <c r="D530">
        <v>5</v>
      </c>
      <c r="E530">
        <v>51.661999999999999</v>
      </c>
      <c r="F530">
        <v>89.846000000000004</v>
      </c>
      <c r="G530">
        <f t="shared" si="53"/>
        <v>0.57500612158582465</v>
      </c>
    </row>
    <row r="531" spans="1:10">
      <c r="B531" s="3"/>
      <c r="C531">
        <v>2</v>
      </c>
      <c r="D531">
        <v>1</v>
      </c>
      <c r="E531">
        <v>27.295000000000002</v>
      </c>
      <c r="F531">
        <v>46.710999999999999</v>
      </c>
      <c r="G531">
        <f t="shared" si="53"/>
        <v>0.58433773629337848</v>
      </c>
      <c r="H531">
        <f>AVERAGE(G531:G535)</f>
        <v>0.59331244098468106</v>
      </c>
    </row>
    <row r="532" spans="1:10">
      <c r="B532" s="3"/>
      <c r="D532">
        <v>2</v>
      </c>
      <c r="E532">
        <v>30.364000000000001</v>
      </c>
      <c r="F532">
        <v>51.835000000000001</v>
      </c>
      <c r="G532">
        <f t="shared" si="53"/>
        <v>0.58578180765891774</v>
      </c>
    </row>
    <row r="533" spans="1:10">
      <c r="B533" s="3"/>
      <c r="D533">
        <v>3</v>
      </c>
      <c r="E533">
        <v>31.047999999999998</v>
      </c>
      <c r="F533">
        <v>52.238</v>
      </c>
      <c r="G533">
        <f t="shared" si="53"/>
        <v>0.59435659864466472</v>
      </c>
    </row>
    <row r="534" spans="1:10">
      <c r="B534" s="3"/>
      <c r="D534">
        <v>4</v>
      </c>
      <c r="E534">
        <v>29.547000000000001</v>
      </c>
      <c r="F534">
        <v>49.795000000000002</v>
      </c>
      <c r="G534">
        <f t="shared" si="53"/>
        <v>0.59337282859724871</v>
      </c>
    </row>
    <row r="535" spans="1:10">
      <c r="B535" s="3"/>
      <c r="D535">
        <v>5</v>
      </c>
      <c r="E535">
        <v>28.600999999999999</v>
      </c>
      <c r="F535">
        <v>46.986000000000004</v>
      </c>
      <c r="G535">
        <f t="shared" si="53"/>
        <v>0.60871323372919584</v>
      </c>
    </row>
    <row r="536" spans="1:10">
      <c r="A536" t="s">
        <v>121</v>
      </c>
      <c r="B536" s="3" t="s">
        <v>122</v>
      </c>
      <c r="C536">
        <v>1</v>
      </c>
      <c r="D536">
        <v>1</v>
      </c>
      <c r="E536">
        <v>29.731999999999999</v>
      </c>
      <c r="F536">
        <v>45.028999999999996</v>
      </c>
      <c r="G536">
        <f>E536/F536</f>
        <v>0.66028559372848616</v>
      </c>
      <c r="H536">
        <f>AVERAGE(G536:G539)</f>
        <v>0.6423398316633</v>
      </c>
      <c r="I536">
        <f>AVERAGE(H536,H540,H542)</f>
        <v>0.65516734034318613</v>
      </c>
      <c r="J536">
        <f>AVERAGE(G536:G546)</f>
        <v>0.6545808077079488</v>
      </c>
    </row>
    <row r="537" spans="1:10">
      <c r="B537" s="3"/>
      <c r="D537">
        <v>2</v>
      </c>
      <c r="E537">
        <v>26.077000000000002</v>
      </c>
      <c r="F537">
        <v>42.63</v>
      </c>
      <c r="G537">
        <f>E537/F537</f>
        <v>0.61170537180389395</v>
      </c>
    </row>
    <row r="538" spans="1:10">
      <c r="B538" s="3"/>
      <c r="D538">
        <v>3</v>
      </c>
      <c r="E538">
        <v>28.635999999999999</v>
      </c>
      <c r="F538">
        <v>44.447000000000003</v>
      </c>
      <c r="G538">
        <f>E538/F538</f>
        <v>0.64427295430512743</v>
      </c>
    </row>
    <row r="539" spans="1:10">
      <c r="B539" s="3"/>
      <c r="D539">
        <v>4</v>
      </c>
      <c r="E539">
        <v>30.414000000000001</v>
      </c>
      <c r="F539">
        <v>46.569000000000003</v>
      </c>
      <c r="G539">
        <f>E539/F539</f>
        <v>0.65309540681569289</v>
      </c>
    </row>
    <row r="540" spans="1:10">
      <c r="B540" s="3"/>
      <c r="C540">
        <v>2</v>
      </c>
      <c r="D540">
        <v>1</v>
      </c>
      <c r="E540">
        <v>76.903000000000006</v>
      </c>
      <c r="F540">
        <v>114.916</v>
      </c>
      <c r="G540">
        <f t="shared" si="53"/>
        <v>0.66921055379581618</v>
      </c>
      <c r="H540">
        <f>AVERAGE(G540:G541)</f>
        <v>0.66159379623235193</v>
      </c>
    </row>
    <row r="541" spans="1:10">
      <c r="B541" s="3"/>
      <c r="D541">
        <v>2</v>
      </c>
      <c r="E541">
        <v>73.027000000000001</v>
      </c>
      <c r="F541">
        <v>111.666</v>
      </c>
      <c r="G541">
        <f t="shared" si="53"/>
        <v>0.65397703866888757</v>
      </c>
    </row>
    <row r="542" spans="1:10">
      <c r="B542" s="3"/>
      <c r="C542">
        <v>3</v>
      </c>
      <c r="D542">
        <v>1</v>
      </c>
      <c r="E542">
        <v>109.65900000000001</v>
      </c>
      <c r="F542">
        <v>164.804</v>
      </c>
      <c r="G542">
        <f t="shared" si="53"/>
        <v>0.66539040314555475</v>
      </c>
      <c r="H542">
        <f>AVERAGE(G542:G546)</f>
        <v>0.66156839313390658</v>
      </c>
    </row>
    <row r="543" spans="1:10">
      <c r="B543" s="3"/>
      <c r="D543">
        <v>2</v>
      </c>
      <c r="E543">
        <v>89.442999999999998</v>
      </c>
      <c r="F543">
        <v>140.07900000000001</v>
      </c>
      <c r="G543">
        <f t="shared" si="53"/>
        <v>0.63851826469349438</v>
      </c>
    </row>
    <row r="544" spans="1:10">
      <c r="B544" s="3"/>
      <c r="D544">
        <v>3</v>
      </c>
      <c r="E544">
        <v>98.183999999999997</v>
      </c>
      <c r="F544">
        <v>146.03800000000001</v>
      </c>
      <c r="G544">
        <f t="shared" si="53"/>
        <v>0.67231816376559517</v>
      </c>
    </row>
    <row r="545" spans="1:10">
      <c r="B545" s="3"/>
      <c r="D545">
        <v>4</v>
      </c>
      <c r="E545">
        <v>82.006</v>
      </c>
      <c r="F545">
        <v>121.566</v>
      </c>
      <c r="G545">
        <f t="shared" si="53"/>
        <v>0.67458006350459832</v>
      </c>
    </row>
    <row r="546" spans="1:10">
      <c r="B546" s="3"/>
      <c r="D546">
        <v>5</v>
      </c>
      <c r="E546">
        <v>94.048000000000002</v>
      </c>
      <c r="F546">
        <v>143.13999999999999</v>
      </c>
      <c r="G546">
        <f t="shared" si="53"/>
        <v>0.65703507056029065</v>
      </c>
    </row>
    <row r="547" spans="1:10">
      <c r="A547" t="s">
        <v>40</v>
      </c>
      <c r="B547" s="3" t="s">
        <v>41</v>
      </c>
      <c r="C547">
        <v>1</v>
      </c>
      <c r="D547">
        <v>1</v>
      </c>
      <c r="E547">
        <v>193.86600000000001</v>
      </c>
      <c r="F547">
        <v>290.99299999999999</v>
      </c>
      <c r="G547">
        <f>E547/F547</f>
        <v>0.66622221153086159</v>
      </c>
      <c r="H547">
        <f>AVERAGE(G547:G550)</f>
        <v>0.64716432460846018</v>
      </c>
      <c r="I547">
        <f>AVERAGE(H547,H551,H554)</f>
        <v>0.6176695323091721</v>
      </c>
      <c r="J547">
        <f>AVERAGE(G547:G558)</f>
        <v>0.61710082679102274</v>
      </c>
    </row>
    <row r="548" spans="1:10">
      <c r="A548" s="4"/>
      <c r="D548">
        <v>2</v>
      </c>
      <c r="E548">
        <v>185.52600000000001</v>
      </c>
      <c r="F548">
        <v>280.03199999999998</v>
      </c>
      <c r="G548">
        <f t="shared" ref="G548:G558" si="54">E548/F548</f>
        <v>0.66251714089818314</v>
      </c>
    </row>
    <row r="549" spans="1:10">
      <c r="A549" s="4"/>
      <c r="D549">
        <v>3</v>
      </c>
      <c r="E549">
        <v>184.54499999999999</v>
      </c>
      <c r="F549">
        <v>297.51600000000002</v>
      </c>
      <c r="G549">
        <f t="shared" si="54"/>
        <v>0.62028596781349565</v>
      </c>
    </row>
    <row r="550" spans="1:10">
      <c r="A550" s="4"/>
      <c r="D550">
        <v>4</v>
      </c>
      <c r="E550">
        <v>215.863</v>
      </c>
      <c r="F550">
        <v>337.48</v>
      </c>
      <c r="G550">
        <f t="shared" si="54"/>
        <v>0.63963197819130024</v>
      </c>
    </row>
    <row r="551" spans="1:10">
      <c r="A551" s="4"/>
      <c r="C551">
        <v>2</v>
      </c>
      <c r="D551">
        <v>1</v>
      </c>
      <c r="E551">
        <v>224.74199999999999</v>
      </c>
      <c r="F551">
        <v>347.33800000000002</v>
      </c>
      <c r="G551">
        <f t="shared" si="54"/>
        <v>0.64704121057874453</v>
      </c>
      <c r="H551">
        <f>AVERAGE(G551:G553)</f>
        <v>0.60633436926842532</v>
      </c>
    </row>
    <row r="552" spans="1:10">
      <c r="A552" s="4"/>
      <c r="D552">
        <v>2</v>
      </c>
      <c r="E552">
        <v>217.66499999999999</v>
      </c>
      <c r="F552">
        <v>355.60899999999998</v>
      </c>
      <c r="G552">
        <f t="shared" si="54"/>
        <v>0.61209080760048251</v>
      </c>
    </row>
    <row r="553" spans="1:10">
      <c r="A553" s="4"/>
      <c r="D553">
        <v>3</v>
      </c>
      <c r="E553">
        <v>171.292</v>
      </c>
      <c r="F553">
        <v>305.94900000000001</v>
      </c>
      <c r="G553">
        <f t="shared" si="54"/>
        <v>0.55987108962604881</v>
      </c>
    </row>
    <row r="554" spans="1:10">
      <c r="A554" s="4"/>
      <c r="C554">
        <v>3</v>
      </c>
      <c r="D554">
        <v>1</v>
      </c>
      <c r="E554">
        <v>95.370999999999995</v>
      </c>
      <c r="F554">
        <v>163.21199999999999</v>
      </c>
      <c r="G554">
        <f t="shared" si="54"/>
        <v>0.5843381614097003</v>
      </c>
      <c r="H554">
        <f>AVERAGE(G554:G558)</f>
        <v>0.5995099030506309</v>
      </c>
    </row>
    <row r="555" spans="1:10">
      <c r="A555" s="4"/>
      <c r="D555">
        <v>2</v>
      </c>
      <c r="E555">
        <v>108.002</v>
      </c>
      <c r="F555">
        <v>170.29400000000001</v>
      </c>
      <c r="G555">
        <f t="shared" si="54"/>
        <v>0.63420907371956725</v>
      </c>
    </row>
    <row r="556" spans="1:10">
      <c r="A556" s="4"/>
      <c r="D556">
        <v>3</v>
      </c>
      <c r="E556">
        <v>104.59699999999999</v>
      </c>
      <c r="F556">
        <v>172.07900000000001</v>
      </c>
      <c r="G556">
        <f t="shared" si="54"/>
        <v>0.60784290936139795</v>
      </c>
    </row>
    <row r="557" spans="1:10">
      <c r="A557" s="4"/>
      <c r="D557">
        <v>4</v>
      </c>
      <c r="E557">
        <v>98.668999999999997</v>
      </c>
      <c r="F557">
        <v>171.339</v>
      </c>
      <c r="G557">
        <f t="shared" si="54"/>
        <v>0.57587005877237518</v>
      </c>
    </row>
    <row r="558" spans="1:10">
      <c r="D558">
        <v>5</v>
      </c>
      <c r="E558">
        <v>104.053</v>
      </c>
      <c r="F558">
        <v>174.79400000000001</v>
      </c>
      <c r="G558">
        <f t="shared" si="54"/>
        <v>0.59528931199011403</v>
      </c>
    </row>
    <row r="559" spans="1:10">
      <c r="A559" t="s">
        <v>800</v>
      </c>
      <c r="B559" s="3" t="s">
        <v>803</v>
      </c>
      <c r="C559">
        <v>1</v>
      </c>
      <c r="D559">
        <v>1</v>
      </c>
      <c r="E559" s="14">
        <v>64.346000000000004</v>
      </c>
      <c r="F559" s="14">
        <v>111.01300000000001</v>
      </c>
      <c r="G559">
        <f t="shared" ref="G559:G590" si="55">E559/F559</f>
        <v>0.57962580958986787</v>
      </c>
      <c r="H559">
        <f>AVERAGE(G559:G564)</f>
        <v>0.53549158398440067</v>
      </c>
      <c r="I559">
        <f>AVERAGE(H559,H565,H571)</f>
        <v>0.52590301248655802</v>
      </c>
      <c r="J559">
        <f>AVERAGE(G559:G576)</f>
        <v>0.52590301248655791</v>
      </c>
    </row>
    <row r="560" spans="1:10">
      <c r="D560">
        <v>2</v>
      </c>
      <c r="E560">
        <v>66.825999999999993</v>
      </c>
      <c r="F560" s="17">
        <v>121.11699999999999</v>
      </c>
      <c r="G560">
        <f t="shared" si="55"/>
        <v>0.55174748383794181</v>
      </c>
    </row>
    <row r="561" spans="3:8">
      <c r="D561">
        <v>3</v>
      </c>
      <c r="E561">
        <v>59.043999999999997</v>
      </c>
      <c r="F561">
        <v>111.52</v>
      </c>
      <c r="G561">
        <f t="shared" si="55"/>
        <v>0.52944763271162121</v>
      </c>
    </row>
    <row r="562" spans="3:8">
      <c r="D562">
        <v>4</v>
      </c>
      <c r="E562">
        <v>57.564999999999998</v>
      </c>
      <c r="F562">
        <v>110.396</v>
      </c>
      <c r="G562">
        <f t="shared" si="55"/>
        <v>0.52144099423892165</v>
      </c>
    </row>
    <row r="563" spans="3:8">
      <c r="D563">
        <v>5</v>
      </c>
      <c r="E563">
        <v>55.506</v>
      </c>
      <c r="F563">
        <v>107.369</v>
      </c>
      <c r="G563">
        <f t="shared" si="55"/>
        <v>0.51696485950320858</v>
      </c>
    </row>
    <row r="564" spans="3:8">
      <c r="D564">
        <v>6</v>
      </c>
      <c r="E564">
        <v>56.079000000000001</v>
      </c>
      <c r="F564">
        <v>109.16200000000001</v>
      </c>
      <c r="G564">
        <f t="shared" si="55"/>
        <v>0.51372272402484376</v>
      </c>
    </row>
    <row r="565" spans="3:8">
      <c r="C565">
        <v>2</v>
      </c>
      <c r="D565">
        <v>1</v>
      </c>
      <c r="E565" s="14">
        <v>94.34</v>
      </c>
      <c r="F565" s="14">
        <v>179.428</v>
      </c>
      <c r="G565">
        <f t="shared" si="55"/>
        <v>0.52578192924181288</v>
      </c>
      <c r="H565">
        <f>AVERAGE(G565:G570)</f>
        <v>0.5200975842007578</v>
      </c>
    </row>
    <row r="566" spans="3:8">
      <c r="D566">
        <v>2</v>
      </c>
      <c r="E566">
        <v>83.57</v>
      </c>
      <c r="F566">
        <v>165.17899999999997</v>
      </c>
      <c r="G566">
        <f t="shared" si="55"/>
        <v>0.50593598459852651</v>
      </c>
    </row>
    <row r="567" spans="3:8">
      <c r="D567">
        <v>3</v>
      </c>
      <c r="E567">
        <v>83.522000000000006</v>
      </c>
      <c r="F567">
        <v>162.642</v>
      </c>
      <c r="G567">
        <f t="shared" si="55"/>
        <v>0.51353278980829065</v>
      </c>
    </row>
    <row r="568" spans="3:8">
      <c r="D568">
        <v>4</v>
      </c>
      <c r="E568">
        <v>87.727000000000004</v>
      </c>
      <c r="F568">
        <v>172.69800000000001</v>
      </c>
      <c r="G568">
        <f t="shared" si="55"/>
        <v>0.50797924700923003</v>
      </c>
    </row>
    <row r="569" spans="3:8">
      <c r="D569">
        <v>5</v>
      </c>
      <c r="E569">
        <v>94.593999999999994</v>
      </c>
      <c r="F569">
        <v>174.44399999999999</v>
      </c>
      <c r="G569">
        <f t="shared" si="55"/>
        <v>0.5422599802802045</v>
      </c>
    </row>
    <row r="570" spans="3:8">
      <c r="D570">
        <v>6</v>
      </c>
      <c r="E570">
        <v>89.554000000000002</v>
      </c>
      <c r="F570">
        <v>170.548</v>
      </c>
      <c r="G570">
        <f t="shared" si="55"/>
        <v>0.52509557426648212</v>
      </c>
    </row>
    <row r="571" spans="3:8">
      <c r="C571">
        <v>3</v>
      </c>
      <c r="D571">
        <v>1</v>
      </c>
      <c r="E571" s="14">
        <v>69.971000000000004</v>
      </c>
      <c r="F571" s="14">
        <v>128.52000000000001</v>
      </c>
      <c r="G571">
        <f t="shared" si="55"/>
        <v>0.54443666355431064</v>
      </c>
      <c r="H571">
        <f>AVERAGE(G571:G576)</f>
        <v>0.52211986927451548</v>
      </c>
    </row>
    <row r="572" spans="3:8">
      <c r="D572">
        <v>2</v>
      </c>
      <c r="E572">
        <v>55.027000000000001</v>
      </c>
      <c r="F572">
        <v>101.20099999999999</v>
      </c>
      <c r="G572">
        <f t="shared" si="55"/>
        <v>0.54373968636673553</v>
      </c>
    </row>
    <row r="573" spans="3:8">
      <c r="D573">
        <v>3</v>
      </c>
      <c r="E573">
        <v>61.057000000000002</v>
      </c>
      <c r="F573">
        <v>117.51900000000001</v>
      </c>
      <c r="G573">
        <f t="shared" si="55"/>
        <v>0.51955003020788126</v>
      </c>
    </row>
    <row r="574" spans="3:8">
      <c r="D574">
        <v>4</v>
      </c>
      <c r="E574">
        <v>56.462000000000003</v>
      </c>
      <c r="F574">
        <v>104.504</v>
      </c>
      <c r="G574">
        <f t="shared" si="55"/>
        <v>0.54028553930950007</v>
      </c>
    </row>
    <row r="575" spans="3:8">
      <c r="D575">
        <v>5</v>
      </c>
      <c r="E575">
        <v>65.605000000000004</v>
      </c>
      <c r="F575">
        <v>132.83600000000001</v>
      </c>
      <c r="G575">
        <f t="shared" si="55"/>
        <v>0.49387967117347703</v>
      </c>
    </row>
    <row r="576" spans="3:8">
      <c r="D576">
        <v>6</v>
      </c>
      <c r="E576">
        <v>62.768999999999998</v>
      </c>
      <c r="F576">
        <v>127.88399999999999</v>
      </c>
      <c r="G576">
        <f t="shared" si="55"/>
        <v>0.49082762503518818</v>
      </c>
    </row>
    <row r="577" spans="1:10">
      <c r="A577" t="s">
        <v>801</v>
      </c>
      <c r="B577" s="3" t="s">
        <v>803</v>
      </c>
      <c r="C577">
        <v>1</v>
      </c>
      <c r="D577">
        <v>1</v>
      </c>
      <c r="E577" s="14">
        <v>43.41</v>
      </c>
      <c r="F577" s="14">
        <v>84.807999999999993</v>
      </c>
      <c r="G577">
        <f t="shared" si="55"/>
        <v>0.5118620884822187</v>
      </c>
      <c r="H577">
        <f>AVERAGE(G577:G582)</f>
        <v>0.50911825636528041</v>
      </c>
      <c r="I577">
        <f>AVERAGE(H577,H583,H589)</f>
        <v>0.51752632021884559</v>
      </c>
      <c r="J577">
        <f>AVERAGE(G577:G594)</f>
        <v>0.51752632021884559</v>
      </c>
    </row>
    <row r="578" spans="1:10">
      <c r="D578">
        <v>2</v>
      </c>
      <c r="E578" s="11">
        <v>45.411999999999999</v>
      </c>
      <c r="F578" s="17">
        <v>91.695999999999998</v>
      </c>
      <c r="G578">
        <f t="shared" si="55"/>
        <v>0.49524515791310419</v>
      </c>
    </row>
    <row r="579" spans="1:10">
      <c r="D579">
        <v>3</v>
      </c>
      <c r="E579">
        <v>41.418999999999997</v>
      </c>
      <c r="F579">
        <v>82.774000000000001</v>
      </c>
      <c r="G579">
        <f t="shared" si="55"/>
        <v>0.50038659482446179</v>
      </c>
    </row>
    <row r="580" spans="1:10">
      <c r="D580">
        <v>4</v>
      </c>
      <c r="E580">
        <v>41.528000000000006</v>
      </c>
      <c r="F580">
        <v>78.861000000000004</v>
      </c>
      <c r="G580">
        <f t="shared" si="55"/>
        <v>0.5265974309227629</v>
      </c>
    </row>
    <row r="581" spans="1:10">
      <c r="D581">
        <v>5</v>
      </c>
      <c r="E581" s="11">
        <v>46.033999999999999</v>
      </c>
      <c r="F581" s="11">
        <v>90.215000000000003</v>
      </c>
      <c r="G581">
        <f t="shared" si="55"/>
        <v>0.51026991076871919</v>
      </c>
    </row>
    <row r="582" spans="1:10">
      <c r="D582">
        <v>6</v>
      </c>
      <c r="E582" s="11">
        <v>38.911000000000001</v>
      </c>
      <c r="F582" s="11">
        <v>76.244</v>
      </c>
      <c r="G582">
        <f t="shared" si="55"/>
        <v>0.51034835528041556</v>
      </c>
    </row>
    <row r="583" spans="1:10">
      <c r="C583">
        <v>2</v>
      </c>
      <c r="D583">
        <v>1</v>
      </c>
      <c r="E583" s="14">
        <v>28.721</v>
      </c>
      <c r="F583">
        <v>58.534999999999997</v>
      </c>
      <c r="G583">
        <f t="shared" si="55"/>
        <v>0.49066370547535665</v>
      </c>
      <c r="H583">
        <f>AVERAGE(G583:G588)</f>
        <v>0.51755619852534618</v>
      </c>
    </row>
    <row r="584" spans="1:10">
      <c r="D584">
        <v>2</v>
      </c>
      <c r="E584">
        <v>21.541</v>
      </c>
      <c r="F584">
        <v>39.676000000000002</v>
      </c>
      <c r="G584">
        <f t="shared" si="55"/>
        <v>0.54292267365661862</v>
      </c>
    </row>
    <row r="585" spans="1:10">
      <c r="D585">
        <v>3</v>
      </c>
      <c r="E585">
        <v>26.7</v>
      </c>
      <c r="F585">
        <v>49.986000000000004</v>
      </c>
      <c r="G585">
        <f t="shared" si="55"/>
        <v>0.53414956187732554</v>
      </c>
    </row>
    <row r="586" spans="1:10">
      <c r="D586">
        <v>4</v>
      </c>
      <c r="E586">
        <v>21.332999999999998</v>
      </c>
      <c r="F586">
        <v>38.665999999999997</v>
      </c>
      <c r="G586">
        <f t="shared" si="55"/>
        <v>0.55172502974189208</v>
      </c>
    </row>
    <row r="587" spans="1:10">
      <c r="D587">
        <v>5</v>
      </c>
      <c r="E587">
        <v>17.789000000000001</v>
      </c>
      <c r="F587">
        <v>38.871000000000002</v>
      </c>
      <c r="G587">
        <f t="shared" si="55"/>
        <v>0.45764194386560675</v>
      </c>
    </row>
    <row r="588" spans="1:10">
      <c r="D588">
        <v>6</v>
      </c>
      <c r="E588">
        <v>21.375</v>
      </c>
      <c r="F588">
        <v>40.465000000000003</v>
      </c>
      <c r="G588">
        <f t="shared" si="55"/>
        <v>0.52823427653527733</v>
      </c>
    </row>
    <row r="589" spans="1:10">
      <c r="C589">
        <v>3</v>
      </c>
      <c r="D589">
        <v>1</v>
      </c>
      <c r="E589" s="14">
        <v>57.472999999999999</v>
      </c>
      <c r="F589">
        <v>103.294</v>
      </c>
      <c r="G589">
        <f t="shared" si="55"/>
        <v>0.55640211435320541</v>
      </c>
      <c r="H589">
        <f>AVERAGE(G589:G594)</f>
        <v>0.52590450576591019</v>
      </c>
    </row>
    <row r="590" spans="1:10">
      <c r="D590">
        <v>2</v>
      </c>
      <c r="E590">
        <v>53.93</v>
      </c>
      <c r="F590">
        <v>99.204000000000008</v>
      </c>
      <c r="G590">
        <f t="shared" si="55"/>
        <v>0.54362727309382686</v>
      </c>
    </row>
    <row r="591" spans="1:10">
      <c r="D591">
        <v>3</v>
      </c>
      <c r="E591">
        <v>55.249000000000002</v>
      </c>
      <c r="F591">
        <v>105.986</v>
      </c>
      <c r="G591">
        <f t="shared" ref="G591:G609" si="56">E591/F591</f>
        <v>0.52128583020398922</v>
      </c>
    </row>
    <row r="592" spans="1:10">
      <c r="D592">
        <v>4</v>
      </c>
      <c r="E592">
        <v>46.895000000000003</v>
      </c>
      <c r="F592">
        <v>87.968999999999994</v>
      </c>
      <c r="G592">
        <f t="shared" si="56"/>
        <v>0.53308551876229138</v>
      </c>
    </row>
    <row r="593" spans="1:10">
      <c r="D593">
        <v>5</v>
      </c>
      <c r="E593">
        <v>49.978000000000002</v>
      </c>
      <c r="F593">
        <v>99.956000000000003</v>
      </c>
      <c r="G593">
        <f t="shared" si="56"/>
        <v>0.5</v>
      </c>
    </row>
    <row r="594" spans="1:10">
      <c r="D594">
        <v>6</v>
      </c>
      <c r="E594">
        <v>44.180999999999997</v>
      </c>
      <c r="F594">
        <v>88.180999999999997</v>
      </c>
      <c r="G594">
        <f t="shared" si="56"/>
        <v>0.50102629818214806</v>
      </c>
    </row>
    <row r="595" spans="1:10">
      <c r="A595" t="s">
        <v>802</v>
      </c>
      <c r="B595" s="3" t="s">
        <v>789</v>
      </c>
      <c r="C595">
        <v>1</v>
      </c>
      <c r="D595">
        <v>1</v>
      </c>
      <c r="E595" s="17">
        <v>26.077000000000002</v>
      </c>
      <c r="F595" s="17">
        <v>52.383000000000003</v>
      </c>
      <c r="G595">
        <f t="shared" si="56"/>
        <v>0.49781417635492431</v>
      </c>
      <c r="H595">
        <f>AVERAGE(G595:G599)</f>
        <v>0.50172554773740141</v>
      </c>
      <c r="I595">
        <f>AVERAGE(H595,H600,H604)</f>
        <v>0.50592459186157102</v>
      </c>
      <c r="J595">
        <f>AVERAGE(G595:G607)</f>
        <v>0.50560158846740422</v>
      </c>
    </row>
    <row r="596" spans="1:10">
      <c r="D596">
        <v>2</v>
      </c>
      <c r="E596">
        <v>24.166</v>
      </c>
      <c r="F596">
        <v>48.905000000000001</v>
      </c>
      <c r="G596">
        <f t="shared" si="56"/>
        <v>0.49414170330232082</v>
      </c>
    </row>
    <row r="597" spans="1:10">
      <c r="D597">
        <v>3</v>
      </c>
      <c r="E597">
        <v>26.832999999999998</v>
      </c>
      <c r="F597">
        <v>52.131</v>
      </c>
      <c r="G597">
        <f t="shared" si="56"/>
        <v>0.51472252594425583</v>
      </c>
    </row>
    <row r="598" spans="1:10">
      <c r="D598">
        <v>4</v>
      </c>
      <c r="E598">
        <v>24.082999999999998</v>
      </c>
      <c r="F598">
        <v>50.989999999999995</v>
      </c>
      <c r="G598">
        <f t="shared" si="56"/>
        <v>0.47230829574426358</v>
      </c>
    </row>
    <row r="599" spans="1:10">
      <c r="D599">
        <v>5</v>
      </c>
      <c r="E599">
        <v>27.856999999999999</v>
      </c>
      <c r="F599">
        <v>52.596000000000004</v>
      </c>
      <c r="G599">
        <f t="shared" si="56"/>
        <v>0.52964103734124268</v>
      </c>
    </row>
    <row r="600" spans="1:10">
      <c r="C600">
        <v>2</v>
      </c>
      <c r="D600">
        <v>1</v>
      </c>
      <c r="E600">
        <v>26.998000000000001</v>
      </c>
      <c r="F600">
        <v>53.996000000000002</v>
      </c>
      <c r="G600">
        <f t="shared" si="56"/>
        <v>0.5</v>
      </c>
      <c r="H600">
        <f>AVERAGE(G600:G603)</f>
        <v>0.50540335660390667</v>
      </c>
    </row>
    <row r="601" spans="1:10">
      <c r="D601">
        <v>2</v>
      </c>
      <c r="E601">
        <v>26.667000000000002</v>
      </c>
      <c r="F601">
        <v>53.334000000000003</v>
      </c>
      <c r="G601">
        <f t="shared" si="56"/>
        <v>0.5</v>
      </c>
    </row>
    <row r="602" spans="1:10">
      <c r="D602">
        <v>3</v>
      </c>
      <c r="E602">
        <v>22.190999999999999</v>
      </c>
      <c r="F602">
        <v>42.542999999999999</v>
      </c>
      <c r="G602">
        <f t="shared" si="56"/>
        <v>0.52161342641562658</v>
      </c>
    </row>
    <row r="603" spans="1:10">
      <c r="D603">
        <v>4</v>
      </c>
      <c r="E603">
        <v>22.706</v>
      </c>
      <c r="F603">
        <v>45.411999999999999</v>
      </c>
      <c r="G603">
        <f t="shared" si="56"/>
        <v>0.5</v>
      </c>
    </row>
    <row r="604" spans="1:10">
      <c r="C604">
        <v>3</v>
      </c>
      <c r="D604">
        <v>1</v>
      </c>
      <c r="E604">
        <v>20.742000000000001</v>
      </c>
      <c r="F604">
        <v>44.778999999999996</v>
      </c>
      <c r="G604">
        <f t="shared" si="56"/>
        <v>0.46320820027244919</v>
      </c>
      <c r="H604">
        <f>AVERAGE(G604:G607)</f>
        <v>0.51064487124340485</v>
      </c>
    </row>
    <row r="605" spans="1:10">
      <c r="D605">
        <v>2</v>
      </c>
      <c r="E605">
        <v>30.782</v>
      </c>
      <c r="F605">
        <v>56.429000000000002</v>
      </c>
      <c r="G605">
        <f t="shared" si="56"/>
        <v>0.5454996544330043</v>
      </c>
    </row>
    <row r="606" spans="1:10">
      <c r="D606">
        <v>3</v>
      </c>
      <c r="E606">
        <v>24.585000000000001</v>
      </c>
      <c r="F606">
        <v>47.871000000000002</v>
      </c>
      <c r="G606">
        <f t="shared" si="56"/>
        <v>0.51356771322930372</v>
      </c>
    </row>
    <row r="607" spans="1:10">
      <c r="D607">
        <v>4</v>
      </c>
      <c r="E607">
        <v>30.405000000000001</v>
      </c>
      <c r="F607">
        <v>58.436999999999998</v>
      </c>
      <c r="G607">
        <f t="shared" si="56"/>
        <v>0.52030391703886236</v>
      </c>
    </row>
    <row r="608" spans="1:10">
      <c r="A608" t="s">
        <v>813</v>
      </c>
      <c r="B608" s="7" t="s">
        <v>803</v>
      </c>
      <c r="C608">
        <v>1</v>
      </c>
      <c r="D608">
        <v>1</v>
      </c>
      <c r="E608">
        <v>56.646999999999998</v>
      </c>
      <c r="F608" s="14">
        <v>109.47800000000001</v>
      </c>
      <c r="G608">
        <f t="shared" si="56"/>
        <v>0.51742815908218998</v>
      </c>
      <c r="H608">
        <f>AVERAGE(G608:G613)</f>
        <v>0.51695029003269577</v>
      </c>
      <c r="I608">
        <f>AVERAGE(H608,H614,H620,H625)</f>
        <v>0.49372438177712991</v>
      </c>
      <c r="J608">
        <f>AVERAGE(G608:G630)</f>
        <v>0.49422067114308671</v>
      </c>
    </row>
    <row r="609" spans="3:8">
      <c r="D609">
        <v>2</v>
      </c>
      <c r="E609">
        <v>54.975000000000001</v>
      </c>
      <c r="F609" s="17">
        <v>104.452</v>
      </c>
      <c r="G609">
        <f t="shared" si="56"/>
        <v>0.52631830888829323</v>
      </c>
    </row>
    <row r="610" spans="3:8">
      <c r="D610">
        <v>3</v>
      </c>
      <c r="E610">
        <v>51.268999999999998</v>
      </c>
      <c r="F610">
        <v>106.229</v>
      </c>
      <c r="G610">
        <f t="shared" ref="G610:G613" si="57">E610/F610</f>
        <v>0.4826271545434862</v>
      </c>
    </row>
    <row r="611" spans="3:8">
      <c r="D611">
        <v>4</v>
      </c>
      <c r="E611">
        <v>48.073999999999998</v>
      </c>
      <c r="F611">
        <v>93.894999999999996</v>
      </c>
      <c r="G611">
        <f t="shared" si="57"/>
        <v>0.51199744395335212</v>
      </c>
    </row>
    <row r="612" spans="3:8">
      <c r="D612">
        <v>5</v>
      </c>
      <c r="E612">
        <v>53.747999999999998</v>
      </c>
      <c r="F612">
        <v>101.91399999999999</v>
      </c>
      <c r="G612">
        <f t="shared" si="57"/>
        <v>0.52738583511588211</v>
      </c>
    </row>
    <row r="613" spans="3:8">
      <c r="D613">
        <v>6</v>
      </c>
      <c r="E613">
        <v>53.631999999999998</v>
      </c>
      <c r="F613">
        <v>100.07</v>
      </c>
      <c r="G613">
        <f t="shared" si="57"/>
        <v>0.53594483861297093</v>
      </c>
    </row>
    <row r="614" spans="3:8">
      <c r="C614">
        <v>2</v>
      </c>
      <c r="D614">
        <v>1</v>
      </c>
      <c r="E614">
        <v>27.486999999999998</v>
      </c>
      <c r="F614">
        <v>56.207999999999998</v>
      </c>
      <c r="G614">
        <f>E614/F614</f>
        <v>0.4890229148875605</v>
      </c>
      <c r="H614">
        <f>AVERAGE(G614:G619)</f>
        <v>0.47485555586493639</v>
      </c>
    </row>
    <row r="615" spans="3:8">
      <c r="D615">
        <v>2</v>
      </c>
      <c r="E615">
        <v>31.693000000000001</v>
      </c>
      <c r="F615">
        <v>65.052999999999997</v>
      </c>
      <c r="G615">
        <f>E615/F615</f>
        <v>0.48718737029806469</v>
      </c>
    </row>
    <row r="616" spans="3:8">
      <c r="D616">
        <v>3</v>
      </c>
      <c r="E616">
        <v>33.332999999999998</v>
      </c>
      <c r="F616">
        <v>68.408000000000001</v>
      </c>
      <c r="G616">
        <f t="shared" ref="G616:G624" si="58">E616/F616</f>
        <v>0.48726757104432228</v>
      </c>
    </row>
    <row r="617" spans="3:8">
      <c r="D617">
        <v>4</v>
      </c>
      <c r="E617">
        <v>30.405000000000001</v>
      </c>
      <c r="F617">
        <v>66.306000000000012</v>
      </c>
      <c r="G617">
        <f t="shared" si="58"/>
        <v>0.45855578680662379</v>
      </c>
    </row>
    <row r="618" spans="3:8">
      <c r="D618">
        <v>5</v>
      </c>
      <c r="E618">
        <v>33.36</v>
      </c>
      <c r="F618">
        <v>71.841999999999999</v>
      </c>
      <c r="G618">
        <f t="shared" si="58"/>
        <v>0.46435232872136079</v>
      </c>
    </row>
    <row r="619" spans="3:8">
      <c r="D619">
        <v>6</v>
      </c>
      <c r="E619">
        <v>31.241</v>
      </c>
      <c r="F619">
        <v>67.512</v>
      </c>
      <c r="G619">
        <f t="shared" si="58"/>
        <v>0.46274736343168621</v>
      </c>
    </row>
    <row r="620" spans="3:8">
      <c r="C620">
        <v>3</v>
      </c>
      <c r="D620">
        <v>1</v>
      </c>
      <c r="E620">
        <v>49.476999999999997</v>
      </c>
      <c r="F620">
        <v>97.123999999999995</v>
      </c>
      <c r="G620">
        <f t="shared" si="58"/>
        <v>0.5094209464190107</v>
      </c>
      <c r="H620">
        <f>AVERAGE(G620:G625)</f>
        <v>0.50067898571582481</v>
      </c>
    </row>
    <row r="621" spans="3:8">
      <c r="D621">
        <v>2</v>
      </c>
      <c r="E621">
        <v>46.895000000000003</v>
      </c>
      <c r="F621">
        <v>92.716000000000008</v>
      </c>
      <c r="G621">
        <f t="shared" si="58"/>
        <v>0.50579188058156088</v>
      </c>
    </row>
    <row r="622" spans="3:8">
      <c r="D622">
        <v>3</v>
      </c>
      <c r="E622">
        <v>52</v>
      </c>
      <c r="F622">
        <v>105.4</v>
      </c>
      <c r="G622">
        <f t="shared" si="58"/>
        <v>0.49335863377609107</v>
      </c>
    </row>
    <row r="623" spans="3:8">
      <c r="D623">
        <v>4</v>
      </c>
      <c r="E623">
        <v>46.207000000000001</v>
      </c>
      <c r="F623">
        <v>90.769000000000005</v>
      </c>
      <c r="G623">
        <f t="shared" si="58"/>
        <v>0.50906146371558569</v>
      </c>
    </row>
    <row r="624" spans="3:8">
      <c r="D624">
        <v>5</v>
      </c>
      <c r="E624">
        <v>47.347000000000001</v>
      </c>
      <c r="F624">
        <v>93.918000000000006</v>
      </c>
      <c r="G624">
        <f t="shared" si="58"/>
        <v>0.50413126344257753</v>
      </c>
    </row>
    <row r="625" spans="1:10">
      <c r="C625">
        <v>4</v>
      </c>
      <c r="D625">
        <v>1</v>
      </c>
      <c r="E625">
        <v>40.31</v>
      </c>
      <c r="F625">
        <v>83.576999999999998</v>
      </c>
      <c r="G625">
        <f>E625/F625</f>
        <v>0.48230972636012304</v>
      </c>
      <c r="H625">
        <f>AVERAGE(G625:G630)</f>
        <v>0.48241269549506272</v>
      </c>
    </row>
    <row r="626" spans="1:10">
      <c r="D626">
        <v>2</v>
      </c>
      <c r="E626">
        <v>38.872999999999998</v>
      </c>
      <c r="F626">
        <v>78.358999999999995</v>
      </c>
      <c r="G626">
        <f t="shared" ref="G626:G630" si="59">E626/F626</f>
        <v>0.49608851567784173</v>
      </c>
    </row>
    <row r="627" spans="1:10">
      <c r="D627">
        <v>3</v>
      </c>
      <c r="E627">
        <v>44.561999999999998</v>
      </c>
      <c r="F627">
        <v>99.537000000000006</v>
      </c>
      <c r="G627">
        <f t="shared" si="59"/>
        <v>0.44769281774616471</v>
      </c>
    </row>
    <row r="628" spans="1:10">
      <c r="D628">
        <v>4</v>
      </c>
      <c r="E628">
        <v>40.804000000000002</v>
      </c>
      <c r="F628">
        <v>86.682999999999993</v>
      </c>
      <c r="G628">
        <f t="shared" si="59"/>
        <v>0.4707266707428216</v>
      </c>
    </row>
    <row r="629" spans="1:10">
      <c r="D629">
        <v>5</v>
      </c>
      <c r="E629">
        <v>44.322000000000003</v>
      </c>
      <c r="F629">
        <v>83.149000000000001</v>
      </c>
      <c r="G629">
        <f t="shared" si="59"/>
        <v>0.53304309131799543</v>
      </c>
    </row>
    <row r="630" spans="1:10">
      <c r="D630">
        <v>6</v>
      </c>
      <c r="E630">
        <v>42.686999999999998</v>
      </c>
      <c r="F630">
        <v>91.876000000000005</v>
      </c>
      <c r="G630">
        <f t="shared" si="59"/>
        <v>0.4646153511254299</v>
      </c>
    </row>
    <row r="631" spans="1:10">
      <c r="A631" t="s">
        <v>822</v>
      </c>
      <c r="B631" s="7" t="s">
        <v>823</v>
      </c>
      <c r="C631">
        <v>1</v>
      </c>
      <c r="D631">
        <v>1</v>
      </c>
      <c r="E631">
        <v>22.783999999999999</v>
      </c>
      <c r="F631" s="14">
        <v>45.451000000000001</v>
      </c>
      <c r="G631">
        <f>E631/F631</f>
        <v>0.50128710039383073</v>
      </c>
      <c r="H631">
        <f>AVERAGE(G631:G635)</f>
        <v>0.50316597222431514</v>
      </c>
      <c r="I631">
        <f>AVERAGE(H631,H636,H640)</f>
        <v>0.50112844908243126</v>
      </c>
      <c r="J631">
        <f>AVERAGE(G631:G643)</f>
        <v>0.50128518163180691</v>
      </c>
    </row>
    <row r="632" spans="1:10">
      <c r="D632">
        <v>2</v>
      </c>
      <c r="E632">
        <v>24.908999999999999</v>
      </c>
      <c r="F632" s="17">
        <v>47.614999999999995</v>
      </c>
      <c r="G632">
        <f>E632/F632</f>
        <v>0.52313346634463931</v>
      </c>
    </row>
    <row r="633" spans="1:10">
      <c r="D633">
        <v>3</v>
      </c>
      <c r="E633">
        <v>29.814</v>
      </c>
      <c r="F633">
        <v>60.739999999999995</v>
      </c>
      <c r="G633">
        <f t="shared" ref="G633:G634" si="60">E633/F633</f>
        <v>0.49084622983207116</v>
      </c>
    </row>
    <row r="634" spans="1:10">
      <c r="D634">
        <v>4</v>
      </c>
      <c r="E634">
        <v>28.347000000000001</v>
      </c>
      <c r="F634">
        <v>55.834000000000003</v>
      </c>
      <c r="G634">
        <f t="shared" si="60"/>
        <v>0.50770140058029156</v>
      </c>
    </row>
    <row r="635" spans="1:10">
      <c r="D635">
        <v>5</v>
      </c>
      <c r="E635">
        <v>28.032</v>
      </c>
      <c r="F635">
        <v>56.876000000000005</v>
      </c>
      <c r="G635">
        <f>E635/F635</f>
        <v>0.49286166397074332</v>
      </c>
    </row>
    <row r="636" spans="1:10">
      <c r="C636">
        <v>2</v>
      </c>
      <c r="D636">
        <v>1</v>
      </c>
      <c r="E636">
        <v>46.042999999999999</v>
      </c>
      <c r="F636">
        <v>91.359000000000009</v>
      </c>
      <c r="G636">
        <f t="shared" ref="G636:G643" si="61">E636/F636</f>
        <v>0.50397880887487823</v>
      </c>
      <c r="H636">
        <f>AVERAGE(G636:G639)</f>
        <v>0.49666013897684413</v>
      </c>
    </row>
    <row r="637" spans="1:10">
      <c r="D637">
        <v>2</v>
      </c>
      <c r="E637">
        <v>41.526000000000003</v>
      </c>
      <c r="F637">
        <v>84.212999999999994</v>
      </c>
      <c r="G637">
        <f t="shared" si="61"/>
        <v>0.49310676498877853</v>
      </c>
    </row>
    <row r="638" spans="1:10">
      <c r="D638">
        <v>3</v>
      </c>
      <c r="E638">
        <v>38.204000000000001</v>
      </c>
      <c r="F638">
        <v>80.072000000000003</v>
      </c>
      <c r="G638">
        <f t="shared" si="61"/>
        <v>0.4771205914676791</v>
      </c>
    </row>
    <row r="639" spans="1:10">
      <c r="D639">
        <v>4</v>
      </c>
      <c r="E639">
        <v>38.759</v>
      </c>
      <c r="F639">
        <v>75.637</v>
      </c>
      <c r="G639">
        <f t="shared" si="61"/>
        <v>0.51243439057604079</v>
      </c>
    </row>
    <row r="640" spans="1:10">
      <c r="C640">
        <v>3</v>
      </c>
      <c r="D640">
        <v>1</v>
      </c>
      <c r="E640">
        <v>24.036999999999999</v>
      </c>
      <c r="F640">
        <v>48.513999999999996</v>
      </c>
      <c r="G640">
        <f t="shared" si="61"/>
        <v>0.49546522653254732</v>
      </c>
      <c r="H640">
        <f>AVERAGE(G640:G643)</f>
        <v>0.50355923604613451</v>
      </c>
    </row>
    <row r="641" spans="1:10">
      <c r="D641">
        <v>2</v>
      </c>
      <c r="E641">
        <v>22.823</v>
      </c>
      <c r="F641">
        <v>43.692999999999998</v>
      </c>
      <c r="G641">
        <f t="shared" si="61"/>
        <v>0.52234911770764203</v>
      </c>
    </row>
    <row r="642" spans="1:10">
      <c r="D642">
        <v>3</v>
      </c>
      <c r="E642">
        <v>22.190999999999999</v>
      </c>
      <c r="F642">
        <v>42.012</v>
      </c>
      <c r="G642">
        <f t="shared" si="61"/>
        <v>0.52820622679234497</v>
      </c>
    </row>
    <row r="643" spans="1:10">
      <c r="D643">
        <v>4</v>
      </c>
      <c r="E643">
        <v>24.513000000000002</v>
      </c>
      <c r="F643">
        <v>52.353999999999999</v>
      </c>
      <c r="G643">
        <f t="shared" si="61"/>
        <v>0.46821637315200371</v>
      </c>
    </row>
    <row r="644" spans="1:10">
      <c r="A644" t="s">
        <v>831</v>
      </c>
      <c r="B644" s="7" t="s">
        <v>832</v>
      </c>
      <c r="C644">
        <v>1</v>
      </c>
      <c r="D644">
        <v>1</v>
      </c>
      <c r="E644">
        <v>61.347999999999999</v>
      </c>
      <c r="F644" s="14">
        <v>121.688</v>
      </c>
      <c r="G644">
        <f t="shared" ref="G644:G649" si="62">E644/F644</f>
        <v>0.50414173953060282</v>
      </c>
      <c r="H644">
        <f>AVERAGE(G644:G649)</f>
        <v>0.49061773699688799</v>
      </c>
      <c r="I644">
        <f>AVERAGE(H644,H650,H656)</f>
        <v>0.5011247168459203</v>
      </c>
      <c r="J644">
        <f>AVERAGE(G644:G663)</f>
        <v>0.50437683977167402</v>
      </c>
    </row>
    <row r="645" spans="1:10">
      <c r="D645">
        <v>2</v>
      </c>
      <c r="E645">
        <v>61.521000000000001</v>
      </c>
      <c r="F645" s="17">
        <v>122.16900000000001</v>
      </c>
      <c r="G645">
        <f t="shared" si="62"/>
        <v>0.50357291948039185</v>
      </c>
    </row>
    <row r="646" spans="1:10">
      <c r="D646">
        <v>3</v>
      </c>
      <c r="E646">
        <v>54.561999999999998</v>
      </c>
      <c r="F646">
        <v>114.91800000000001</v>
      </c>
      <c r="G646">
        <f t="shared" si="62"/>
        <v>0.47479072033972047</v>
      </c>
    </row>
    <row r="647" spans="1:10">
      <c r="D647">
        <v>4</v>
      </c>
      <c r="E647">
        <v>55.12</v>
      </c>
      <c r="F647">
        <v>115.04599999999999</v>
      </c>
      <c r="G647">
        <f t="shared" si="62"/>
        <v>0.47911270274498896</v>
      </c>
    </row>
    <row r="648" spans="1:10">
      <c r="D648">
        <v>5</v>
      </c>
      <c r="E648">
        <v>59.463999999999999</v>
      </c>
      <c r="F648">
        <v>124.56099999999999</v>
      </c>
      <c r="G648">
        <f t="shared" si="62"/>
        <v>0.4773885887235973</v>
      </c>
    </row>
    <row r="649" spans="1:10">
      <c r="D649">
        <v>6</v>
      </c>
      <c r="E649">
        <v>53.747999999999998</v>
      </c>
      <c r="F649">
        <v>106.495</v>
      </c>
      <c r="G649">
        <f t="shared" si="62"/>
        <v>0.50469975116202637</v>
      </c>
    </row>
    <row r="650" spans="1:10">
      <c r="C650">
        <v>2</v>
      </c>
      <c r="D650">
        <v>1</v>
      </c>
      <c r="E650">
        <v>55.154000000000003</v>
      </c>
      <c r="F650">
        <v>107.58000000000001</v>
      </c>
      <c r="G650">
        <f t="shared" ref="G650:G663" si="63">E650/F650</f>
        <v>0.51267893660531694</v>
      </c>
      <c r="H650">
        <f>AVERAGE(G650:G656)</f>
        <v>0.4966288598299845</v>
      </c>
    </row>
    <row r="651" spans="1:10">
      <c r="D651">
        <v>2</v>
      </c>
      <c r="E651">
        <v>54.926000000000002</v>
      </c>
      <c r="F651">
        <v>110.384</v>
      </c>
      <c r="G651">
        <f t="shared" si="63"/>
        <v>0.49759023046818379</v>
      </c>
    </row>
    <row r="652" spans="1:10">
      <c r="D652">
        <v>3</v>
      </c>
      <c r="E652">
        <v>54.12</v>
      </c>
      <c r="F652">
        <v>109.265</v>
      </c>
      <c r="G652">
        <f t="shared" si="63"/>
        <v>0.49530956848030017</v>
      </c>
    </row>
    <row r="653" spans="1:10">
      <c r="D653">
        <v>4</v>
      </c>
      <c r="E653">
        <v>51.518999999999998</v>
      </c>
      <c r="F653">
        <v>100.996</v>
      </c>
      <c r="G653">
        <f t="shared" si="63"/>
        <v>0.51010931125985193</v>
      </c>
    </row>
    <row r="654" spans="1:10">
      <c r="D654">
        <v>5</v>
      </c>
      <c r="E654">
        <v>50.595999999999997</v>
      </c>
      <c r="F654">
        <v>100.09299999999999</v>
      </c>
      <c r="G654">
        <f t="shared" si="63"/>
        <v>0.50548989439820968</v>
      </c>
    </row>
    <row r="655" spans="1:10">
      <c r="D655">
        <v>6</v>
      </c>
      <c r="E655">
        <v>49.494999999999997</v>
      </c>
      <c r="F655">
        <v>100.267</v>
      </c>
      <c r="G655">
        <f t="shared" si="63"/>
        <v>0.49363200255318301</v>
      </c>
    </row>
    <row r="656" spans="1:10">
      <c r="C656">
        <v>3</v>
      </c>
      <c r="D656">
        <v>1</v>
      </c>
      <c r="E656">
        <v>40.399000000000001</v>
      </c>
      <c r="F656">
        <v>87.521000000000001</v>
      </c>
      <c r="G656">
        <f t="shared" si="63"/>
        <v>0.46159207504484639</v>
      </c>
      <c r="H656">
        <f>AVERAGE(G656:G663)</f>
        <v>0.51612755371088836</v>
      </c>
    </row>
    <row r="657" spans="4:7">
      <c r="D657">
        <v>2</v>
      </c>
      <c r="E657">
        <v>48.826000000000001</v>
      </c>
      <c r="F657">
        <v>92.359000000000009</v>
      </c>
      <c r="G657">
        <f t="shared" si="63"/>
        <v>0.52865448954622718</v>
      </c>
    </row>
    <row r="658" spans="4:7">
      <c r="D658">
        <v>3</v>
      </c>
      <c r="E658">
        <v>48.073999999999998</v>
      </c>
      <c r="F658">
        <v>95.87</v>
      </c>
      <c r="G658">
        <f t="shared" si="63"/>
        <v>0.50144988004589541</v>
      </c>
    </row>
    <row r="659" spans="4:7">
      <c r="D659">
        <v>4</v>
      </c>
      <c r="E659">
        <v>51.45</v>
      </c>
      <c r="F659">
        <v>97.329000000000008</v>
      </c>
      <c r="G659">
        <f t="shared" si="63"/>
        <v>0.52861942483740709</v>
      </c>
    </row>
    <row r="660" spans="4:7">
      <c r="D660">
        <v>5</v>
      </c>
      <c r="E660">
        <v>47.87</v>
      </c>
      <c r="F660">
        <v>93.222999999999999</v>
      </c>
      <c r="G660">
        <f t="shared" si="63"/>
        <v>0.51349988736685148</v>
      </c>
    </row>
    <row r="661" spans="4:7">
      <c r="D661">
        <v>6</v>
      </c>
      <c r="E661">
        <v>52.067999999999998</v>
      </c>
      <c r="F661">
        <v>96.39</v>
      </c>
      <c r="G661">
        <f t="shared" si="63"/>
        <v>0.54018051665110489</v>
      </c>
    </row>
    <row r="662" spans="4:7">
      <c r="D662">
        <v>7</v>
      </c>
      <c r="E662">
        <v>51.518999999999998</v>
      </c>
      <c r="F662">
        <v>98.640999999999991</v>
      </c>
      <c r="G662">
        <f t="shared" si="63"/>
        <v>0.52228789245851115</v>
      </c>
    </row>
    <row r="663" spans="4:7">
      <c r="D663">
        <v>8</v>
      </c>
      <c r="E663">
        <v>48.478999999999999</v>
      </c>
      <c r="F663">
        <v>91</v>
      </c>
      <c r="G663">
        <f t="shared" si="63"/>
        <v>0.5327362637362637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68"/>
  <sheetViews>
    <sheetView zoomScaleNormal="100" workbookViewId="0">
      <selection activeCell="B1" sqref="B1:B1048576"/>
    </sheetView>
  </sheetViews>
  <sheetFormatPr defaultRowHeight="15"/>
  <cols>
    <col min="2" max="2" width="19.140625" customWidth="1"/>
    <col min="3" max="3" width="19.140625" bestFit="1" customWidth="1"/>
    <col min="4" max="4" width="27.140625" bestFit="1" customWidth="1"/>
  </cols>
  <sheetData>
    <row r="1" spans="1:5">
      <c r="A1" s="1" t="s">
        <v>723</v>
      </c>
      <c r="B1" s="1" t="s">
        <v>747</v>
      </c>
      <c r="C1" s="1" t="s">
        <v>746</v>
      </c>
      <c r="D1" s="1" t="s">
        <v>0</v>
      </c>
      <c r="E1" s="1" t="s">
        <v>724</v>
      </c>
    </row>
    <row r="2" spans="1:5">
      <c r="A2">
        <v>0.81</v>
      </c>
      <c r="B2" s="38">
        <v>21.416666666666664</v>
      </c>
      <c r="C2" s="11">
        <v>29.383999999999986</v>
      </c>
      <c r="D2" t="s">
        <v>23</v>
      </c>
      <c r="E2" t="s">
        <v>727</v>
      </c>
    </row>
    <row r="3" spans="1:5">
      <c r="A3">
        <v>4.2500000000000003E-2</v>
      </c>
      <c r="B3" s="38">
        <v>21.885166666666667</v>
      </c>
      <c r="C3" s="11">
        <v>35.126000000000005</v>
      </c>
      <c r="D3" t="s">
        <v>65</v>
      </c>
      <c r="E3" t="s">
        <v>726</v>
      </c>
    </row>
    <row r="4" spans="1:5">
      <c r="A4">
        <v>0.73499999999999999</v>
      </c>
      <c r="B4" s="38">
        <v>19.019527777777778</v>
      </c>
      <c r="C4" s="11">
        <v>28.217999999999989</v>
      </c>
      <c r="D4" t="s">
        <v>34</v>
      </c>
      <c r="E4" t="s">
        <v>726</v>
      </c>
    </row>
    <row r="5" spans="1:5">
      <c r="A5">
        <v>1.7000000000000001E-2</v>
      </c>
      <c r="B5" s="38">
        <v>10.977000000000004</v>
      </c>
      <c r="C5" s="11">
        <v>17.263000000000005</v>
      </c>
      <c r="D5" t="s">
        <v>83</v>
      </c>
      <c r="E5" t="s">
        <v>727</v>
      </c>
    </row>
    <row r="6" spans="1:5">
      <c r="A6">
        <v>0.36</v>
      </c>
      <c r="B6" s="38">
        <v>21.767888888888887</v>
      </c>
      <c r="C6" s="11">
        <v>32.578000000000003</v>
      </c>
      <c r="D6" t="s">
        <v>89</v>
      </c>
      <c r="E6" t="s">
        <v>727</v>
      </c>
    </row>
    <row r="7" spans="1:5">
      <c r="A7">
        <v>0.71099999999999997</v>
      </c>
      <c r="B7" s="38">
        <v>36.325111111111113</v>
      </c>
      <c r="C7" s="11">
        <v>43.402999999999992</v>
      </c>
      <c r="D7" t="s">
        <v>730</v>
      </c>
      <c r="E7" t="s">
        <v>726</v>
      </c>
    </row>
    <row r="8" spans="1:5">
      <c r="A8">
        <v>5.05</v>
      </c>
      <c r="B8">
        <v>25.221</v>
      </c>
      <c r="C8">
        <v>34.537000000000006</v>
      </c>
      <c r="D8" t="s">
        <v>305</v>
      </c>
      <c r="E8" t="s">
        <v>726</v>
      </c>
    </row>
    <row r="9" spans="1:5">
      <c r="A9">
        <v>0.26500000000000001</v>
      </c>
      <c r="B9" s="38">
        <v>30.925166666666669</v>
      </c>
      <c r="C9" s="11">
        <v>53.972999999999999</v>
      </c>
      <c r="D9" t="s">
        <v>61</v>
      </c>
      <c r="E9" t="s">
        <v>727</v>
      </c>
    </row>
    <row r="10" spans="1:5">
      <c r="A10">
        <v>0.04</v>
      </c>
      <c r="B10" s="38">
        <v>35.993750000000006</v>
      </c>
      <c r="C10" s="11">
        <v>42.580000000000013</v>
      </c>
      <c r="D10" t="s">
        <v>85</v>
      </c>
      <c r="E10" t="s">
        <v>726</v>
      </c>
    </row>
    <row r="11" spans="1:5">
      <c r="A11">
        <v>3.2000000000000001E-2</v>
      </c>
      <c r="B11" s="38">
        <v>25.596027777777778</v>
      </c>
      <c r="C11" s="11">
        <v>35.361999999999995</v>
      </c>
      <c r="D11" t="s">
        <v>446</v>
      </c>
      <c r="E11" t="s">
        <v>727</v>
      </c>
    </row>
    <row r="12" spans="1:5">
      <c r="A12">
        <v>3.3000000000000002E-2</v>
      </c>
      <c r="B12" s="38">
        <v>29.905109090909093</v>
      </c>
      <c r="C12" s="11">
        <v>40.600999999999999</v>
      </c>
      <c r="D12" t="s">
        <v>77</v>
      </c>
      <c r="E12" t="s">
        <v>726</v>
      </c>
    </row>
    <row r="13" spans="1:5">
      <c r="B13" s="38"/>
      <c r="C13" s="11"/>
    </row>
    <row r="14" spans="1:5">
      <c r="A14">
        <v>3.15</v>
      </c>
      <c r="B14" s="38">
        <v>23.724999999999998</v>
      </c>
      <c r="C14" s="11">
        <v>31.407999999999987</v>
      </c>
      <c r="D14" t="s">
        <v>733</v>
      </c>
      <c r="E14" t="s">
        <v>726</v>
      </c>
    </row>
    <row r="15" spans="1:5">
      <c r="A15">
        <v>5.0999999999999997E-2</v>
      </c>
      <c r="B15" s="38">
        <v>23.258562500000004</v>
      </c>
      <c r="C15" s="11">
        <v>33.11699999999999</v>
      </c>
      <c r="D15" t="s">
        <v>91</v>
      </c>
      <c r="E15" t="s">
        <v>727</v>
      </c>
    </row>
    <row r="16" spans="1:5">
      <c r="A16">
        <v>2.9000000000000001E-2</v>
      </c>
      <c r="B16" s="38">
        <v>25.16311111111111</v>
      </c>
      <c r="C16" s="11">
        <v>39.596000000000004</v>
      </c>
      <c r="D16" t="s">
        <v>71</v>
      </c>
      <c r="E16" t="s">
        <v>727</v>
      </c>
    </row>
    <row r="17" spans="1:5">
      <c r="A17">
        <v>0.12</v>
      </c>
      <c r="B17" s="38">
        <v>15.059357142857142</v>
      </c>
      <c r="C17" s="11">
        <v>21.008999999999986</v>
      </c>
      <c r="D17" t="s">
        <v>732</v>
      </c>
      <c r="E17" t="s">
        <v>725</v>
      </c>
    </row>
    <row r="18" spans="1:5">
      <c r="A18">
        <v>0.93</v>
      </c>
      <c r="B18" s="38">
        <v>25.190083333333334</v>
      </c>
      <c r="C18" s="11">
        <v>40.121000000000009</v>
      </c>
      <c r="D18" t="s">
        <v>30</v>
      </c>
      <c r="E18" t="s">
        <v>727</v>
      </c>
    </row>
    <row r="19" spans="1:5">
      <c r="A19">
        <v>7.0000000000000001E-3</v>
      </c>
      <c r="B19" s="38">
        <v>26.791026984126983</v>
      </c>
      <c r="C19" s="11">
        <v>37.185000000000002</v>
      </c>
      <c r="D19" t="s">
        <v>81</v>
      </c>
      <c r="E19" t="s">
        <v>726</v>
      </c>
    </row>
    <row r="20" spans="1:5">
      <c r="A20">
        <v>0.14000000000000001</v>
      </c>
      <c r="B20" s="38">
        <v>32.694111111111113</v>
      </c>
      <c r="C20" s="11">
        <v>50.744</v>
      </c>
      <c r="D20" t="s">
        <v>12</v>
      </c>
      <c r="E20" t="s">
        <v>726</v>
      </c>
    </row>
    <row r="21" spans="1:5">
      <c r="A21">
        <v>2.7</v>
      </c>
      <c r="B21" s="38">
        <v>29.222125000000002</v>
      </c>
      <c r="C21" s="11">
        <v>32.018000000000001</v>
      </c>
      <c r="D21" t="s">
        <v>749</v>
      </c>
      <c r="E21" t="s">
        <v>726</v>
      </c>
    </row>
    <row r="22" spans="1:5">
      <c r="A22">
        <v>1.1399999999999999</v>
      </c>
      <c r="B22" s="38">
        <v>25.080333333333328</v>
      </c>
      <c r="C22" s="11">
        <v>30.378999999999991</v>
      </c>
      <c r="D22" t="s">
        <v>728</v>
      </c>
      <c r="E22" t="s">
        <v>727</v>
      </c>
    </row>
    <row r="23" spans="1:5">
      <c r="A23">
        <v>6.0000000000000001E-3</v>
      </c>
      <c r="B23" s="38">
        <v>28.873354166666665</v>
      </c>
      <c r="C23" s="11">
        <v>37.998999999999995</v>
      </c>
      <c r="D23" t="s">
        <v>79</v>
      </c>
      <c r="E23" t="s">
        <v>726</v>
      </c>
    </row>
    <row r="24" spans="1:5">
      <c r="A24">
        <v>0.05</v>
      </c>
      <c r="B24" s="38">
        <v>25.760400000000001</v>
      </c>
      <c r="C24" s="11">
        <v>36.244</v>
      </c>
      <c r="D24" t="s">
        <v>59</v>
      </c>
      <c r="E24" t="s">
        <v>727</v>
      </c>
    </row>
    <row r="25" spans="1:5">
      <c r="A25">
        <v>0.05</v>
      </c>
      <c r="B25" s="38">
        <v>15.295550000000006</v>
      </c>
      <c r="C25" s="11">
        <v>17.52600000000001</v>
      </c>
      <c r="D25" t="s">
        <v>93</v>
      </c>
      <c r="E25" t="s">
        <v>727</v>
      </c>
    </row>
    <row r="26" spans="1:5">
      <c r="A26">
        <v>1.22</v>
      </c>
      <c r="B26" s="38">
        <v>43.69980555555555</v>
      </c>
      <c r="C26" s="11">
        <v>56.182000000000002</v>
      </c>
      <c r="D26" t="s">
        <v>18</v>
      </c>
      <c r="E26" t="s">
        <v>726</v>
      </c>
    </row>
    <row r="27" spans="1:5">
      <c r="A27">
        <v>0.14000000000000001</v>
      </c>
      <c r="B27" s="38">
        <v>24.80575</v>
      </c>
      <c r="C27" s="11">
        <v>27.921999999999997</v>
      </c>
      <c r="D27" t="s">
        <v>734</v>
      </c>
      <c r="E27" t="s">
        <v>726</v>
      </c>
    </row>
    <row r="28" spans="1:5">
      <c r="A28">
        <v>7.8</v>
      </c>
      <c r="B28" s="38">
        <v>28.716999999999999</v>
      </c>
      <c r="C28" s="11">
        <v>32.661000000000001</v>
      </c>
      <c r="D28" t="s">
        <v>75</v>
      </c>
      <c r="E28" t="s">
        <v>726</v>
      </c>
    </row>
    <row r="29" spans="1:5">
      <c r="A29">
        <v>0.31</v>
      </c>
      <c r="B29" s="38">
        <v>28.426450000000003</v>
      </c>
      <c r="C29" s="11">
        <v>38.806000000000012</v>
      </c>
      <c r="D29" t="s">
        <v>32</v>
      </c>
      <c r="E29" t="s">
        <v>726</v>
      </c>
    </row>
    <row r="30" spans="1:5">
      <c r="A30">
        <v>3.0000000000000001E-3</v>
      </c>
      <c r="B30" s="38">
        <v>23.388357142857146</v>
      </c>
      <c r="C30" s="11">
        <v>28.610000000000014</v>
      </c>
      <c r="D30" t="s">
        <v>95</v>
      </c>
      <c r="E30" t="s">
        <v>727</v>
      </c>
    </row>
    <row r="31" spans="1:5">
      <c r="A31">
        <v>0.09</v>
      </c>
      <c r="B31" s="38">
        <v>20.736725</v>
      </c>
      <c r="C31" s="11">
        <v>37.235000000000014</v>
      </c>
      <c r="D31" t="s">
        <v>67</v>
      </c>
      <c r="E31" t="s">
        <v>727</v>
      </c>
    </row>
    <row r="32" spans="1:5">
      <c r="A32">
        <v>0.55000000000000004</v>
      </c>
      <c r="B32" s="38">
        <v>29.123194444444447</v>
      </c>
      <c r="C32" s="11">
        <v>37.356999999999999</v>
      </c>
      <c r="D32" t="s">
        <v>97</v>
      </c>
      <c r="E32" t="s">
        <v>727</v>
      </c>
    </row>
    <row r="33" spans="1:5">
      <c r="A33">
        <v>0.63</v>
      </c>
      <c r="B33" s="38">
        <v>25.707666666666672</v>
      </c>
      <c r="C33">
        <v>43.299000000000007</v>
      </c>
      <c r="D33" t="s">
        <v>99</v>
      </c>
      <c r="E33" t="s">
        <v>727</v>
      </c>
    </row>
    <row r="34" spans="1:5">
      <c r="B34" s="38"/>
    </row>
    <row r="35" spans="1:5">
      <c r="A35">
        <v>0.98</v>
      </c>
      <c r="B35" s="38">
        <v>22.306333333333338</v>
      </c>
      <c r="C35">
        <v>25.096000000000004</v>
      </c>
      <c r="D35" t="s">
        <v>24</v>
      </c>
      <c r="E35" t="s">
        <v>727</v>
      </c>
    </row>
    <row r="36" spans="1:5">
      <c r="A36">
        <v>7.0000000000000001E-3</v>
      </c>
      <c r="B36" s="38">
        <v>18.30740476190476</v>
      </c>
      <c r="C36">
        <v>26.97399999999999</v>
      </c>
      <c r="D36" t="s">
        <v>101</v>
      </c>
      <c r="E36" t="s">
        <v>727</v>
      </c>
    </row>
    <row r="37" spans="1:5">
      <c r="A37">
        <v>4.3</v>
      </c>
      <c r="B37" s="38">
        <v>31.118599999999994</v>
      </c>
      <c r="C37">
        <v>36.300999999999988</v>
      </c>
      <c r="D37" t="s">
        <v>751</v>
      </c>
      <c r="E37" t="s">
        <v>726</v>
      </c>
    </row>
    <row r="38" spans="1:5">
      <c r="A38">
        <v>0.76100000000000001</v>
      </c>
      <c r="B38" s="38">
        <v>26.213161111111116</v>
      </c>
      <c r="C38">
        <v>49.322000000000003</v>
      </c>
      <c r="D38" t="s">
        <v>10</v>
      </c>
      <c r="E38" t="s">
        <v>725</v>
      </c>
    </row>
    <row r="39" spans="1:5">
      <c r="A39">
        <v>7.0000000000000001E-3</v>
      </c>
      <c r="B39" s="38">
        <v>20.257134920634922</v>
      </c>
      <c r="C39">
        <v>29.262</v>
      </c>
      <c r="D39" t="s">
        <v>69</v>
      </c>
      <c r="E39" t="s">
        <v>727</v>
      </c>
    </row>
    <row r="40" spans="1:5">
      <c r="A40">
        <v>1.35</v>
      </c>
      <c r="B40" s="38">
        <v>23.808777777777777</v>
      </c>
      <c r="C40">
        <v>30.495000000000005</v>
      </c>
      <c r="D40" t="s">
        <v>36</v>
      </c>
      <c r="E40" t="s">
        <v>726</v>
      </c>
    </row>
    <row r="41" spans="1:5">
      <c r="A41">
        <v>5.0000000000000001E-3</v>
      </c>
      <c r="B41" s="38">
        <v>32.81016666666666</v>
      </c>
      <c r="C41">
        <v>45</v>
      </c>
      <c r="D41" t="s">
        <v>103</v>
      </c>
      <c r="E41" t="s">
        <v>726</v>
      </c>
    </row>
    <row r="42" spans="1:5">
      <c r="A42">
        <v>0.02</v>
      </c>
      <c r="B42" s="38">
        <v>35.757249999999999</v>
      </c>
      <c r="C42">
        <v>41.877999999999986</v>
      </c>
      <c r="D42" t="s">
        <v>105</v>
      </c>
      <c r="E42" t="s">
        <v>727</v>
      </c>
    </row>
    <row r="43" spans="1:5">
      <c r="A43">
        <v>0.1</v>
      </c>
      <c r="B43" s="38">
        <v>26.320416666666663</v>
      </c>
      <c r="C43">
        <v>47.244</v>
      </c>
      <c r="D43" t="s">
        <v>731</v>
      </c>
      <c r="E43" t="s">
        <v>725</v>
      </c>
    </row>
    <row r="44" spans="1:5">
      <c r="A44">
        <v>2.5000000000000001E-2</v>
      </c>
      <c r="B44" s="38">
        <v>22.6158</v>
      </c>
      <c r="C44">
        <v>37.265999999999991</v>
      </c>
      <c r="D44" t="s">
        <v>739</v>
      </c>
      <c r="E44" t="s">
        <v>727</v>
      </c>
    </row>
    <row r="45" spans="1:5">
      <c r="A45">
        <v>4.5</v>
      </c>
      <c r="B45" s="38">
        <v>31.672571428571427</v>
      </c>
      <c r="C45">
        <v>36.096000000000004</v>
      </c>
      <c r="D45" t="s">
        <v>107</v>
      </c>
      <c r="E45" t="s">
        <v>726</v>
      </c>
    </row>
    <row r="46" spans="1:5">
      <c r="A46">
        <v>8.4</v>
      </c>
      <c r="B46" s="38">
        <v>30.157</v>
      </c>
      <c r="C46">
        <v>35.322000000000003</v>
      </c>
      <c r="D46" t="s">
        <v>73</v>
      </c>
      <c r="E46" t="s">
        <v>726</v>
      </c>
    </row>
    <row r="47" spans="1:5">
      <c r="A47">
        <v>0.04</v>
      </c>
      <c r="B47" s="38">
        <v>30.635750000000002</v>
      </c>
      <c r="C47">
        <v>40.406000000000006</v>
      </c>
      <c r="D47" t="s">
        <v>109</v>
      </c>
      <c r="E47" t="s">
        <v>727</v>
      </c>
    </row>
    <row r="48" spans="1:5">
      <c r="A48">
        <v>0.1</v>
      </c>
      <c r="B48" s="38">
        <v>34.955777777777776</v>
      </c>
      <c r="C48">
        <v>45.13900000000001</v>
      </c>
      <c r="D48" t="s">
        <v>47</v>
      </c>
      <c r="E48" t="s">
        <v>725</v>
      </c>
    </row>
    <row r="49" spans="1:5">
      <c r="A49">
        <v>1.95</v>
      </c>
      <c r="B49" s="38">
        <v>28.96385714285714</v>
      </c>
      <c r="C49">
        <v>33.502999999999986</v>
      </c>
      <c r="D49" t="s">
        <v>748</v>
      </c>
      <c r="E49" t="s">
        <v>726</v>
      </c>
    </row>
    <row r="50" spans="1:5">
      <c r="A50">
        <v>1.6E-2</v>
      </c>
      <c r="B50" s="38">
        <v>34.966875000000002</v>
      </c>
      <c r="C50">
        <v>55.031999999999996</v>
      </c>
      <c r="D50" t="s">
        <v>87</v>
      </c>
      <c r="E50" t="s">
        <v>726</v>
      </c>
    </row>
    <row r="51" spans="1:5">
      <c r="A51">
        <v>0.17</v>
      </c>
      <c r="B51" s="38">
        <v>33.386633333333329</v>
      </c>
      <c r="C51">
        <v>37.875</v>
      </c>
      <c r="D51" t="s">
        <v>745</v>
      </c>
      <c r="E51" t="s">
        <v>727</v>
      </c>
    </row>
    <row r="52" spans="1:5">
      <c r="A52">
        <v>1.129</v>
      </c>
      <c r="B52" s="38">
        <v>28.853133333333332</v>
      </c>
      <c r="C52">
        <v>33.985000000000014</v>
      </c>
      <c r="D52" t="s">
        <v>14</v>
      </c>
      <c r="E52" t="s">
        <v>725</v>
      </c>
    </row>
    <row r="53" spans="1:5">
      <c r="A53">
        <v>1.48</v>
      </c>
      <c r="B53" s="38">
        <v>27.244083333333336</v>
      </c>
      <c r="C53">
        <v>35.598000000000013</v>
      </c>
      <c r="D53" t="s">
        <v>729</v>
      </c>
      <c r="E53" t="s">
        <v>727</v>
      </c>
    </row>
    <row r="54" spans="1:5">
      <c r="A54">
        <v>0.22</v>
      </c>
      <c r="B54" s="38">
        <v>21.79527777777778</v>
      </c>
      <c r="C54">
        <v>43.175999999999988</v>
      </c>
      <c r="D54" t="s">
        <v>20</v>
      </c>
      <c r="E54" t="s">
        <v>727</v>
      </c>
    </row>
    <row r="55" spans="1:5">
      <c r="A55">
        <v>3.75</v>
      </c>
      <c r="B55" s="38">
        <v>33.171388888888885</v>
      </c>
      <c r="C55">
        <v>44.205000000000013</v>
      </c>
      <c r="D55" t="s">
        <v>26</v>
      </c>
      <c r="E55" t="s">
        <v>726</v>
      </c>
    </row>
    <row r="56" spans="1:5">
      <c r="A56">
        <v>0.03</v>
      </c>
      <c r="B56" s="38">
        <v>32.010500000000008</v>
      </c>
      <c r="C56">
        <v>35.781000000000006</v>
      </c>
      <c r="D56" t="s">
        <v>750</v>
      </c>
      <c r="E56" t="s">
        <v>727</v>
      </c>
    </row>
    <row r="57" spans="1:5">
      <c r="A57">
        <v>2.2999999999999998</v>
      </c>
      <c r="B57" s="38">
        <v>25.036166666666663</v>
      </c>
      <c r="C57">
        <v>45.587999999999994</v>
      </c>
      <c r="D57" t="s">
        <v>16</v>
      </c>
      <c r="E57" t="s">
        <v>726</v>
      </c>
    </row>
    <row r="58" spans="1:5">
      <c r="A58">
        <v>0.71</v>
      </c>
      <c r="B58" s="38">
        <v>29.146999999999995</v>
      </c>
      <c r="C58">
        <v>32.206999999999994</v>
      </c>
      <c r="D58" t="s">
        <v>28</v>
      </c>
      <c r="E58" t="s">
        <v>727</v>
      </c>
    </row>
    <row r="59" spans="1:5">
      <c r="A59">
        <v>0.62</v>
      </c>
      <c r="B59" s="38">
        <v>23.479193181818179</v>
      </c>
      <c r="C59">
        <v>30.468999999999994</v>
      </c>
      <c r="D59" t="s">
        <v>117</v>
      </c>
      <c r="E59" t="s">
        <v>727</v>
      </c>
    </row>
    <row r="60" spans="1:5">
      <c r="A60">
        <v>4.4999999999999998E-2</v>
      </c>
      <c r="B60" s="38">
        <v>18.168249999999993</v>
      </c>
      <c r="C60">
        <v>21.700999999999993</v>
      </c>
      <c r="D60" t="s">
        <v>119</v>
      </c>
      <c r="E60" t="s">
        <v>727</v>
      </c>
    </row>
    <row r="61" spans="1:5">
      <c r="A61">
        <v>0.02</v>
      </c>
      <c r="B61" s="38">
        <v>17.166555555555561</v>
      </c>
      <c r="C61">
        <v>24.673000000000002</v>
      </c>
      <c r="D61" t="s">
        <v>121</v>
      </c>
      <c r="E61" t="s">
        <v>727</v>
      </c>
    </row>
    <row r="62" spans="1:5">
      <c r="A62">
        <v>0.8</v>
      </c>
      <c r="B62" s="38">
        <v>20.216533333333334</v>
      </c>
      <c r="C62">
        <v>26.328000000000003</v>
      </c>
      <c r="D62" t="s">
        <v>721</v>
      </c>
      <c r="E62" t="s">
        <v>726</v>
      </c>
    </row>
    <row r="63" spans="1:5">
      <c r="A63">
        <v>1.5E-3</v>
      </c>
      <c r="B63" s="38">
        <v>-14.909000000000001</v>
      </c>
      <c r="C63" s="17">
        <v>-17.616</v>
      </c>
      <c r="D63" t="s">
        <v>800</v>
      </c>
      <c r="E63" t="s">
        <v>726</v>
      </c>
    </row>
    <row r="64" spans="1:5">
      <c r="A64">
        <v>1.5E-3</v>
      </c>
      <c r="B64" s="38">
        <v>-9.3008888888888901</v>
      </c>
      <c r="C64">
        <v>-15.496</v>
      </c>
      <c r="D64" t="s">
        <v>801</v>
      </c>
      <c r="E64" t="s">
        <v>726</v>
      </c>
    </row>
    <row r="65" spans="1:5">
      <c r="A65">
        <v>6.9999999999999999E-4</v>
      </c>
      <c r="B65" s="38">
        <v>-9.3866923076923108</v>
      </c>
      <c r="C65">
        <v>-13.241</v>
      </c>
      <c r="D65" t="s">
        <v>802</v>
      </c>
      <c r="E65" t="s">
        <v>726</v>
      </c>
    </row>
    <row r="66" spans="1:5">
      <c r="A66">
        <v>2.5999999999999998E-4</v>
      </c>
      <c r="B66" s="38">
        <v>-16.9604</v>
      </c>
      <c r="C66">
        <v>-20.373000000000001</v>
      </c>
      <c r="D66" t="s">
        <v>813</v>
      </c>
      <c r="E66" t="s">
        <v>726</v>
      </c>
    </row>
    <row r="67" spans="1:5">
      <c r="A67">
        <v>1.26E-4</v>
      </c>
      <c r="B67">
        <v>-16.662000000000003</v>
      </c>
      <c r="C67">
        <v>-19.414999999999992</v>
      </c>
      <c r="D67" t="s">
        <v>822</v>
      </c>
      <c r="E67" t="s">
        <v>726</v>
      </c>
    </row>
    <row r="68" spans="1:5">
      <c r="A68">
        <v>2.24E-4</v>
      </c>
      <c r="B68">
        <v>-12.563699999999997</v>
      </c>
      <c r="C68">
        <v>-16.706999999999994</v>
      </c>
      <c r="D68" t="s">
        <v>831</v>
      </c>
      <c r="E68" t="s">
        <v>726</v>
      </c>
    </row>
  </sheetData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B1" sqref="B1:B1048576"/>
    </sheetView>
  </sheetViews>
  <sheetFormatPr defaultRowHeight="15"/>
  <cols>
    <col min="2" max="2" width="20.7109375" bestFit="1" customWidth="1"/>
    <col min="3" max="3" width="27.140625" bestFit="1" customWidth="1"/>
  </cols>
  <sheetData>
    <row r="1" spans="1:3">
      <c r="A1" s="1" t="s">
        <v>723</v>
      </c>
      <c r="B1" s="1" t="s">
        <v>8</v>
      </c>
      <c r="C1" s="1" t="s">
        <v>0</v>
      </c>
    </row>
    <row r="2" spans="1:3">
      <c r="A2">
        <v>0.81</v>
      </c>
      <c r="B2" s="38">
        <v>0.71472903490671613</v>
      </c>
      <c r="C2" t="s">
        <v>23</v>
      </c>
    </row>
    <row r="3" spans="1:3">
      <c r="A3">
        <v>4.2500000000000003E-2</v>
      </c>
      <c r="B3" s="38">
        <v>0.71416380679853786</v>
      </c>
      <c r="C3" t="s">
        <v>65</v>
      </c>
    </row>
    <row r="4" spans="1:3">
      <c r="A4">
        <v>0.73499999999999999</v>
      </c>
      <c r="B4" s="38">
        <v>0.58404727015414337</v>
      </c>
      <c r="C4" t="s">
        <v>34</v>
      </c>
    </row>
    <row r="5" spans="1:3">
      <c r="A5">
        <v>1.7000000000000001E-2</v>
      </c>
      <c r="B5" s="38">
        <v>0.53381205896965467</v>
      </c>
      <c r="C5" t="s">
        <v>83</v>
      </c>
    </row>
    <row r="6" spans="1:3">
      <c r="A6">
        <v>0.36</v>
      </c>
      <c r="B6" s="38">
        <v>0.61059513286617384</v>
      </c>
      <c r="C6" t="s">
        <v>89</v>
      </c>
    </row>
    <row r="7" spans="1:3">
      <c r="A7">
        <v>0.71099999999999997</v>
      </c>
      <c r="B7" s="38">
        <v>0.67877057794621731</v>
      </c>
      <c r="C7" t="s">
        <v>730</v>
      </c>
    </row>
    <row r="8" spans="1:3">
      <c r="A8">
        <v>5.05</v>
      </c>
      <c r="B8" s="38">
        <v>0.68518949888469083</v>
      </c>
      <c r="C8" t="s">
        <v>305</v>
      </c>
    </row>
    <row r="9" spans="1:3">
      <c r="A9">
        <v>0.26500000000000001</v>
      </c>
      <c r="B9" s="38">
        <v>0.69222381447814596</v>
      </c>
      <c r="C9" t="s">
        <v>61</v>
      </c>
    </row>
    <row r="10" spans="1:3">
      <c r="A10">
        <v>0.04</v>
      </c>
      <c r="B10" s="38">
        <v>0.66870489075107531</v>
      </c>
      <c r="C10" t="s">
        <v>85</v>
      </c>
    </row>
    <row r="11" spans="1:3">
      <c r="A11">
        <v>3.2000000000000001E-2</v>
      </c>
      <c r="B11" s="38">
        <v>0.64851590798284009</v>
      </c>
      <c r="C11" t="s">
        <v>446</v>
      </c>
    </row>
    <row r="12" spans="1:3">
      <c r="A12">
        <v>3.3000000000000002E-2</v>
      </c>
      <c r="B12" s="38">
        <v>0.62944681044229267</v>
      </c>
      <c r="C12" t="s">
        <v>77</v>
      </c>
    </row>
    <row r="13" spans="1:3">
      <c r="B13" s="38"/>
    </row>
    <row r="14" spans="1:3">
      <c r="A14">
        <v>3.15</v>
      </c>
      <c r="B14" s="38">
        <v>0.68363477828434227</v>
      </c>
      <c r="C14" t="s">
        <v>733</v>
      </c>
    </row>
    <row r="15" spans="1:3">
      <c r="A15">
        <v>5.0999999999999997E-2</v>
      </c>
      <c r="B15" s="38">
        <v>0.65223494667658088</v>
      </c>
      <c r="C15" t="s">
        <v>91</v>
      </c>
    </row>
    <row r="16" spans="1:3">
      <c r="A16">
        <v>2.9000000000000001E-2</v>
      </c>
      <c r="B16" s="38">
        <v>0.60217370641632073</v>
      </c>
      <c r="C16" t="s">
        <v>71</v>
      </c>
    </row>
    <row r="17" spans="1:3">
      <c r="A17">
        <v>0.12</v>
      </c>
      <c r="B17" s="38">
        <v>0.56780499044643451</v>
      </c>
      <c r="C17" t="s">
        <v>732</v>
      </c>
    </row>
    <row r="18" spans="1:3">
      <c r="A18">
        <v>0.93</v>
      </c>
      <c r="B18" s="38">
        <v>0.73446405180923247</v>
      </c>
      <c r="C18" t="s">
        <v>30</v>
      </c>
    </row>
    <row r="19" spans="1:3">
      <c r="A19">
        <v>7.0000000000000001E-3</v>
      </c>
      <c r="B19" s="38">
        <v>0.63388499569674051</v>
      </c>
      <c r="C19" t="s">
        <v>81</v>
      </c>
    </row>
    <row r="20" spans="1:3">
      <c r="A20">
        <v>0.14000000000000001</v>
      </c>
      <c r="B20" s="38">
        <v>0.62535362175088871</v>
      </c>
      <c r="C20" t="s">
        <v>12</v>
      </c>
    </row>
    <row r="21" spans="1:3">
      <c r="A21">
        <v>2.7</v>
      </c>
      <c r="B21" s="38">
        <v>0.70904556770980531</v>
      </c>
      <c r="C21" t="s">
        <v>749</v>
      </c>
    </row>
    <row r="22" spans="1:3">
      <c r="A22">
        <v>1.1399999999999999</v>
      </c>
      <c r="B22" s="38">
        <v>0.67256117654793157</v>
      </c>
      <c r="C22" t="s">
        <v>728</v>
      </c>
    </row>
    <row r="23" spans="1:3">
      <c r="A23">
        <v>6.0000000000000001E-3</v>
      </c>
      <c r="B23" s="38">
        <v>0.65903130697402679</v>
      </c>
      <c r="C23" t="s">
        <v>79</v>
      </c>
    </row>
    <row r="24" spans="1:3">
      <c r="A24">
        <v>0.05</v>
      </c>
      <c r="B24" s="38">
        <v>0.62218955742436932</v>
      </c>
      <c r="C24" t="s">
        <v>59</v>
      </c>
    </row>
    <row r="25" spans="1:3">
      <c r="A25">
        <v>0.05</v>
      </c>
      <c r="B25" s="38">
        <v>0.65806316097220008</v>
      </c>
      <c r="C25" t="s">
        <v>93</v>
      </c>
    </row>
    <row r="26" spans="1:3">
      <c r="A26">
        <v>1.22</v>
      </c>
      <c r="B26" s="38">
        <v>0.639943666021625</v>
      </c>
      <c r="C26" t="s">
        <v>18</v>
      </c>
    </row>
    <row r="27" spans="1:3">
      <c r="A27">
        <v>0.14000000000000001</v>
      </c>
      <c r="B27" s="38">
        <v>0.68407189552302805</v>
      </c>
      <c r="C27" t="s">
        <v>734</v>
      </c>
    </row>
    <row r="28" spans="1:3">
      <c r="A28">
        <v>7.8</v>
      </c>
      <c r="B28" s="38">
        <v>0.69653155663933108</v>
      </c>
      <c r="C28" t="s">
        <v>75</v>
      </c>
    </row>
    <row r="29" spans="1:3">
      <c r="A29">
        <v>0.31</v>
      </c>
      <c r="B29" s="38">
        <v>0.67811632111503994</v>
      </c>
      <c r="C29" t="s">
        <v>32</v>
      </c>
    </row>
    <row r="30" spans="1:3">
      <c r="A30">
        <v>3.0000000000000001E-3</v>
      </c>
      <c r="B30" s="38">
        <v>0.63075564574424847</v>
      </c>
      <c r="C30" t="s">
        <v>95</v>
      </c>
    </row>
    <row r="31" spans="1:3">
      <c r="A31">
        <v>0.09</v>
      </c>
      <c r="B31" s="38">
        <v>0.64561294264452207</v>
      </c>
      <c r="C31" t="s">
        <v>67</v>
      </c>
    </row>
    <row r="32" spans="1:3">
      <c r="A32">
        <v>0.55000000000000004</v>
      </c>
      <c r="B32" s="38">
        <v>0.61358951172359499</v>
      </c>
      <c r="C32" t="s">
        <v>97</v>
      </c>
    </row>
    <row r="33" spans="1:3">
      <c r="A33">
        <v>0.63</v>
      </c>
      <c r="B33" s="38">
        <v>0.64288252909887289</v>
      </c>
      <c r="C33" t="s">
        <v>99</v>
      </c>
    </row>
    <row r="34" spans="1:3">
      <c r="B34" s="38"/>
    </row>
    <row r="35" spans="1:3">
      <c r="A35">
        <v>0.98</v>
      </c>
      <c r="B35" s="38">
        <v>0.7256290655157388</v>
      </c>
      <c r="C35" t="s">
        <v>24</v>
      </c>
    </row>
    <row r="36" spans="1:3">
      <c r="A36">
        <v>7.0000000000000001E-3</v>
      </c>
      <c r="B36" s="38">
        <v>0.69503096605360049</v>
      </c>
      <c r="C36" t="s">
        <v>101</v>
      </c>
    </row>
    <row r="37" spans="1:3">
      <c r="A37">
        <v>4.3</v>
      </c>
      <c r="B37" s="38">
        <v>0.70459270948376174</v>
      </c>
      <c r="C37" t="s">
        <v>751</v>
      </c>
    </row>
    <row r="38" spans="1:3">
      <c r="A38">
        <v>0.76100000000000001</v>
      </c>
      <c r="B38" s="38">
        <v>0.67125350577711751</v>
      </c>
      <c r="C38" t="s">
        <v>10</v>
      </c>
    </row>
    <row r="39" spans="1:3">
      <c r="A39">
        <v>7.0000000000000001E-3</v>
      </c>
      <c r="B39" s="38">
        <v>0.6663647815180832</v>
      </c>
      <c r="C39" t="s">
        <v>69</v>
      </c>
    </row>
    <row r="40" spans="1:3">
      <c r="A40">
        <v>1.35</v>
      </c>
      <c r="B40" s="38">
        <v>0.67937292297594054</v>
      </c>
      <c r="C40" t="s">
        <v>36</v>
      </c>
    </row>
    <row r="41" spans="1:3">
      <c r="A41">
        <v>5.0000000000000001E-3</v>
      </c>
      <c r="B41" s="38">
        <v>0.63954042902490171</v>
      </c>
      <c r="C41" t="s">
        <v>103</v>
      </c>
    </row>
    <row r="42" spans="1:3">
      <c r="A42">
        <v>0.02</v>
      </c>
      <c r="B42" s="38">
        <v>0.64183502029461725</v>
      </c>
      <c r="C42" t="s">
        <v>105</v>
      </c>
    </row>
    <row r="43" spans="1:3">
      <c r="A43">
        <v>0.1</v>
      </c>
      <c r="B43" s="38">
        <v>0.51866724395188568</v>
      </c>
      <c r="C43" t="s">
        <v>731</v>
      </c>
    </row>
    <row r="44" spans="1:3">
      <c r="A44">
        <v>2.5000000000000001E-2</v>
      </c>
      <c r="B44" s="38">
        <v>0.63377422140154716</v>
      </c>
      <c r="C44" t="s">
        <v>739</v>
      </c>
    </row>
    <row r="45" spans="1:3">
      <c r="A45">
        <v>4.5</v>
      </c>
      <c r="B45" s="38">
        <v>0.67990940930459165</v>
      </c>
      <c r="C45" t="s">
        <v>107</v>
      </c>
    </row>
    <row r="46" spans="1:3">
      <c r="A46">
        <v>8.4</v>
      </c>
      <c r="B46" s="38">
        <v>0.68324007551866184</v>
      </c>
      <c r="C46" t="s">
        <v>73</v>
      </c>
    </row>
    <row r="47" spans="1:3">
      <c r="A47">
        <v>0.04</v>
      </c>
      <c r="B47" s="38">
        <v>0.59129914849915255</v>
      </c>
      <c r="C47" t="s">
        <v>109</v>
      </c>
    </row>
    <row r="48" spans="1:3">
      <c r="A48">
        <v>0.1</v>
      </c>
      <c r="B48" s="38">
        <v>0.63093845335246701</v>
      </c>
      <c r="C48" t="s">
        <v>47</v>
      </c>
    </row>
    <row r="49" spans="1:3">
      <c r="A49">
        <v>1.95</v>
      </c>
      <c r="B49" s="38">
        <v>0.6480856559290008</v>
      </c>
      <c r="C49" t="s">
        <v>748</v>
      </c>
    </row>
    <row r="50" spans="1:3">
      <c r="A50">
        <v>1.6E-2</v>
      </c>
      <c r="B50" s="38">
        <v>0.58070964584107931</v>
      </c>
      <c r="C50" t="s">
        <v>87</v>
      </c>
    </row>
    <row r="51" spans="1:3">
      <c r="A51">
        <v>0.17</v>
      </c>
      <c r="B51" s="38">
        <v>0.60479028155641756</v>
      </c>
      <c r="C51" t="s">
        <v>745</v>
      </c>
    </row>
    <row r="52" spans="1:3">
      <c r="A52">
        <v>1.129</v>
      </c>
      <c r="B52" s="38">
        <v>0.61164028270400306</v>
      </c>
      <c r="C52" t="s">
        <v>14</v>
      </c>
    </row>
    <row r="53" spans="1:3">
      <c r="A53">
        <v>1.48</v>
      </c>
      <c r="B53" s="38">
        <v>0.70401432060097646</v>
      </c>
      <c r="C53" t="s">
        <v>729</v>
      </c>
    </row>
    <row r="54" spans="1:3">
      <c r="A54">
        <v>0.22</v>
      </c>
      <c r="B54" s="38">
        <v>0.69918303394043713</v>
      </c>
      <c r="C54" t="s">
        <v>20</v>
      </c>
    </row>
    <row r="55" spans="1:3">
      <c r="A55">
        <v>3.75</v>
      </c>
      <c r="B55" s="38">
        <v>0.62091692160418244</v>
      </c>
      <c r="C55" t="s">
        <v>26</v>
      </c>
    </row>
    <row r="56" spans="1:3">
      <c r="A56">
        <v>0.03</v>
      </c>
      <c r="B56" s="38">
        <v>0.63693931677501736</v>
      </c>
      <c r="C56" t="s">
        <v>750</v>
      </c>
    </row>
    <row r="57" spans="1:3">
      <c r="A57">
        <v>2.2999999999999998</v>
      </c>
      <c r="B57" s="38">
        <v>0.60596989328218287</v>
      </c>
      <c r="C57" t="s">
        <v>16</v>
      </c>
    </row>
    <row r="58" spans="1:3">
      <c r="A58">
        <v>0.71</v>
      </c>
      <c r="B58" s="38">
        <v>0.68863870394775439</v>
      </c>
      <c r="C58" t="s">
        <v>28</v>
      </c>
    </row>
    <row r="59" spans="1:3">
      <c r="A59">
        <v>0.62</v>
      </c>
      <c r="B59" s="38">
        <v>0.65180874289669666</v>
      </c>
      <c r="C59" t="s">
        <v>117</v>
      </c>
    </row>
    <row r="60" spans="1:3">
      <c r="A60">
        <v>4.4999999999999998E-2</v>
      </c>
      <c r="B60" s="38">
        <v>0.60929003735098175</v>
      </c>
      <c r="C60" t="s">
        <v>119</v>
      </c>
    </row>
    <row r="61" spans="1:3">
      <c r="A61">
        <v>0.02</v>
      </c>
      <c r="B61" s="38">
        <v>0.65516734034318613</v>
      </c>
      <c r="C61" t="s">
        <v>121</v>
      </c>
    </row>
    <row r="62" spans="1:3">
      <c r="A62">
        <v>0.8</v>
      </c>
      <c r="B62" s="38">
        <v>0.6176695323091721</v>
      </c>
      <c r="C62" t="s">
        <v>721</v>
      </c>
    </row>
    <row r="63" spans="1:3">
      <c r="A63">
        <v>1.5E-3</v>
      </c>
      <c r="B63" s="38">
        <v>0.52590301248655791</v>
      </c>
      <c r="C63" t="s">
        <v>800</v>
      </c>
    </row>
    <row r="64" spans="1:3">
      <c r="A64">
        <v>1.5E-3</v>
      </c>
      <c r="B64" s="38">
        <v>0.51752632021884559</v>
      </c>
      <c r="C64" t="s">
        <v>801</v>
      </c>
    </row>
    <row r="65" spans="1:3">
      <c r="A65">
        <v>6.9999999999999999E-4</v>
      </c>
      <c r="B65" s="38">
        <v>0.50560158846740422</v>
      </c>
      <c r="C65" t="s">
        <v>802</v>
      </c>
    </row>
    <row r="66" spans="1:3">
      <c r="A66">
        <v>2.5999999999999998E-4</v>
      </c>
      <c r="B66" s="38">
        <v>0.49422067114308671</v>
      </c>
      <c r="C66" t="s">
        <v>813</v>
      </c>
    </row>
    <row r="67" spans="1:3">
      <c r="A67">
        <v>1.26E-4</v>
      </c>
      <c r="B67" s="38">
        <v>0.50128518163180691</v>
      </c>
      <c r="C67" t="s">
        <v>822</v>
      </c>
    </row>
    <row r="68" spans="1:3">
      <c r="A68">
        <v>2.24E-4</v>
      </c>
      <c r="B68" s="38">
        <v>0.50437683977167402</v>
      </c>
      <c r="C68" t="s">
        <v>831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H189"/>
  <sheetViews>
    <sheetView workbookViewId="0">
      <selection activeCell="D154" sqref="D154:D170"/>
    </sheetView>
  </sheetViews>
  <sheetFormatPr defaultRowHeight="15"/>
  <cols>
    <col min="1" max="1" width="13.42578125" bestFit="1" customWidth="1"/>
    <col min="2" max="2" width="14.7109375" bestFit="1" customWidth="1"/>
    <col min="3" max="3" width="21.4257812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305</v>
      </c>
      <c r="C1" s="18" t="s">
        <v>52</v>
      </c>
      <c r="D1" s="18"/>
    </row>
    <row r="2" spans="1:8">
      <c r="A2" t="s">
        <v>306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 s="17">
        <f>A4*(1/24)</f>
        <v>4.1666666666666664E-2</v>
      </c>
      <c r="C4" s="17">
        <v>175.80600000000001</v>
      </c>
      <c r="D4" s="17">
        <f>180-C4</f>
        <v>4.1939999999999884</v>
      </c>
      <c r="E4" s="17">
        <f>ABS(D4)</f>
        <v>4.1939999999999884</v>
      </c>
      <c r="F4">
        <v>5.05</v>
      </c>
      <c r="G4" s="9" t="s">
        <v>307</v>
      </c>
    </row>
    <row r="5" spans="1:8">
      <c r="A5" s="17">
        <v>3</v>
      </c>
      <c r="B5" s="17">
        <f t="shared" ref="B5:B68" si="0">A5*(1/24)</f>
        <v>0.125</v>
      </c>
      <c r="C5" s="17">
        <v>177.524</v>
      </c>
      <c r="D5" s="17">
        <f>180-C5</f>
        <v>2.4759999999999991</v>
      </c>
      <c r="E5" s="17">
        <f t="shared" ref="E5:E68" si="1">ABS(D5)</f>
        <v>2.4759999999999991</v>
      </c>
    </row>
    <row r="6" spans="1:8">
      <c r="A6" s="17">
        <v>5</v>
      </c>
      <c r="B6" s="17">
        <f t="shared" si="0"/>
        <v>0.20833333333333331</v>
      </c>
      <c r="C6" s="17">
        <v>178.58</v>
      </c>
      <c r="D6" s="17">
        <f>-180+C6</f>
        <v>-1.4199999999999875</v>
      </c>
      <c r="E6" s="17">
        <f t="shared" si="1"/>
        <v>1.4199999999999875</v>
      </c>
      <c r="G6" t="s">
        <v>131</v>
      </c>
      <c r="H6" t="s">
        <v>838</v>
      </c>
    </row>
    <row r="7" spans="1:8">
      <c r="A7" s="17">
        <v>7</v>
      </c>
      <c r="B7" s="17">
        <f t="shared" si="0"/>
        <v>0.29166666666666663</v>
      </c>
      <c r="C7" s="17">
        <v>168.28100000000001</v>
      </c>
      <c r="D7" s="17">
        <f t="shared" ref="D7:D16" si="2">-180+C7</f>
        <v>-11.718999999999994</v>
      </c>
      <c r="E7" s="17">
        <f t="shared" si="1"/>
        <v>11.718999999999994</v>
      </c>
      <c r="G7" t="s">
        <v>839</v>
      </c>
    </row>
    <row r="8" spans="1:8">
      <c r="A8" s="17">
        <v>9</v>
      </c>
      <c r="B8" s="17">
        <f t="shared" si="0"/>
        <v>0.375</v>
      </c>
      <c r="C8" s="17">
        <v>166.67500000000001</v>
      </c>
      <c r="D8" s="17">
        <f t="shared" si="2"/>
        <v>-13.324999999999989</v>
      </c>
      <c r="E8" s="17">
        <f t="shared" si="1"/>
        <v>13.324999999999989</v>
      </c>
      <c r="G8" s="9" t="s">
        <v>308</v>
      </c>
    </row>
    <row r="9" spans="1:8">
      <c r="A9" s="17">
        <v>11</v>
      </c>
      <c r="B9" s="17">
        <f t="shared" si="0"/>
        <v>0.45833333333333331</v>
      </c>
      <c r="C9" s="17">
        <v>170.232</v>
      </c>
      <c r="D9" s="17">
        <f t="shared" si="2"/>
        <v>-9.7680000000000007</v>
      </c>
      <c r="E9" s="17">
        <f t="shared" si="1"/>
        <v>9.7680000000000007</v>
      </c>
    </row>
    <row r="10" spans="1:8">
      <c r="A10" s="17">
        <v>13</v>
      </c>
      <c r="B10" s="17">
        <f t="shared" si="0"/>
        <v>0.54166666666666663</v>
      </c>
      <c r="C10" s="17">
        <v>169.63900000000001</v>
      </c>
      <c r="D10" s="17">
        <f t="shared" si="2"/>
        <v>-10.36099999999999</v>
      </c>
      <c r="E10" s="17">
        <f t="shared" si="1"/>
        <v>10.36099999999999</v>
      </c>
    </row>
    <row r="11" spans="1:8">
      <c r="A11" s="17">
        <v>15</v>
      </c>
      <c r="B11" s="17">
        <f t="shared" si="0"/>
        <v>0.625</v>
      </c>
      <c r="C11" s="17">
        <v>168.61799999999999</v>
      </c>
      <c r="D11" s="17">
        <f t="shared" si="2"/>
        <v>-11.382000000000005</v>
      </c>
      <c r="E11" s="17">
        <f t="shared" si="1"/>
        <v>11.382000000000005</v>
      </c>
    </row>
    <row r="12" spans="1:8">
      <c r="A12" s="17">
        <v>17</v>
      </c>
      <c r="B12" s="17">
        <f t="shared" si="0"/>
        <v>0.70833333333333326</v>
      </c>
      <c r="C12" s="17">
        <v>168.69</v>
      </c>
      <c r="D12" s="17">
        <f t="shared" si="2"/>
        <v>-11.310000000000002</v>
      </c>
      <c r="E12" s="17">
        <f t="shared" si="1"/>
        <v>11.310000000000002</v>
      </c>
    </row>
    <row r="13" spans="1:8">
      <c r="A13" s="17">
        <v>19</v>
      </c>
      <c r="B13" s="17">
        <f t="shared" si="0"/>
        <v>0.79166666666666663</v>
      </c>
      <c r="C13" s="17">
        <v>167.316</v>
      </c>
      <c r="D13" s="17">
        <f t="shared" si="2"/>
        <v>-12.683999999999997</v>
      </c>
      <c r="E13" s="17">
        <f t="shared" si="1"/>
        <v>12.683999999999997</v>
      </c>
    </row>
    <row r="14" spans="1:8">
      <c r="A14" s="17">
        <v>21</v>
      </c>
      <c r="B14" s="17">
        <f t="shared" si="0"/>
        <v>0.875</v>
      </c>
      <c r="C14" s="17">
        <v>165.374</v>
      </c>
      <c r="D14" s="17">
        <f t="shared" si="2"/>
        <v>-14.626000000000005</v>
      </c>
      <c r="E14" s="17">
        <f t="shared" si="1"/>
        <v>14.626000000000005</v>
      </c>
    </row>
    <row r="15" spans="1:8">
      <c r="A15" s="17">
        <v>23</v>
      </c>
      <c r="B15" s="17">
        <f t="shared" si="0"/>
        <v>0.95833333333333326</v>
      </c>
      <c r="C15" s="17">
        <v>170.48</v>
      </c>
      <c r="D15" s="17">
        <f t="shared" si="2"/>
        <v>-9.5200000000000102</v>
      </c>
      <c r="E15" s="17">
        <f t="shared" si="1"/>
        <v>9.5200000000000102</v>
      </c>
    </row>
    <row r="16" spans="1:8">
      <c r="A16" s="17">
        <v>25</v>
      </c>
      <c r="B16" s="17">
        <f t="shared" si="0"/>
        <v>1.0416666666666665</v>
      </c>
      <c r="C16" s="17">
        <v>172.05699999999999</v>
      </c>
      <c r="D16" s="17">
        <f t="shared" si="2"/>
        <v>-7.9430000000000121</v>
      </c>
      <c r="E16" s="17">
        <f t="shared" si="1"/>
        <v>7.9430000000000121</v>
      </c>
    </row>
    <row r="17" spans="1:5">
      <c r="A17" s="17">
        <v>27</v>
      </c>
      <c r="B17" s="17">
        <f t="shared" si="0"/>
        <v>1.125</v>
      </c>
      <c r="C17" s="17">
        <v>171.42</v>
      </c>
      <c r="D17" s="17">
        <f t="shared" ref="D17:D28" si="3">180-C17</f>
        <v>8.5800000000000125</v>
      </c>
      <c r="E17" s="17">
        <f t="shared" si="1"/>
        <v>8.5800000000000125</v>
      </c>
    </row>
    <row r="18" spans="1:5">
      <c r="A18" s="17">
        <v>29</v>
      </c>
      <c r="B18" s="17">
        <f t="shared" si="0"/>
        <v>1.2083333333333333</v>
      </c>
      <c r="C18">
        <v>165.92400000000001</v>
      </c>
      <c r="D18" s="17">
        <f t="shared" si="3"/>
        <v>14.075999999999993</v>
      </c>
      <c r="E18" s="17">
        <f t="shared" si="1"/>
        <v>14.075999999999993</v>
      </c>
    </row>
    <row r="19" spans="1:5">
      <c r="A19" s="17">
        <v>31</v>
      </c>
      <c r="B19" s="17">
        <f t="shared" si="0"/>
        <v>1.2916666666666665</v>
      </c>
      <c r="C19">
        <v>167.21299999999999</v>
      </c>
      <c r="D19" s="17">
        <f t="shared" si="3"/>
        <v>12.787000000000006</v>
      </c>
      <c r="E19" s="17">
        <f t="shared" si="1"/>
        <v>12.787000000000006</v>
      </c>
    </row>
    <row r="20" spans="1:5">
      <c r="A20" s="17">
        <v>33</v>
      </c>
      <c r="B20" s="17">
        <f t="shared" si="0"/>
        <v>1.375</v>
      </c>
      <c r="C20">
        <v>169.369</v>
      </c>
      <c r="D20" s="17">
        <f t="shared" si="3"/>
        <v>10.631</v>
      </c>
      <c r="E20" s="17">
        <f t="shared" si="1"/>
        <v>10.631</v>
      </c>
    </row>
    <row r="21" spans="1:5">
      <c r="A21" s="17">
        <v>35</v>
      </c>
      <c r="B21" s="17">
        <f t="shared" si="0"/>
        <v>1.4583333333333333</v>
      </c>
      <c r="C21" s="17">
        <v>168.381</v>
      </c>
      <c r="D21" s="17">
        <f t="shared" si="3"/>
        <v>11.619</v>
      </c>
      <c r="E21" s="17">
        <f t="shared" si="1"/>
        <v>11.619</v>
      </c>
    </row>
    <row r="22" spans="1:5">
      <c r="A22" s="17">
        <v>37</v>
      </c>
      <c r="B22" s="17">
        <f t="shared" si="0"/>
        <v>1.5416666666666665</v>
      </c>
      <c r="C22" s="17">
        <v>161.565</v>
      </c>
      <c r="D22" s="17">
        <f t="shared" si="3"/>
        <v>18.435000000000002</v>
      </c>
      <c r="E22" s="17">
        <f t="shared" si="1"/>
        <v>18.435000000000002</v>
      </c>
    </row>
    <row r="23" spans="1:5">
      <c r="A23" s="17">
        <v>39</v>
      </c>
      <c r="B23" s="17">
        <f t="shared" si="0"/>
        <v>1.625</v>
      </c>
      <c r="C23" s="17">
        <v>167.75399999999999</v>
      </c>
      <c r="D23" s="17">
        <f t="shared" si="3"/>
        <v>12.246000000000009</v>
      </c>
      <c r="E23" s="17">
        <f t="shared" si="1"/>
        <v>12.246000000000009</v>
      </c>
    </row>
    <row r="24" spans="1:5">
      <c r="A24" s="17">
        <v>41</v>
      </c>
      <c r="B24" s="17">
        <f t="shared" si="0"/>
        <v>1.7083333333333333</v>
      </c>
      <c r="C24" s="17">
        <v>170.86500000000001</v>
      </c>
      <c r="D24" s="17">
        <f t="shared" si="3"/>
        <v>9.1349999999999909</v>
      </c>
      <c r="E24" s="17">
        <f t="shared" si="1"/>
        <v>9.1349999999999909</v>
      </c>
    </row>
    <row r="25" spans="1:5">
      <c r="A25" s="17">
        <v>43</v>
      </c>
      <c r="B25" s="17">
        <f t="shared" si="0"/>
        <v>1.7916666666666665</v>
      </c>
      <c r="C25" s="17">
        <v>170.22200000000001</v>
      </c>
      <c r="D25" s="17">
        <f t="shared" si="3"/>
        <v>9.7779999999999916</v>
      </c>
      <c r="E25" s="17">
        <f t="shared" si="1"/>
        <v>9.7779999999999916</v>
      </c>
    </row>
    <row r="26" spans="1:5">
      <c r="A26" s="17">
        <v>45</v>
      </c>
      <c r="B26" s="17">
        <f t="shared" si="0"/>
        <v>1.875</v>
      </c>
      <c r="C26" s="17">
        <v>171.733</v>
      </c>
      <c r="D26" s="17">
        <f t="shared" si="3"/>
        <v>8.2669999999999959</v>
      </c>
      <c r="E26" s="17">
        <f t="shared" si="1"/>
        <v>8.2669999999999959</v>
      </c>
    </row>
    <row r="27" spans="1:5">
      <c r="A27" s="17">
        <v>47</v>
      </c>
      <c r="B27" s="17">
        <f t="shared" si="0"/>
        <v>1.9583333333333333</v>
      </c>
      <c r="C27" s="17">
        <v>172.113</v>
      </c>
      <c r="D27" s="17">
        <f t="shared" si="3"/>
        <v>7.8870000000000005</v>
      </c>
      <c r="E27" s="17">
        <f t="shared" si="1"/>
        <v>7.8870000000000005</v>
      </c>
    </row>
    <row r="28" spans="1:5">
      <c r="A28" s="17">
        <v>49</v>
      </c>
      <c r="B28" s="17">
        <f t="shared" si="0"/>
        <v>2.0416666666666665</v>
      </c>
      <c r="C28" s="17">
        <v>179.92400000000001</v>
      </c>
      <c r="D28" s="17">
        <f t="shared" si="3"/>
        <v>7.5999999999993406E-2</v>
      </c>
      <c r="E28" s="17">
        <f t="shared" si="1"/>
        <v>7.5999999999993406E-2</v>
      </c>
    </row>
    <row r="29" spans="1:5">
      <c r="A29" s="17">
        <v>51</v>
      </c>
      <c r="B29" s="17">
        <f t="shared" si="0"/>
        <v>2.125</v>
      </c>
      <c r="C29" s="17">
        <v>172.667</v>
      </c>
      <c r="D29" s="17">
        <f t="shared" ref="D29:D37" si="4">-180+C29</f>
        <v>-7.3329999999999984</v>
      </c>
      <c r="E29" s="17">
        <f t="shared" si="1"/>
        <v>7.3329999999999984</v>
      </c>
    </row>
    <row r="30" spans="1:5">
      <c r="A30" s="17">
        <v>53</v>
      </c>
      <c r="B30" s="17">
        <f t="shared" si="0"/>
        <v>2.208333333333333</v>
      </c>
      <c r="C30" s="17">
        <v>173.12899999999999</v>
      </c>
      <c r="D30" s="17">
        <f t="shared" si="4"/>
        <v>-6.8710000000000093</v>
      </c>
      <c r="E30" s="17">
        <f t="shared" si="1"/>
        <v>6.8710000000000093</v>
      </c>
    </row>
    <row r="31" spans="1:5">
      <c r="A31" s="17">
        <v>55</v>
      </c>
      <c r="B31" s="17">
        <f t="shared" si="0"/>
        <v>2.2916666666666665</v>
      </c>
      <c r="C31" s="17">
        <v>171.63399999999999</v>
      </c>
      <c r="D31" s="17">
        <f t="shared" si="4"/>
        <v>-8.3660000000000139</v>
      </c>
      <c r="E31" s="17">
        <f t="shared" si="1"/>
        <v>8.3660000000000139</v>
      </c>
    </row>
    <row r="32" spans="1:5">
      <c r="A32" s="17">
        <v>57</v>
      </c>
      <c r="B32" s="17">
        <f t="shared" si="0"/>
        <v>2.375</v>
      </c>
      <c r="C32" s="17">
        <v>171.87</v>
      </c>
      <c r="D32" s="17">
        <f t="shared" si="4"/>
        <v>-8.1299999999999955</v>
      </c>
      <c r="E32" s="17">
        <f t="shared" si="1"/>
        <v>8.1299999999999955</v>
      </c>
    </row>
    <row r="33" spans="1:5">
      <c r="A33" s="17">
        <v>59</v>
      </c>
      <c r="B33" s="17">
        <f t="shared" si="0"/>
        <v>2.458333333333333</v>
      </c>
      <c r="C33" s="17">
        <v>164.65899999999999</v>
      </c>
      <c r="D33" s="17">
        <f t="shared" si="4"/>
        <v>-15.341000000000008</v>
      </c>
      <c r="E33" s="17">
        <f t="shared" si="1"/>
        <v>15.341000000000008</v>
      </c>
    </row>
    <row r="34" spans="1:5">
      <c r="A34" s="17">
        <v>61</v>
      </c>
      <c r="B34" s="17">
        <f t="shared" si="0"/>
        <v>2.5416666666666665</v>
      </c>
      <c r="C34" s="17">
        <v>167.005</v>
      </c>
      <c r="D34" s="17">
        <f t="shared" si="4"/>
        <v>-12.995000000000005</v>
      </c>
      <c r="E34" s="17">
        <f t="shared" si="1"/>
        <v>12.995000000000005</v>
      </c>
    </row>
    <row r="35" spans="1:5">
      <c r="A35" s="17">
        <v>63</v>
      </c>
      <c r="B35" s="17">
        <f t="shared" si="0"/>
        <v>2.625</v>
      </c>
      <c r="C35" s="17">
        <v>168.42500000000001</v>
      </c>
      <c r="D35" s="17">
        <f t="shared" si="4"/>
        <v>-11.574999999999989</v>
      </c>
      <c r="E35" s="17">
        <f t="shared" si="1"/>
        <v>11.574999999999989</v>
      </c>
    </row>
    <row r="36" spans="1:5">
      <c r="A36" s="17">
        <v>65</v>
      </c>
      <c r="B36" s="17">
        <f t="shared" si="0"/>
        <v>2.708333333333333</v>
      </c>
      <c r="C36" s="17">
        <v>170.36199999999999</v>
      </c>
      <c r="D36" s="17">
        <f t="shared" si="4"/>
        <v>-9.6380000000000052</v>
      </c>
      <c r="E36" s="17">
        <f t="shared" si="1"/>
        <v>9.6380000000000052</v>
      </c>
    </row>
    <row r="37" spans="1:5">
      <c r="A37" s="17">
        <v>67</v>
      </c>
      <c r="B37" s="17">
        <f t="shared" si="0"/>
        <v>2.7916666666666665</v>
      </c>
      <c r="C37" s="17">
        <v>176.92699999999999</v>
      </c>
      <c r="D37" s="17">
        <f t="shared" si="4"/>
        <v>-3.0730000000000075</v>
      </c>
      <c r="E37" s="17">
        <f t="shared" si="1"/>
        <v>3.0730000000000075</v>
      </c>
    </row>
    <row r="38" spans="1:5">
      <c r="A38" s="17">
        <v>69</v>
      </c>
      <c r="B38" s="17">
        <f t="shared" si="0"/>
        <v>2.875</v>
      </c>
      <c r="C38" s="17">
        <v>174.596</v>
      </c>
      <c r="D38" s="17">
        <f t="shared" ref="D38:D49" si="5">180-C38</f>
        <v>5.4039999999999964</v>
      </c>
      <c r="E38" s="17">
        <f t="shared" si="1"/>
        <v>5.4039999999999964</v>
      </c>
    </row>
    <row r="39" spans="1:5">
      <c r="A39" s="17">
        <v>71</v>
      </c>
      <c r="B39" s="17">
        <f t="shared" si="0"/>
        <v>2.958333333333333</v>
      </c>
      <c r="C39" s="17">
        <v>173.089</v>
      </c>
      <c r="D39" s="17">
        <f t="shared" si="5"/>
        <v>6.9110000000000014</v>
      </c>
      <c r="E39" s="17">
        <f t="shared" si="1"/>
        <v>6.9110000000000014</v>
      </c>
    </row>
    <row r="40" spans="1:5">
      <c r="A40" s="17">
        <v>73</v>
      </c>
      <c r="B40" s="17">
        <f t="shared" si="0"/>
        <v>3.0416666666666665</v>
      </c>
      <c r="C40" s="17">
        <v>168.815</v>
      </c>
      <c r="D40" s="17">
        <f t="shared" si="5"/>
        <v>11.185000000000002</v>
      </c>
      <c r="E40" s="17">
        <f t="shared" si="1"/>
        <v>11.185000000000002</v>
      </c>
    </row>
    <row r="41" spans="1:5">
      <c r="A41" s="17">
        <v>75</v>
      </c>
      <c r="B41" s="17">
        <f t="shared" si="0"/>
        <v>3.125</v>
      </c>
      <c r="C41" s="17">
        <v>170.727</v>
      </c>
      <c r="D41" s="17">
        <f t="shared" si="5"/>
        <v>9.2729999999999961</v>
      </c>
      <c r="E41" s="17">
        <f t="shared" si="1"/>
        <v>9.2729999999999961</v>
      </c>
    </row>
    <row r="42" spans="1:5">
      <c r="A42" s="17">
        <v>77</v>
      </c>
      <c r="B42" s="17">
        <f t="shared" si="0"/>
        <v>3.208333333333333</v>
      </c>
      <c r="C42" s="17">
        <v>163.33699999999999</v>
      </c>
      <c r="D42" s="17">
        <f t="shared" si="5"/>
        <v>16.663000000000011</v>
      </c>
      <c r="E42" s="17">
        <f t="shared" si="1"/>
        <v>16.663000000000011</v>
      </c>
    </row>
    <row r="43" spans="1:5">
      <c r="A43" s="17">
        <v>79</v>
      </c>
      <c r="B43" s="17">
        <f t="shared" si="0"/>
        <v>3.2916666666666665</v>
      </c>
      <c r="C43" s="17">
        <v>167.374</v>
      </c>
      <c r="D43" s="17">
        <f t="shared" si="5"/>
        <v>12.626000000000005</v>
      </c>
      <c r="E43" s="17">
        <f t="shared" si="1"/>
        <v>12.626000000000005</v>
      </c>
    </row>
    <row r="44" spans="1:5">
      <c r="A44" s="17">
        <v>81</v>
      </c>
      <c r="B44" s="17">
        <f t="shared" si="0"/>
        <v>3.375</v>
      </c>
      <c r="C44" s="17">
        <v>163.47399999999999</v>
      </c>
      <c r="D44" s="17">
        <f t="shared" si="5"/>
        <v>16.52600000000001</v>
      </c>
      <c r="E44" s="17">
        <f t="shared" si="1"/>
        <v>16.52600000000001</v>
      </c>
    </row>
    <row r="45" spans="1:5">
      <c r="A45" s="17">
        <v>83</v>
      </c>
      <c r="B45" s="17">
        <f t="shared" si="0"/>
        <v>3.458333333333333</v>
      </c>
      <c r="C45" s="17">
        <v>161.535</v>
      </c>
      <c r="D45" s="17">
        <f t="shared" si="5"/>
        <v>18.465000000000003</v>
      </c>
      <c r="E45" s="17">
        <f t="shared" si="1"/>
        <v>18.465000000000003</v>
      </c>
    </row>
    <row r="46" spans="1:5">
      <c r="A46" s="17">
        <v>85</v>
      </c>
      <c r="B46" s="17">
        <f t="shared" si="0"/>
        <v>3.5416666666666665</v>
      </c>
      <c r="C46" s="17">
        <v>163.35499999999999</v>
      </c>
      <c r="D46" s="17">
        <f t="shared" si="5"/>
        <v>16.64500000000001</v>
      </c>
      <c r="E46" s="17">
        <f t="shared" si="1"/>
        <v>16.64500000000001</v>
      </c>
    </row>
    <row r="47" spans="1:5">
      <c r="A47" s="17">
        <v>87</v>
      </c>
      <c r="B47" s="17">
        <f t="shared" si="0"/>
        <v>3.625</v>
      </c>
      <c r="C47" s="17">
        <v>159.44399999999999</v>
      </c>
      <c r="D47" s="17">
        <f t="shared" si="5"/>
        <v>20.556000000000012</v>
      </c>
      <c r="E47" s="17">
        <f t="shared" si="1"/>
        <v>20.556000000000012</v>
      </c>
    </row>
    <row r="48" spans="1:5">
      <c r="A48" s="17">
        <v>89</v>
      </c>
      <c r="B48" s="17">
        <f t="shared" si="0"/>
        <v>3.708333333333333</v>
      </c>
      <c r="C48" s="17">
        <v>158.935</v>
      </c>
      <c r="D48" s="17">
        <f t="shared" si="5"/>
        <v>21.064999999999998</v>
      </c>
      <c r="E48" s="17">
        <f t="shared" si="1"/>
        <v>21.064999999999998</v>
      </c>
    </row>
    <row r="49" spans="1:5">
      <c r="A49" s="17">
        <v>91</v>
      </c>
      <c r="B49" s="17">
        <f t="shared" si="0"/>
        <v>3.7916666666666665</v>
      </c>
      <c r="C49" s="17">
        <v>164.745</v>
      </c>
      <c r="D49" s="17">
        <f t="shared" si="5"/>
        <v>15.254999999999995</v>
      </c>
      <c r="E49" s="17">
        <f t="shared" si="1"/>
        <v>15.254999999999995</v>
      </c>
    </row>
    <row r="50" spans="1:5">
      <c r="A50" s="17">
        <v>93</v>
      </c>
      <c r="B50" s="17">
        <f t="shared" si="0"/>
        <v>3.875</v>
      </c>
      <c r="C50" s="17">
        <v>173.01599999999999</v>
      </c>
      <c r="D50" s="17">
        <f t="shared" ref="D50:D60" si="6">-180+C50</f>
        <v>-6.9840000000000089</v>
      </c>
      <c r="E50" s="17">
        <f t="shared" si="1"/>
        <v>6.9840000000000089</v>
      </c>
    </row>
    <row r="51" spans="1:5">
      <c r="A51" s="17">
        <v>95</v>
      </c>
      <c r="B51" s="17">
        <f t="shared" si="0"/>
        <v>3.958333333333333</v>
      </c>
      <c r="C51" s="17">
        <v>166.65</v>
      </c>
      <c r="D51" s="17">
        <f t="shared" si="6"/>
        <v>-13.349999999999994</v>
      </c>
      <c r="E51" s="17">
        <f t="shared" si="1"/>
        <v>13.349999999999994</v>
      </c>
    </row>
    <row r="52" spans="1:5">
      <c r="A52" s="17">
        <v>97</v>
      </c>
      <c r="B52" s="17">
        <f t="shared" si="0"/>
        <v>4.0416666666666661</v>
      </c>
      <c r="C52" s="17">
        <v>155.607</v>
      </c>
      <c r="D52" s="17">
        <f t="shared" si="6"/>
        <v>-24.393000000000001</v>
      </c>
      <c r="E52" s="17">
        <f t="shared" si="1"/>
        <v>24.393000000000001</v>
      </c>
    </row>
    <row r="53" spans="1:5">
      <c r="A53" s="17">
        <v>99</v>
      </c>
      <c r="B53" s="17">
        <f t="shared" si="0"/>
        <v>4.125</v>
      </c>
      <c r="C53" s="17">
        <v>145.46299999999999</v>
      </c>
      <c r="D53" s="17">
        <f t="shared" si="6"/>
        <v>-34.537000000000006</v>
      </c>
      <c r="E53" s="10">
        <f t="shared" si="1"/>
        <v>34.537000000000006</v>
      </c>
    </row>
    <row r="54" spans="1:5">
      <c r="A54" s="17">
        <v>101</v>
      </c>
      <c r="B54" s="17">
        <f t="shared" si="0"/>
        <v>4.208333333333333</v>
      </c>
      <c r="C54" s="17">
        <v>151.90600000000001</v>
      </c>
      <c r="D54" s="17">
        <f t="shared" si="6"/>
        <v>-28.093999999999994</v>
      </c>
      <c r="E54" s="17">
        <f t="shared" si="1"/>
        <v>28.093999999999994</v>
      </c>
    </row>
    <row r="55" spans="1:5">
      <c r="A55" s="17">
        <v>103</v>
      </c>
      <c r="B55" s="17">
        <f t="shared" si="0"/>
        <v>4.2916666666666661</v>
      </c>
      <c r="C55" s="17">
        <v>153.435</v>
      </c>
      <c r="D55" s="17">
        <f t="shared" si="6"/>
        <v>-26.564999999999998</v>
      </c>
      <c r="E55" s="17">
        <f t="shared" si="1"/>
        <v>26.564999999999998</v>
      </c>
    </row>
    <row r="56" spans="1:5">
      <c r="A56" s="17">
        <v>105</v>
      </c>
      <c r="B56" s="17">
        <f t="shared" si="0"/>
        <v>4.375</v>
      </c>
      <c r="C56" s="17">
        <v>158.59100000000001</v>
      </c>
      <c r="D56" s="17">
        <f t="shared" si="6"/>
        <v>-21.408999999999992</v>
      </c>
      <c r="E56" s="17">
        <f t="shared" si="1"/>
        <v>21.408999999999992</v>
      </c>
    </row>
    <row r="57" spans="1:5">
      <c r="A57" s="17">
        <v>107</v>
      </c>
      <c r="B57" s="17">
        <f t="shared" si="0"/>
        <v>4.458333333333333</v>
      </c>
      <c r="C57" s="17">
        <v>162.226</v>
      </c>
      <c r="D57" s="17">
        <f t="shared" si="6"/>
        <v>-17.774000000000001</v>
      </c>
      <c r="E57" s="17">
        <f t="shared" si="1"/>
        <v>17.774000000000001</v>
      </c>
    </row>
    <row r="58" spans="1:5">
      <c r="A58" s="17">
        <v>109</v>
      </c>
      <c r="B58" s="17">
        <f t="shared" si="0"/>
        <v>4.5416666666666661</v>
      </c>
      <c r="C58" s="17">
        <v>158.19900000000001</v>
      </c>
      <c r="D58" s="17">
        <f t="shared" si="6"/>
        <v>-21.800999999999988</v>
      </c>
      <c r="E58" s="17">
        <f t="shared" si="1"/>
        <v>21.800999999999988</v>
      </c>
    </row>
    <row r="59" spans="1:5">
      <c r="A59" s="17">
        <v>111</v>
      </c>
      <c r="B59" s="17">
        <f t="shared" si="0"/>
        <v>4.625</v>
      </c>
      <c r="C59" s="17">
        <v>153.435</v>
      </c>
      <c r="D59" s="17">
        <f t="shared" si="6"/>
        <v>-26.564999999999998</v>
      </c>
      <c r="E59" s="17">
        <f t="shared" si="1"/>
        <v>26.564999999999998</v>
      </c>
    </row>
    <row r="60" spans="1:5">
      <c r="A60" s="17">
        <v>113</v>
      </c>
      <c r="B60" s="17">
        <f t="shared" si="0"/>
        <v>4.708333333333333</v>
      </c>
      <c r="C60" s="17">
        <v>170.36199999999999</v>
      </c>
      <c r="D60" s="17">
        <f t="shared" si="6"/>
        <v>-9.6380000000000052</v>
      </c>
      <c r="E60" s="17">
        <f t="shared" si="1"/>
        <v>9.6380000000000052</v>
      </c>
    </row>
    <row r="61" spans="1:5">
      <c r="A61" s="17">
        <v>115</v>
      </c>
      <c r="B61" s="17">
        <f t="shared" si="0"/>
        <v>4.7916666666666661</v>
      </c>
      <c r="C61" s="17">
        <v>176.26900000000001</v>
      </c>
      <c r="D61" s="17">
        <f t="shared" ref="D61:D71" si="7">180-C61</f>
        <v>3.7309999999999945</v>
      </c>
      <c r="E61" s="17">
        <f t="shared" si="1"/>
        <v>3.7309999999999945</v>
      </c>
    </row>
    <row r="62" spans="1:5">
      <c r="A62" s="17">
        <v>117</v>
      </c>
      <c r="B62" s="17">
        <f t="shared" si="0"/>
        <v>4.875</v>
      </c>
      <c r="C62" s="17">
        <v>172.17599999999999</v>
      </c>
      <c r="D62" s="17">
        <f t="shared" si="7"/>
        <v>7.8240000000000123</v>
      </c>
      <c r="E62" s="17">
        <f t="shared" si="1"/>
        <v>7.8240000000000123</v>
      </c>
    </row>
    <row r="63" spans="1:5">
      <c r="A63" s="17">
        <v>119</v>
      </c>
      <c r="B63" s="17">
        <f t="shared" si="0"/>
        <v>4.958333333333333</v>
      </c>
      <c r="C63" s="17">
        <v>170.523</v>
      </c>
      <c r="D63" s="17">
        <f t="shared" si="7"/>
        <v>9.4770000000000039</v>
      </c>
      <c r="E63" s="17">
        <f t="shared" si="1"/>
        <v>9.4770000000000039</v>
      </c>
    </row>
    <row r="64" spans="1:5">
      <c r="A64" s="17">
        <v>121</v>
      </c>
      <c r="B64" s="17">
        <f t="shared" si="0"/>
        <v>5.0416666666666661</v>
      </c>
      <c r="C64" s="17">
        <v>168.69</v>
      </c>
      <c r="D64" s="17">
        <f t="shared" si="7"/>
        <v>11.310000000000002</v>
      </c>
      <c r="E64" s="17">
        <f t="shared" si="1"/>
        <v>11.310000000000002</v>
      </c>
    </row>
    <row r="65" spans="1:8">
      <c r="A65" s="17">
        <v>123</v>
      </c>
      <c r="B65" s="17">
        <f t="shared" si="0"/>
        <v>5.125</v>
      </c>
      <c r="C65" s="17">
        <v>162.83099999999999</v>
      </c>
      <c r="D65" s="17">
        <f t="shared" si="7"/>
        <v>17.169000000000011</v>
      </c>
      <c r="E65" s="17">
        <f t="shared" si="1"/>
        <v>17.169000000000011</v>
      </c>
    </row>
    <row r="66" spans="1:8">
      <c r="A66" s="17">
        <v>125</v>
      </c>
      <c r="B66" s="17">
        <f t="shared" si="0"/>
        <v>5.208333333333333</v>
      </c>
      <c r="C66" s="17">
        <v>162.15</v>
      </c>
      <c r="D66" s="17">
        <f t="shared" si="7"/>
        <v>17.849999999999994</v>
      </c>
      <c r="E66" s="17">
        <f t="shared" si="1"/>
        <v>17.849999999999994</v>
      </c>
    </row>
    <row r="67" spans="1:8">
      <c r="A67" s="17">
        <v>127</v>
      </c>
      <c r="B67" s="17">
        <f t="shared" si="0"/>
        <v>5.2916666666666661</v>
      </c>
      <c r="C67" s="17">
        <v>164.16800000000001</v>
      </c>
      <c r="D67" s="17">
        <f t="shared" si="7"/>
        <v>15.831999999999994</v>
      </c>
      <c r="E67" s="17">
        <f t="shared" si="1"/>
        <v>15.831999999999994</v>
      </c>
    </row>
    <row r="68" spans="1:8">
      <c r="A68" s="17">
        <v>129</v>
      </c>
      <c r="B68" s="17">
        <f t="shared" si="0"/>
        <v>5.375</v>
      </c>
      <c r="C68" s="17">
        <v>145.80000000000001</v>
      </c>
      <c r="D68" s="17">
        <f t="shared" si="7"/>
        <v>34.199999999999989</v>
      </c>
      <c r="E68" s="17">
        <f t="shared" si="1"/>
        <v>34.199999999999989</v>
      </c>
    </row>
    <row r="69" spans="1:8">
      <c r="A69" s="17">
        <v>131</v>
      </c>
      <c r="B69" s="17">
        <f t="shared" ref="B69:B73" si="8">A69*(1/24)</f>
        <v>5.458333333333333</v>
      </c>
      <c r="C69" s="17">
        <v>161.87200000000001</v>
      </c>
      <c r="D69" s="17">
        <f t="shared" si="7"/>
        <v>18.127999999999986</v>
      </c>
      <c r="E69" s="17">
        <f t="shared" ref="E69:E73" si="9">ABS(D69)</f>
        <v>18.127999999999986</v>
      </c>
    </row>
    <row r="70" spans="1:8">
      <c r="A70" s="17">
        <v>133</v>
      </c>
      <c r="B70" s="17">
        <f t="shared" si="8"/>
        <v>5.5416666666666661</v>
      </c>
      <c r="C70" s="17">
        <v>159.77500000000001</v>
      </c>
      <c r="D70" s="17">
        <f t="shared" si="7"/>
        <v>20.224999999999994</v>
      </c>
      <c r="E70" s="17">
        <f t="shared" si="9"/>
        <v>20.224999999999994</v>
      </c>
    </row>
    <row r="71" spans="1:8">
      <c r="A71" s="17">
        <v>135</v>
      </c>
      <c r="B71" s="17">
        <f t="shared" si="8"/>
        <v>5.625</v>
      </c>
      <c r="C71" s="17">
        <v>167.005</v>
      </c>
      <c r="D71" s="17">
        <f t="shared" si="7"/>
        <v>12.995000000000005</v>
      </c>
      <c r="E71" s="17">
        <f t="shared" si="9"/>
        <v>12.995000000000005</v>
      </c>
    </row>
    <row r="72" spans="1:8">
      <c r="A72" s="17">
        <v>137</v>
      </c>
      <c r="B72" s="17">
        <f t="shared" si="8"/>
        <v>5.708333333333333</v>
      </c>
      <c r="C72" s="17">
        <v>163.828</v>
      </c>
      <c r="D72" s="17">
        <f t="shared" ref="D72:D73" si="10">-180+C72</f>
        <v>-16.171999999999997</v>
      </c>
      <c r="E72" s="17">
        <f t="shared" si="9"/>
        <v>16.171999999999997</v>
      </c>
    </row>
    <row r="73" spans="1:8">
      <c r="A73" s="17">
        <v>139</v>
      </c>
      <c r="B73" s="17">
        <f t="shared" si="8"/>
        <v>5.7916666666666661</v>
      </c>
      <c r="C73" s="17">
        <v>163.791</v>
      </c>
      <c r="D73" s="17">
        <f t="shared" si="10"/>
        <v>-16.209000000000003</v>
      </c>
      <c r="E73" s="17">
        <f t="shared" si="9"/>
        <v>16.209000000000003</v>
      </c>
    </row>
    <row r="74" spans="1:8">
      <c r="A74" s="17"/>
      <c r="B74" s="17"/>
      <c r="C74" s="17"/>
      <c r="D74" s="17"/>
      <c r="E74" s="17"/>
    </row>
    <row r="76" spans="1:8">
      <c r="A76" t="s">
        <v>309</v>
      </c>
    </row>
    <row r="77" spans="1:8">
      <c r="A77" s="1" t="s">
        <v>123</v>
      </c>
      <c r="B77" s="1" t="s">
        <v>124</v>
      </c>
      <c r="C77" s="1" t="s">
        <v>125</v>
      </c>
      <c r="D77" s="1" t="s">
        <v>174</v>
      </c>
      <c r="E77" s="1" t="s">
        <v>127</v>
      </c>
      <c r="G77" t="s">
        <v>131</v>
      </c>
      <c r="H77" t="s">
        <v>840</v>
      </c>
    </row>
    <row r="78" spans="1:8">
      <c r="A78" s="17">
        <v>1</v>
      </c>
      <c r="B78" s="17">
        <f t="shared" ref="B78:B128" si="11">A78*(1/24)</f>
        <v>4.1666666666666664E-2</v>
      </c>
      <c r="C78" s="17">
        <v>164.911</v>
      </c>
      <c r="D78" s="17">
        <f>-180+C78</f>
        <v>-15.088999999999999</v>
      </c>
      <c r="E78" s="17">
        <f t="shared" ref="E78:E128" si="12">ABS(D78)</f>
        <v>15.088999999999999</v>
      </c>
      <c r="G78" t="s">
        <v>841</v>
      </c>
    </row>
    <row r="79" spans="1:8">
      <c r="A79" s="17">
        <v>3</v>
      </c>
      <c r="B79" s="17">
        <f t="shared" si="11"/>
        <v>0.125</v>
      </c>
      <c r="C79" s="17">
        <v>175.601</v>
      </c>
      <c r="D79" s="17">
        <f>-180+C79</f>
        <v>-4.3990000000000009</v>
      </c>
      <c r="E79" s="17">
        <f t="shared" si="12"/>
        <v>4.3990000000000009</v>
      </c>
      <c r="G79" s="9" t="s">
        <v>310</v>
      </c>
    </row>
    <row r="80" spans="1:8">
      <c r="A80" s="17">
        <v>5</v>
      </c>
      <c r="B80" s="17">
        <f t="shared" si="11"/>
        <v>0.20833333333333331</v>
      </c>
      <c r="C80" s="17">
        <v>159.42599999999999</v>
      </c>
      <c r="D80" s="17">
        <f>180-C80</f>
        <v>20.574000000000012</v>
      </c>
      <c r="E80" s="17">
        <f t="shared" si="12"/>
        <v>20.574000000000012</v>
      </c>
    </row>
    <row r="81" spans="1:5">
      <c r="A81" s="17">
        <v>7</v>
      </c>
      <c r="B81" s="17">
        <f t="shared" si="11"/>
        <v>0.29166666666666663</v>
      </c>
      <c r="C81" s="17">
        <v>163.99199999999999</v>
      </c>
      <c r="D81" s="17">
        <f t="shared" ref="D81:D91" si="13">180-C81</f>
        <v>16.00800000000001</v>
      </c>
      <c r="E81" s="17">
        <f t="shared" si="12"/>
        <v>16.00800000000001</v>
      </c>
    </row>
    <row r="82" spans="1:5">
      <c r="A82" s="17">
        <v>9</v>
      </c>
      <c r="B82" s="17">
        <f t="shared" si="11"/>
        <v>0.375</v>
      </c>
      <c r="C82" s="17">
        <v>165.601</v>
      </c>
      <c r="D82" s="17">
        <f t="shared" si="13"/>
        <v>14.399000000000001</v>
      </c>
      <c r="E82" s="17">
        <f t="shared" si="12"/>
        <v>14.399000000000001</v>
      </c>
    </row>
    <row r="83" spans="1:5">
      <c r="A83" s="17">
        <v>11</v>
      </c>
      <c r="B83" s="17">
        <f t="shared" si="11"/>
        <v>0.45833333333333331</v>
      </c>
      <c r="C83" s="17">
        <v>170.09899999999999</v>
      </c>
      <c r="D83" s="17">
        <f t="shared" si="13"/>
        <v>9.9010000000000105</v>
      </c>
      <c r="E83" s="17">
        <f t="shared" si="12"/>
        <v>9.9010000000000105</v>
      </c>
    </row>
    <row r="84" spans="1:5">
      <c r="A84" s="17">
        <v>13</v>
      </c>
      <c r="B84" s="17">
        <f t="shared" si="11"/>
        <v>0.54166666666666663</v>
      </c>
      <c r="C84" s="17">
        <v>159.803</v>
      </c>
      <c r="D84" s="17">
        <f t="shared" si="13"/>
        <v>20.197000000000003</v>
      </c>
      <c r="E84" s="17">
        <f t="shared" si="12"/>
        <v>20.197000000000003</v>
      </c>
    </row>
    <row r="85" spans="1:5">
      <c r="A85" s="17">
        <v>15</v>
      </c>
      <c r="B85" s="17">
        <f t="shared" si="11"/>
        <v>0.625</v>
      </c>
      <c r="C85" s="17">
        <v>157.09800000000001</v>
      </c>
      <c r="D85" s="17">
        <f t="shared" si="13"/>
        <v>22.901999999999987</v>
      </c>
      <c r="E85" s="17">
        <f t="shared" si="12"/>
        <v>22.901999999999987</v>
      </c>
    </row>
    <row r="86" spans="1:5">
      <c r="A86" s="17">
        <v>17</v>
      </c>
      <c r="B86" s="17">
        <f t="shared" si="11"/>
        <v>0.70833333333333326</v>
      </c>
      <c r="C86" s="17">
        <v>157.59899999999999</v>
      </c>
      <c r="D86" s="17">
        <f t="shared" si="13"/>
        <v>22.40100000000001</v>
      </c>
      <c r="E86" s="17">
        <f t="shared" si="12"/>
        <v>22.40100000000001</v>
      </c>
    </row>
    <row r="87" spans="1:5">
      <c r="A87" s="17">
        <v>19</v>
      </c>
      <c r="B87" s="17">
        <f t="shared" si="11"/>
        <v>0.79166666666666663</v>
      </c>
      <c r="C87" s="17">
        <v>158.976</v>
      </c>
      <c r="D87" s="17">
        <f t="shared" si="13"/>
        <v>21.024000000000001</v>
      </c>
      <c r="E87" s="17">
        <f t="shared" si="12"/>
        <v>21.024000000000001</v>
      </c>
    </row>
    <row r="88" spans="1:5">
      <c r="A88" s="17">
        <v>21</v>
      </c>
      <c r="B88" s="17">
        <f t="shared" si="11"/>
        <v>0.875</v>
      </c>
      <c r="C88" s="17">
        <v>164.05500000000001</v>
      </c>
      <c r="D88" s="17">
        <f t="shared" si="13"/>
        <v>15.944999999999993</v>
      </c>
      <c r="E88" s="17">
        <f t="shared" si="12"/>
        <v>15.944999999999993</v>
      </c>
    </row>
    <row r="89" spans="1:5">
      <c r="A89" s="17">
        <v>23</v>
      </c>
      <c r="B89" s="17">
        <f t="shared" si="11"/>
        <v>0.95833333333333326</v>
      </c>
      <c r="C89" s="17">
        <v>168.304</v>
      </c>
      <c r="D89" s="17">
        <f t="shared" si="13"/>
        <v>11.695999999999998</v>
      </c>
      <c r="E89" s="17">
        <f t="shared" si="12"/>
        <v>11.695999999999998</v>
      </c>
    </row>
    <row r="90" spans="1:5">
      <c r="A90" s="17">
        <v>25</v>
      </c>
      <c r="B90" s="17">
        <f t="shared" si="11"/>
        <v>1.0416666666666665</v>
      </c>
      <c r="C90" s="17">
        <v>166.72900000000001</v>
      </c>
      <c r="D90" s="17">
        <f t="shared" si="13"/>
        <v>13.270999999999987</v>
      </c>
      <c r="E90" s="17">
        <f t="shared" si="12"/>
        <v>13.270999999999987</v>
      </c>
    </row>
    <row r="91" spans="1:5">
      <c r="A91" s="17">
        <v>27</v>
      </c>
      <c r="B91" s="17">
        <f t="shared" si="11"/>
        <v>1.125</v>
      </c>
      <c r="C91" s="17">
        <v>175.54</v>
      </c>
      <c r="D91" s="17">
        <f t="shared" si="13"/>
        <v>4.460000000000008</v>
      </c>
      <c r="E91" s="17">
        <f t="shared" si="12"/>
        <v>4.460000000000008</v>
      </c>
    </row>
    <row r="92" spans="1:5">
      <c r="A92" s="17">
        <v>29</v>
      </c>
      <c r="B92" s="17">
        <f t="shared" si="11"/>
        <v>1.2083333333333333</v>
      </c>
      <c r="C92" s="17">
        <v>177.45500000000001</v>
      </c>
      <c r="D92" s="17">
        <f t="shared" ref="D92:D99" si="14">-180+C92</f>
        <v>-2.5449999999999875</v>
      </c>
      <c r="E92" s="17">
        <f t="shared" si="12"/>
        <v>2.5449999999999875</v>
      </c>
    </row>
    <row r="93" spans="1:5">
      <c r="A93" s="17">
        <v>31</v>
      </c>
      <c r="B93" s="17">
        <f t="shared" si="11"/>
        <v>1.2916666666666665</v>
      </c>
      <c r="C93" s="17">
        <v>169.727</v>
      </c>
      <c r="D93" s="17">
        <f t="shared" si="14"/>
        <v>-10.272999999999996</v>
      </c>
      <c r="E93" s="17">
        <f t="shared" si="12"/>
        <v>10.272999999999996</v>
      </c>
    </row>
    <row r="94" spans="1:5">
      <c r="A94" s="17">
        <v>33</v>
      </c>
      <c r="B94" s="17">
        <f t="shared" si="11"/>
        <v>1.375</v>
      </c>
      <c r="C94" s="17">
        <v>162.30500000000001</v>
      </c>
      <c r="D94" s="17">
        <f t="shared" si="14"/>
        <v>-17.694999999999993</v>
      </c>
      <c r="E94" s="17">
        <f t="shared" si="12"/>
        <v>17.694999999999993</v>
      </c>
    </row>
    <row r="95" spans="1:5">
      <c r="A95" s="17">
        <v>35</v>
      </c>
      <c r="B95" s="17">
        <f t="shared" si="11"/>
        <v>1.4583333333333333</v>
      </c>
      <c r="C95" s="17">
        <v>156.41499999999999</v>
      </c>
      <c r="D95" s="17">
        <f t="shared" si="14"/>
        <v>-23.585000000000008</v>
      </c>
      <c r="E95" s="10">
        <f t="shared" si="12"/>
        <v>23.585000000000008</v>
      </c>
    </row>
    <row r="96" spans="1:5">
      <c r="A96" s="17">
        <v>37</v>
      </c>
      <c r="B96" s="17">
        <f t="shared" si="11"/>
        <v>1.5416666666666665</v>
      </c>
      <c r="C96" s="17">
        <v>167.28</v>
      </c>
      <c r="D96" s="17">
        <f t="shared" si="14"/>
        <v>-12.719999999999999</v>
      </c>
      <c r="E96" s="17">
        <f t="shared" si="12"/>
        <v>12.719999999999999</v>
      </c>
    </row>
    <row r="97" spans="1:5">
      <c r="A97" s="17">
        <v>39</v>
      </c>
      <c r="B97" s="17">
        <f t="shared" si="11"/>
        <v>1.625</v>
      </c>
      <c r="C97" s="17">
        <v>168.166</v>
      </c>
      <c r="D97" s="17">
        <f t="shared" si="14"/>
        <v>-11.834000000000003</v>
      </c>
      <c r="E97" s="17">
        <f t="shared" si="12"/>
        <v>11.834000000000003</v>
      </c>
    </row>
    <row r="98" spans="1:5">
      <c r="A98" s="17">
        <v>41</v>
      </c>
      <c r="B98" s="17">
        <f t="shared" si="11"/>
        <v>1.7083333333333333</v>
      </c>
      <c r="C98" s="17">
        <v>171.148</v>
      </c>
      <c r="D98" s="17">
        <f t="shared" si="14"/>
        <v>-8.8520000000000039</v>
      </c>
      <c r="E98" s="17">
        <f t="shared" si="12"/>
        <v>8.8520000000000039</v>
      </c>
    </row>
    <row r="99" spans="1:5">
      <c r="A99" s="17">
        <v>43</v>
      </c>
      <c r="B99" s="17">
        <f t="shared" si="11"/>
        <v>1.7916666666666665</v>
      </c>
      <c r="C99" s="17">
        <v>167.08199999999999</v>
      </c>
      <c r="D99" s="17">
        <f t="shared" si="14"/>
        <v>-12.918000000000006</v>
      </c>
      <c r="E99" s="17">
        <f t="shared" si="12"/>
        <v>12.918000000000006</v>
      </c>
    </row>
    <row r="100" spans="1:5">
      <c r="A100" s="17">
        <v>45</v>
      </c>
      <c r="B100" s="17">
        <f t="shared" si="11"/>
        <v>1.875</v>
      </c>
      <c r="C100" s="17">
        <v>172.24100000000001</v>
      </c>
      <c r="D100" s="17">
        <f t="shared" ref="D100:D115" si="15">180-C100</f>
        <v>7.7589999999999861</v>
      </c>
      <c r="E100" s="17">
        <f t="shared" si="12"/>
        <v>7.7589999999999861</v>
      </c>
    </row>
    <row r="101" spans="1:5">
      <c r="A101" s="17">
        <v>47</v>
      </c>
      <c r="B101" s="17">
        <f t="shared" si="11"/>
        <v>1.9583333333333333</v>
      </c>
      <c r="C101" s="17">
        <v>172.24100000000001</v>
      </c>
      <c r="D101" s="17">
        <f t="shared" si="15"/>
        <v>7.7589999999999861</v>
      </c>
      <c r="E101" s="17">
        <f t="shared" si="12"/>
        <v>7.7589999999999861</v>
      </c>
    </row>
    <row r="102" spans="1:5">
      <c r="A102" s="17">
        <v>49</v>
      </c>
      <c r="B102" s="17">
        <f t="shared" si="11"/>
        <v>2.0416666666666665</v>
      </c>
      <c r="C102" s="17">
        <v>163.51300000000001</v>
      </c>
      <c r="D102" s="17">
        <f t="shared" si="15"/>
        <v>16.486999999999995</v>
      </c>
      <c r="E102" s="17">
        <f t="shared" si="12"/>
        <v>16.486999999999995</v>
      </c>
    </row>
    <row r="103" spans="1:5">
      <c r="A103" s="17">
        <v>51</v>
      </c>
      <c r="B103" s="17">
        <f t="shared" si="11"/>
        <v>2.125</v>
      </c>
      <c r="C103" s="17">
        <v>170.34</v>
      </c>
      <c r="D103" s="17">
        <f t="shared" si="15"/>
        <v>9.6599999999999966</v>
      </c>
      <c r="E103" s="17">
        <f t="shared" si="12"/>
        <v>9.6599999999999966</v>
      </c>
    </row>
    <row r="104" spans="1:5">
      <c r="A104" s="17">
        <v>53</v>
      </c>
      <c r="B104" s="17">
        <f t="shared" si="11"/>
        <v>2.208333333333333</v>
      </c>
      <c r="C104" s="17">
        <v>160.58699999999999</v>
      </c>
      <c r="D104" s="17">
        <f t="shared" si="15"/>
        <v>19.413000000000011</v>
      </c>
      <c r="E104" s="17">
        <f t="shared" si="12"/>
        <v>19.413000000000011</v>
      </c>
    </row>
    <row r="105" spans="1:5">
      <c r="A105" s="17">
        <v>55</v>
      </c>
      <c r="B105" s="17">
        <f t="shared" si="11"/>
        <v>2.2916666666666665</v>
      </c>
      <c r="C105" s="17">
        <v>160.959</v>
      </c>
      <c r="D105" s="17">
        <f t="shared" si="15"/>
        <v>19.040999999999997</v>
      </c>
      <c r="E105" s="17">
        <f t="shared" si="12"/>
        <v>19.040999999999997</v>
      </c>
    </row>
    <row r="106" spans="1:5">
      <c r="A106" s="17">
        <v>57</v>
      </c>
      <c r="B106" s="17">
        <f t="shared" si="11"/>
        <v>2.375</v>
      </c>
      <c r="C106" s="17">
        <v>162.47399999999999</v>
      </c>
      <c r="D106" s="17">
        <f t="shared" si="15"/>
        <v>17.52600000000001</v>
      </c>
      <c r="E106" s="17">
        <f t="shared" si="12"/>
        <v>17.52600000000001</v>
      </c>
    </row>
    <row r="107" spans="1:5">
      <c r="A107" s="17">
        <v>59</v>
      </c>
      <c r="B107" s="17">
        <f t="shared" si="11"/>
        <v>2.458333333333333</v>
      </c>
      <c r="C107" s="17">
        <v>162.73400000000001</v>
      </c>
      <c r="D107" s="17">
        <f t="shared" si="15"/>
        <v>17.265999999999991</v>
      </c>
      <c r="E107" s="17">
        <f t="shared" si="12"/>
        <v>17.265999999999991</v>
      </c>
    </row>
    <row r="108" spans="1:5">
      <c r="A108" s="17">
        <v>61</v>
      </c>
      <c r="B108" s="17">
        <f t="shared" si="11"/>
        <v>2.5416666666666665</v>
      </c>
      <c r="C108" s="17">
        <v>166.64</v>
      </c>
      <c r="D108" s="17">
        <f t="shared" si="15"/>
        <v>13.360000000000014</v>
      </c>
      <c r="E108" s="17">
        <f t="shared" si="12"/>
        <v>13.360000000000014</v>
      </c>
    </row>
    <row r="109" spans="1:5">
      <c r="A109" s="17">
        <v>63</v>
      </c>
      <c r="B109" s="17">
        <f t="shared" si="11"/>
        <v>2.625</v>
      </c>
      <c r="C109" s="17">
        <v>167.56899999999999</v>
      </c>
      <c r="D109" s="17">
        <f t="shared" si="15"/>
        <v>12.431000000000012</v>
      </c>
      <c r="E109" s="17">
        <f t="shared" si="12"/>
        <v>12.431000000000012</v>
      </c>
    </row>
    <row r="110" spans="1:5">
      <c r="A110" s="17">
        <v>65</v>
      </c>
      <c r="B110" s="17">
        <f t="shared" si="11"/>
        <v>2.708333333333333</v>
      </c>
      <c r="C110" s="17">
        <v>160.56</v>
      </c>
      <c r="D110" s="17">
        <f t="shared" si="15"/>
        <v>19.439999999999998</v>
      </c>
      <c r="E110" s="17">
        <f t="shared" si="12"/>
        <v>19.439999999999998</v>
      </c>
    </row>
    <row r="111" spans="1:5">
      <c r="A111" s="17">
        <v>67</v>
      </c>
      <c r="B111" s="17">
        <f t="shared" si="11"/>
        <v>2.7916666666666665</v>
      </c>
      <c r="C111" s="17">
        <v>172.05699999999999</v>
      </c>
      <c r="D111" s="17">
        <f t="shared" si="15"/>
        <v>7.9430000000000121</v>
      </c>
      <c r="E111" s="17">
        <f t="shared" si="12"/>
        <v>7.9430000000000121</v>
      </c>
    </row>
    <row r="112" spans="1:5">
      <c r="A112" s="17">
        <v>69</v>
      </c>
      <c r="B112" s="17">
        <f t="shared" si="11"/>
        <v>2.875</v>
      </c>
      <c r="C112" s="17">
        <v>170.73599999999999</v>
      </c>
      <c r="D112" s="17">
        <f t="shared" si="15"/>
        <v>9.26400000000001</v>
      </c>
      <c r="E112" s="17">
        <f t="shared" si="12"/>
        <v>9.26400000000001</v>
      </c>
    </row>
    <row r="113" spans="1:5">
      <c r="A113" s="17">
        <v>71</v>
      </c>
      <c r="B113" s="17">
        <f t="shared" si="11"/>
        <v>2.958333333333333</v>
      </c>
      <c r="C113" s="17">
        <v>170.399</v>
      </c>
      <c r="D113" s="17">
        <f t="shared" si="15"/>
        <v>9.6009999999999991</v>
      </c>
      <c r="E113" s="17">
        <f t="shared" si="12"/>
        <v>9.6009999999999991</v>
      </c>
    </row>
    <row r="114" spans="1:5">
      <c r="A114" s="17">
        <v>73</v>
      </c>
      <c r="B114" s="17">
        <f t="shared" si="11"/>
        <v>3.0416666666666665</v>
      </c>
      <c r="C114" s="17">
        <v>176.32</v>
      </c>
      <c r="D114" s="17">
        <f t="shared" si="15"/>
        <v>3.6800000000000068</v>
      </c>
      <c r="E114" s="17">
        <f t="shared" si="12"/>
        <v>3.6800000000000068</v>
      </c>
    </row>
    <row r="115" spans="1:5">
      <c r="A115" s="17">
        <v>75</v>
      </c>
      <c r="B115" s="17">
        <f t="shared" si="11"/>
        <v>3.125</v>
      </c>
      <c r="C115" s="17">
        <v>170.23699999999999</v>
      </c>
      <c r="D115" s="17">
        <f t="shared" si="15"/>
        <v>9.7630000000000052</v>
      </c>
      <c r="E115" s="17">
        <f t="shared" si="12"/>
        <v>9.7630000000000052</v>
      </c>
    </row>
    <row r="116" spans="1:5">
      <c r="A116" s="17">
        <v>77</v>
      </c>
      <c r="B116" s="17">
        <f t="shared" si="11"/>
        <v>3.208333333333333</v>
      </c>
      <c r="C116" s="17">
        <v>174.21600000000001</v>
      </c>
      <c r="D116" s="17">
        <f t="shared" ref="D116:D127" si="16">-180+C116</f>
        <v>-5.7839999999999918</v>
      </c>
      <c r="E116" s="17">
        <f t="shared" si="12"/>
        <v>5.7839999999999918</v>
      </c>
    </row>
    <row r="117" spans="1:5">
      <c r="A117" s="17">
        <v>79</v>
      </c>
      <c r="B117" s="17">
        <f t="shared" si="11"/>
        <v>3.2916666666666665</v>
      </c>
      <c r="C117" s="17">
        <v>179.62700000000001</v>
      </c>
      <c r="D117" s="17">
        <f t="shared" si="16"/>
        <v>-0.37299999999999045</v>
      </c>
      <c r="E117" s="17">
        <f t="shared" si="12"/>
        <v>0.37299999999999045</v>
      </c>
    </row>
    <row r="118" spans="1:5">
      <c r="A118" s="17">
        <v>81</v>
      </c>
      <c r="B118" s="17">
        <f t="shared" si="11"/>
        <v>3.375</v>
      </c>
      <c r="C118" s="17">
        <v>177.57599999999999</v>
      </c>
      <c r="D118" s="17">
        <f t="shared" si="16"/>
        <v>-2.4240000000000066</v>
      </c>
      <c r="E118" s="17">
        <f t="shared" si="12"/>
        <v>2.4240000000000066</v>
      </c>
    </row>
    <row r="119" spans="1:5">
      <c r="A119" s="17">
        <v>83</v>
      </c>
      <c r="B119" s="17">
        <f t="shared" si="11"/>
        <v>3.458333333333333</v>
      </c>
      <c r="C119" s="17">
        <v>176.464</v>
      </c>
      <c r="D119" s="17">
        <f t="shared" si="16"/>
        <v>-3.5360000000000014</v>
      </c>
      <c r="E119" s="17">
        <f t="shared" si="12"/>
        <v>3.5360000000000014</v>
      </c>
    </row>
    <row r="120" spans="1:5">
      <c r="A120" s="17">
        <v>85</v>
      </c>
      <c r="B120" s="17">
        <f t="shared" si="11"/>
        <v>3.5416666666666665</v>
      </c>
      <c r="C120" s="17">
        <v>173.07900000000001</v>
      </c>
      <c r="D120" s="17">
        <f t="shared" si="16"/>
        <v>-6.9209999999999923</v>
      </c>
      <c r="E120" s="17">
        <f t="shared" si="12"/>
        <v>6.9209999999999923</v>
      </c>
    </row>
    <row r="121" spans="1:5">
      <c r="A121" s="17">
        <v>87</v>
      </c>
      <c r="B121" s="17">
        <f t="shared" si="11"/>
        <v>3.625</v>
      </c>
      <c r="C121" s="17">
        <v>174.727</v>
      </c>
      <c r="D121" s="17">
        <f t="shared" si="16"/>
        <v>-5.2729999999999961</v>
      </c>
      <c r="E121" s="17">
        <f t="shared" si="12"/>
        <v>5.2729999999999961</v>
      </c>
    </row>
    <row r="122" spans="1:5">
      <c r="A122" s="17">
        <v>89</v>
      </c>
      <c r="B122" s="17">
        <f t="shared" si="11"/>
        <v>3.708333333333333</v>
      </c>
      <c r="C122" s="17">
        <v>167.65</v>
      </c>
      <c r="D122" s="17">
        <f t="shared" si="16"/>
        <v>-12.349999999999994</v>
      </c>
      <c r="E122" s="17">
        <f t="shared" si="12"/>
        <v>12.349999999999994</v>
      </c>
    </row>
    <row r="123" spans="1:5">
      <c r="A123" s="17">
        <v>91</v>
      </c>
      <c r="B123" s="17">
        <f t="shared" si="11"/>
        <v>3.7916666666666665</v>
      </c>
      <c r="C123" s="17">
        <v>169.69499999999999</v>
      </c>
      <c r="D123" s="17">
        <f t="shared" si="16"/>
        <v>-10.305000000000007</v>
      </c>
      <c r="E123" s="17">
        <f t="shared" si="12"/>
        <v>10.305000000000007</v>
      </c>
    </row>
    <row r="124" spans="1:5">
      <c r="A124" s="17">
        <v>93</v>
      </c>
      <c r="B124" s="17">
        <f t="shared" si="11"/>
        <v>3.875</v>
      </c>
      <c r="C124" s="17">
        <v>158.08000000000001</v>
      </c>
      <c r="D124" s="17">
        <f t="shared" si="16"/>
        <v>-21.919999999999987</v>
      </c>
      <c r="E124" s="17">
        <f t="shared" si="12"/>
        <v>21.919999999999987</v>
      </c>
    </row>
    <row r="125" spans="1:5">
      <c r="A125" s="17">
        <v>95</v>
      </c>
      <c r="B125" s="17">
        <f t="shared" si="11"/>
        <v>3.958333333333333</v>
      </c>
      <c r="C125" s="17">
        <v>169.80799999999999</v>
      </c>
      <c r="D125" s="17">
        <f t="shared" si="16"/>
        <v>-10.192000000000007</v>
      </c>
      <c r="E125" s="17">
        <f t="shared" si="12"/>
        <v>10.192000000000007</v>
      </c>
    </row>
    <row r="126" spans="1:5">
      <c r="A126" s="17">
        <v>97</v>
      </c>
      <c r="B126" s="17">
        <f t="shared" si="11"/>
        <v>4.0416666666666661</v>
      </c>
      <c r="C126" s="17">
        <v>161.494</v>
      </c>
      <c r="D126" s="17">
        <f t="shared" si="16"/>
        <v>-18.506</v>
      </c>
      <c r="E126" s="17">
        <f t="shared" si="12"/>
        <v>18.506</v>
      </c>
    </row>
    <row r="127" spans="1:5">
      <c r="A127" s="17">
        <v>99</v>
      </c>
      <c r="B127" s="17">
        <f t="shared" si="11"/>
        <v>4.125</v>
      </c>
      <c r="C127" s="17">
        <v>169.846</v>
      </c>
      <c r="D127" s="17">
        <f t="shared" si="16"/>
        <v>-10.153999999999996</v>
      </c>
      <c r="E127" s="17">
        <f t="shared" si="12"/>
        <v>10.153999999999996</v>
      </c>
    </row>
    <row r="128" spans="1:5">
      <c r="A128" s="17">
        <v>101</v>
      </c>
      <c r="B128" s="17">
        <f t="shared" si="11"/>
        <v>4.208333333333333</v>
      </c>
      <c r="C128" s="17">
        <v>158.10599999999999</v>
      </c>
      <c r="D128" s="17">
        <f>-180+C128</f>
        <v>-21.894000000000005</v>
      </c>
      <c r="E128" s="17">
        <f t="shared" si="12"/>
        <v>21.894000000000005</v>
      </c>
    </row>
    <row r="129" spans="1:8">
      <c r="A129" s="17"/>
      <c r="B129" s="17"/>
      <c r="C129" s="17"/>
      <c r="D129" s="17"/>
      <c r="E129" s="17"/>
    </row>
    <row r="130" spans="1:8">
      <c r="A130" s="17"/>
      <c r="B130" s="17"/>
      <c r="C130" s="17"/>
      <c r="D130" s="17"/>
      <c r="E130" s="17"/>
    </row>
    <row r="131" spans="1:8">
      <c r="A131" t="s">
        <v>311</v>
      </c>
    </row>
    <row r="132" spans="1:8">
      <c r="A132" s="1" t="s">
        <v>123</v>
      </c>
      <c r="B132" s="1" t="s">
        <v>124</v>
      </c>
      <c r="C132" s="1" t="s">
        <v>125</v>
      </c>
      <c r="D132" s="1" t="s">
        <v>174</v>
      </c>
      <c r="E132" s="1" t="s">
        <v>127</v>
      </c>
      <c r="G132" t="s">
        <v>131</v>
      </c>
      <c r="H132" t="s">
        <v>842</v>
      </c>
    </row>
    <row r="133" spans="1:8">
      <c r="A133" s="17">
        <v>1</v>
      </c>
      <c r="B133" s="17">
        <f t="shared" ref="B133:B170" si="17">A133*(1/24)</f>
        <v>4.1666666666666664E-2</v>
      </c>
      <c r="C133" s="17">
        <v>161.886</v>
      </c>
      <c r="D133" s="17">
        <f>180-C133</f>
        <v>18.114000000000004</v>
      </c>
      <c r="E133" s="17">
        <f t="shared" ref="E133:E170" si="18">ABS(D133)</f>
        <v>18.114000000000004</v>
      </c>
      <c r="G133" t="s">
        <v>843</v>
      </c>
    </row>
    <row r="134" spans="1:8">
      <c r="A134" s="17">
        <v>3</v>
      </c>
      <c r="B134" s="17">
        <f t="shared" si="17"/>
        <v>0.125</v>
      </c>
      <c r="C134" s="17">
        <v>167.84700000000001</v>
      </c>
      <c r="D134" s="17">
        <f t="shared" ref="D134:D135" si="19">180-C134</f>
        <v>12.152999999999992</v>
      </c>
      <c r="E134" s="17">
        <f t="shared" si="18"/>
        <v>12.152999999999992</v>
      </c>
      <c r="G134" s="9" t="s">
        <v>312</v>
      </c>
    </row>
    <row r="135" spans="1:8">
      <c r="A135" s="17">
        <v>5</v>
      </c>
      <c r="B135" s="17">
        <f t="shared" si="17"/>
        <v>0.20833333333333331</v>
      </c>
      <c r="C135" s="17">
        <v>163.476</v>
      </c>
      <c r="D135" s="17">
        <f t="shared" si="19"/>
        <v>16.524000000000001</v>
      </c>
      <c r="E135" s="17">
        <f t="shared" si="18"/>
        <v>16.524000000000001</v>
      </c>
    </row>
    <row r="136" spans="1:8">
      <c r="A136" s="17">
        <v>7</v>
      </c>
      <c r="B136" s="17">
        <f t="shared" si="17"/>
        <v>0.29166666666666663</v>
      </c>
      <c r="C136" s="17">
        <v>174.94499999999999</v>
      </c>
      <c r="D136" s="17">
        <f>-180+C136</f>
        <v>-5.0550000000000068</v>
      </c>
      <c r="E136" s="17">
        <f t="shared" si="18"/>
        <v>5.0550000000000068</v>
      </c>
    </row>
    <row r="137" spans="1:8">
      <c r="A137" s="17">
        <v>9</v>
      </c>
      <c r="B137" s="17">
        <f t="shared" si="17"/>
        <v>0.375</v>
      </c>
      <c r="C137" s="17">
        <v>166.06100000000001</v>
      </c>
      <c r="D137" s="17">
        <f t="shared" ref="D137:D144" si="20">-180+C137</f>
        <v>-13.938999999999993</v>
      </c>
      <c r="E137" s="17">
        <f t="shared" si="18"/>
        <v>13.938999999999993</v>
      </c>
    </row>
    <row r="138" spans="1:8">
      <c r="A138" s="17">
        <v>11</v>
      </c>
      <c r="B138" s="17">
        <f t="shared" si="17"/>
        <v>0.45833333333333331</v>
      </c>
      <c r="C138" s="17">
        <v>159.624</v>
      </c>
      <c r="D138" s="17">
        <f t="shared" si="20"/>
        <v>-20.376000000000005</v>
      </c>
      <c r="E138" s="17">
        <f t="shared" si="18"/>
        <v>20.376000000000005</v>
      </c>
    </row>
    <row r="139" spans="1:8">
      <c r="A139" s="17">
        <v>13</v>
      </c>
      <c r="B139" s="17">
        <f t="shared" si="17"/>
        <v>0.54166666666666663</v>
      </c>
      <c r="C139" s="17">
        <v>152.88900000000001</v>
      </c>
      <c r="D139" s="17">
        <f t="shared" si="20"/>
        <v>-27.11099999999999</v>
      </c>
      <c r="E139" s="17">
        <f t="shared" si="18"/>
        <v>27.11099999999999</v>
      </c>
    </row>
    <row r="140" spans="1:8">
      <c r="A140" s="17">
        <v>15</v>
      </c>
      <c r="B140" s="17">
        <f t="shared" si="17"/>
        <v>0.625</v>
      </c>
      <c r="C140" s="17">
        <v>147.529</v>
      </c>
      <c r="D140" s="17">
        <f t="shared" si="20"/>
        <v>-32.471000000000004</v>
      </c>
      <c r="E140" s="10">
        <f t="shared" si="18"/>
        <v>32.471000000000004</v>
      </c>
    </row>
    <row r="141" spans="1:8">
      <c r="A141" s="17">
        <v>17</v>
      </c>
      <c r="B141" s="17">
        <f t="shared" si="17"/>
        <v>0.70833333333333326</v>
      </c>
      <c r="C141" s="17">
        <v>148.81899999999999</v>
      </c>
      <c r="D141" s="17">
        <f t="shared" si="20"/>
        <v>-31.181000000000012</v>
      </c>
      <c r="E141" s="17">
        <f t="shared" si="18"/>
        <v>31.181000000000012</v>
      </c>
    </row>
    <row r="142" spans="1:8">
      <c r="A142" s="17">
        <v>19</v>
      </c>
      <c r="B142" s="17">
        <f t="shared" si="17"/>
        <v>0.79166666666666663</v>
      </c>
      <c r="C142" s="17">
        <v>148.70599999999999</v>
      </c>
      <c r="D142" s="17">
        <f t="shared" si="20"/>
        <v>-31.294000000000011</v>
      </c>
      <c r="E142" s="17">
        <f t="shared" si="18"/>
        <v>31.294000000000011</v>
      </c>
    </row>
    <row r="143" spans="1:8">
      <c r="A143" s="17">
        <v>21</v>
      </c>
      <c r="B143" s="17">
        <f t="shared" si="17"/>
        <v>0.875</v>
      </c>
      <c r="C143" s="17">
        <v>153.61000000000001</v>
      </c>
      <c r="D143" s="17">
        <f t="shared" si="20"/>
        <v>-26.389999999999986</v>
      </c>
      <c r="E143" s="17">
        <f t="shared" si="18"/>
        <v>26.389999999999986</v>
      </c>
    </row>
    <row r="144" spans="1:8">
      <c r="A144" s="17">
        <v>23</v>
      </c>
      <c r="B144" s="17">
        <f t="shared" si="17"/>
        <v>0.95833333333333326</v>
      </c>
      <c r="C144" s="17">
        <v>171.61500000000001</v>
      </c>
      <c r="D144" s="17">
        <f t="shared" si="20"/>
        <v>-8.3849999999999909</v>
      </c>
      <c r="E144" s="17">
        <f t="shared" si="18"/>
        <v>8.3849999999999909</v>
      </c>
    </row>
    <row r="145" spans="1:5">
      <c r="A145" s="17">
        <v>25</v>
      </c>
      <c r="B145" s="17">
        <f t="shared" si="17"/>
        <v>1.0416666666666665</v>
      </c>
      <c r="C145" s="17">
        <v>165.56399999999999</v>
      </c>
      <c r="D145" s="17">
        <f t="shared" ref="D145:D153" si="21">180-C145</f>
        <v>14.436000000000007</v>
      </c>
      <c r="E145" s="17">
        <f t="shared" si="18"/>
        <v>14.436000000000007</v>
      </c>
    </row>
    <row r="146" spans="1:5">
      <c r="A146" s="17">
        <v>27</v>
      </c>
      <c r="B146" s="17">
        <f t="shared" si="17"/>
        <v>1.125</v>
      </c>
      <c r="C146" s="17">
        <v>149.685</v>
      </c>
      <c r="D146" s="17">
        <f t="shared" si="21"/>
        <v>30.314999999999998</v>
      </c>
      <c r="E146" s="17">
        <f t="shared" si="18"/>
        <v>30.314999999999998</v>
      </c>
    </row>
    <row r="147" spans="1:5">
      <c r="A147" s="17">
        <v>29</v>
      </c>
      <c r="B147" s="17">
        <f t="shared" si="17"/>
        <v>1.2083333333333333</v>
      </c>
      <c r="C147" s="17">
        <v>156.202</v>
      </c>
      <c r="D147" s="17">
        <f t="shared" si="21"/>
        <v>23.798000000000002</v>
      </c>
      <c r="E147" s="17">
        <f t="shared" si="18"/>
        <v>23.798000000000002</v>
      </c>
    </row>
    <row r="148" spans="1:5">
      <c r="A148" s="17">
        <v>31</v>
      </c>
      <c r="B148" s="17">
        <f t="shared" si="17"/>
        <v>1.2916666666666665</v>
      </c>
      <c r="C148" s="17">
        <v>152.52600000000001</v>
      </c>
      <c r="D148" s="17">
        <f t="shared" si="21"/>
        <v>27.47399999999999</v>
      </c>
      <c r="E148" s="17">
        <f t="shared" si="18"/>
        <v>27.47399999999999</v>
      </c>
    </row>
    <row r="149" spans="1:5">
      <c r="A149" s="17">
        <v>33</v>
      </c>
      <c r="B149" s="17">
        <f t="shared" si="17"/>
        <v>1.375</v>
      </c>
      <c r="C149" s="17">
        <v>147.66800000000001</v>
      </c>
      <c r="D149" s="17">
        <f t="shared" si="21"/>
        <v>32.331999999999994</v>
      </c>
      <c r="E149" s="17">
        <f t="shared" si="18"/>
        <v>32.331999999999994</v>
      </c>
    </row>
    <row r="150" spans="1:5">
      <c r="A150" s="17">
        <v>35</v>
      </c>
      <c r="B150" s="17">
        <f t="shared" si="17"/>
        <v>1.4583333333333333</v>
      </c>
      <c r="C150" s="17">
        <v>156.9</v>
      </c>
      <c r="D150" s="17">
        <f t="shared" si="21"/>
        <v>23.099999999999994</v>
      </c>
      <c r="E150" s="17">
        <f t="shared" si="18"/>
        <v>23.099999999999994</v>
      </c>
    </row>
    <row r="151" spans="1:5">
      <c r="A151" s="17">
        <v>37</v>
      </c>
      <c r="B151" s="17">
        <f t="shared" si="17"/>
        <v>1.5416666666666665</v>
      </c>
      <c r="C151" s="17">
        <v>166.02500000000001</v>
      </c>
      <c r="D151" s="17">
        <f t="shared" si="21"/>
        <v>13.974999999999994</v>
      </c>
      <c r="E151" s="17">
        <f t="shared" si="18"/>
        <v>13.974999999999994</v>
      </c>
    </row>
    <row r="152" spans="1:5">
      <c r="A152" s="17">
        <v>39</v>
      </c>
      <c r="B152" s="17">
        <f t="shared" si="17"/>
        <v>1.625</v>
      </c>
      <c r="C152" s="17">
        <v>168.09200000000001</v>
      </c>
      <c r="D152" s="17">
        <f t="shared" si="21"/>
        <v>11.907999999999987</v>
      </c>
      <c r="E152" s="17">
        <f t="shared" si="18"/>
        <v>11.907999999999987</v>
      </c>
    </row>
    <row r="153" spans="1:5">
      <c r="A153" s="17">
        <v>41</v>
      </c>
      <c r="B153" s="17">
        <f t="shared" si="17"/>
        <v>1.7083333333333333</v>
      </c>
      <c r="C153" s="17">
        <v>178.36099999999999</v>
      </c>
      <c r="D153" s="17">
        <f t="shared" si="21"/>
        <v>1.63900000000001</v>
      </c>
      <c r="E153" s="17">
        <f t="shared" si="18"/>
        <v>1.63900000000001</v>
      </c>
    </row>
    <row r="154" spans="1:5">
      <c r="A154" s="17">
        <v>43</v>
      </c>
      <c r="B154" s="17">
        <f t="shared" si="17"/>
        <v>1.7916666666666665</v>
      </c>
      <c r="C154" s="17">
        <v>159.06200000000001</v>
      </c>
      <c r="D154" s="17">
        <f t="shared" ref="D154:D163" si="22">-180+C154</f>
        <v>-20.937999999999988</v>
      </c>
      <c r="E154" s="17">
        <f t="shared" si="18"/>
        <v>20.937999999999988</v>
      </c>
    </row>
    <row r="155" spans="1:5">
      <c r="A155" s="17">
        <v>45</v>
      </c>
      <c r="B155" s="17">
        <f t="shared" si="17"/>
        <v>1.875</v>
      </c>
      <c r="C155" s="17">
        <v>163.53299999999999</v>
      </c>
      <c r="D155" s="17">
        <f t="shared" si="22"/>
        <v>-16.467000000000013</v>
      </c>
      <c r="E155" s="17">
        <f t="shared" si="18"/>
        <v>16.467000000000013</v>
      </c>
    </row>
    <row r="156" spans="1:5">
      <c r="A156" s="17">
        <v>47</v>
      </c>
      <c r="B156" s="17">
        <f t="shared" si="17"/>
        <v>1.9583333333333333</v>
      </c>
      <c r="C156" s="17">
        <v>160.56</v>
      </c>
      <c r="D156" s="17">
        <f t="shared" si="22"/>
        <v>-19.439999999999998</v>
      </c>
      <c r="E156" s="17">
        <f t="shared" si="18"/>
        <v>19.439999999999998</v>
      </c>
    </row>
    <row r="157" spans="1:5">
      <c r="A157" s="17">
        <v>49</v>
      </c>
      <c r="B157" s="17">
        <f t="shared" si="17"/>
        <v>2.0416666666666665</v>
      </c>
      <c r="C157" s="17">
        <v>171.38</v>
      </c>
      <c r="D157" s="17">
        <f t="shared" si="22"/>
        <v>-8.6200000000000045</v>
      </c>
      <c r="E157" s="17">
        <f t="shared" si="18"/>
        <v>8.6200000000000045</v>
      </c>
    </row>
    <row r="158" spans="1:5">
      <c r="A158" s="17">
        <v>51</v>
      </c>
      <c r="B158" s="17">
        <f t="shared" si="17"/>
        <v>2.125</v>
      </c>
      <c r="C158" s="17">
        <v>155.46600000000001</v>
      </c>
      <c r="D158" s="17">
        <f t="shared" si="22"/>
        <v>-24.533999999999992</v>
      </c>
      <c r="E158" s="17">
        <f t="shared" si="18"/>
        <v>24.533999999999992</v>
      </c>
    </row>
    <row r="159" spans="1:5">
      <c r="A159" s="17">
        <v>53</v>
      </c>
      <c r="B159" s="17">
        <f t="shared" si="17"/>
        <v>2.208333333333333</v>
      </c>
      <c r="C159" s="17">
        <v>158.499</v>
      </c>
      <c r="D159" s="17">
        <f t="shared" si="22"/>
        <v>-21.501000000000005</v>
      </c>
      <c r="E159" s="17">
        <f t="shared" si="18"/>
        <v>21.501000000000005</v>
      </c>
    </row>
    <row r="160" spans="1:5">
      <c r="A160" s="17">
        <v>55</v>
      </c>
      <c r="B160" s="17">
        <f t="shared" si="17"/>
        <v>2.2916666666666665</v>
      </c>
      <c r="C160" s="17">
        <v>155.77199999999999</v>
      </c>
      <c r="D160" s="17">
        <f t="shared" si="22"/>
        <v>-24.228000000000009</v>
      </c>
      <c r="E160" s="17">
        <f t="shared" si="18"/>
        <v>24.228000000000009</v>
      </c>
    </row>
    <row r="161" spans="1:5">
      <c r="A161" s="17">
        <v>57</v>
      </c>
      <c r="B161" s="17">
        <f t="shared" si="17"/>
        <v>2.375</v>
      </c>
      <c r="C161" s="17">
        <v>156.339</v>
      </c>
      <c r="D161" s="17">
        <f t="shared" si="22"/>
        <v>-23.661000000000001</v>
      </c>
      <c r="E161" s="17">
        <f t="shared" si="18"/>
        <v>23.661000000000001</v>
      </c>
    </row>
    <row r="162" spans="1:5">
      <c r="A162" s="17">
        <v>59</v>
      </c>
      <c r="B162" s="17">
        <f t="shared" si="17"/>
        <v>2.458333333333333</v>
      </c>
      <c r="C162" s="17">
        <v>163.4</v>
      </c>
      <c r="D162" s="17">
        <f t="shared" si="22"/>
        <v>-16.599999999999994</v>
      </c>
      <c r="E162" s="17">
        <f t="shared" si="18"/>
        <v>16.599999999999994</v>
      </c>
    </row>
    <row r="163" spans="1:5">
      <c r="A163" s="17">
        <v>61</v>
      </c>
      <c r="B163" s="17">
        <f t="shared" si="17"/>
        <v>2.5416666666666665</v>
      </c>
      <c r="C163" s="17">
        <v>163.637</v>
      </c>
      <c r="D163" s="17">
        <f t="shared" si="22"/>
        <v>-16.363</v>
      </c>
      <c r="E163" s="17">
        <f t="shared" si="18"/>
        <v>16.363</v>
      </c>
    </row>
    <row r="164" spans="1:5">
      <c r="A164" s="17">
        <v>63</v>
      </c>
      <c r="B164" s="17">
        <f t="shared" si="17"/>
        <v>2.625</v>
      </c>
      <c r="C164" s="17">
        <v>166.27500000000001</v>
      </c>
      <c r="D164" s="17">
        <f t="shared" ref="D164:D170" si="23">180-C164</f>
        <v>13.724999999999994</v>
      </c>
      <c r="E164" s="17">
        <f t="shared" si="18"/>
        <v>13.724999999999994</v>
      </c>
    </row>
    <row r="165" spans="1:5">
      <c r="A165" s="17">
        <v>65</v>
      </c>
      <c r="B165" s="17">
        <f t="shared" si="17"/>
        <v>2.708333333333333</v>
      </c>
      <c r="C165" s="17">
        <v>172.733</v>
      </c>
      <c r="D165" s="17">
        <f t="shared" si="23"/>
        <v>7.2669999999999959</v>
      </c>
      <c r="E165" s="17">
        <f t="shared" si="18"/>
        <v>7.2669999999999959</v>
      </c>
    </row>
    <row r="166" spans="1:5">
      <c r="A166" s="17">
        <v>67</v>
      </c>
      <c r="B166" s="17">
        <f t="shared" si="17"/>
        <v>2.7916666666666665</v>
      </c>
      <c r="C166" s="17">
        <v>161.66900000000001</v>
      </c>
      <c r="D166" s="17">
        <f t="shared" si="23"/>
        <v>18.330999999999989</v>
      </c>
      <c r="E166" s="17">
        <f t="shared" si="18"/>
        <v>18.330999999999989</v>
      </c>
    </row>
    <row r="167" spans="1:5">
      <c r="A167" s="17">
        <v>69</v>
      </c>
      <c r="B167" s="17">
        <f t="shared" si="17"/>
        <v>2.875</v>
      </c>
      <c r="C167" s="17">
        <v>169.56</v>
      </c>
      <c r="D167" s="17">
        <f t="shared" si="23"/>
        <v>10.439999999999998</v>
      </c>
      <c r="E167" s="17">
        <f t="shared" si="18"/>
        <v>10.439999999999998</v>
      </c>
    </row>
    <row r="168" spans="1:5">
      <c r="A168" s="17">
        <v>71</v>
      </c>
      <c r="B168" s="17">
        <f t="shared" si="17"/>
        <v>2.958333333333333</v>
      </c>
      <c r="C168" s="17">
        <v>156.376</v>
      </c>
      <c r="D168" s="17">
        <f t="shared" si="23"/>
        <v>23.623999999999995</v>
      </c>
      <c r="E168" s="17">
        <f t="shared" si="18"/>
        <v>23.623999999999995</v>
      </c>
    </row>
    <row r="169" spans="1:5">
      <c r="A169" s="17">
        <v>73</v>
      </c>
      <c r="B169" s="17">
        <f t="shared" si="17"/>
        <v>3.0416666666666665</v>
      </c>
      <c r="C169" s="17">
        <v>166.49</v>
      </c>
      <c r="D169" s="17">
        <f t="shared" si="23"/>
        <v>13.509999999999991</v>
      </c>
      <c r="E169" s="17">
        <f t="shared" si="18"/>
        <v>13.509999999999991</v>
      </c>
    </row>
    <row r="170" spans="1:5">
      <c r="A170" s="17">
        <v>75</v>
      </c>
      <c r="B170" s="17">
        <f t="shared" si="17"/>
        <v>3.125</v>
      </c>
      <c r="C170" s="17">
        <v>163.98699999999999</v>
      </c>
      <c r="D170" s="17">
        <f t="shared" si="23"/>
        <v>16.013000000000005</v>
      </c>
      <c r="E170" s="17">
        <f t="shared" si="18"/>
        <v>16.013000000000005</v>
      </c>
    </row>
    <row r="171" spans="1:5">
      <c r="A171" s="17"/>
      <c r="B171" s="17"/>
      <c r="C171" s="17"/>
      <c r="D171" s="17"/>
      <c r="E171" s="17"/>
    </row>
    <row r="172" spans="1:5">
      <c r="A172" s="17"/>
      <c r="B172" s="17"/>
      <c r="C172" s="17"/>
      <c r="D172" s="17"/>
      <c r="E172" s="17"/>
    </row>
    <row r="173" spans="1:5">
      <c r="A173" s="17"/>
      <c r="B173" s="17"/>
      <c r="C173" s="17"/>
      <c r="D173" s="17"/>
      <c r="E173" s="17"/>
    </row>
    <row r="174" spans="1:5">
      <c r="A174" s="17"/>
      <c r="B174" s="17"/>
      <c r="C174" s="17"/>
      <c r="D174" s="17"/>
      <c r="E174" s="17"/>
    </row>
    <row r="175" spans="1:5">
      <c r="A175" s="17"/>
      <c r="B175" s="17"/>
      <c r="C175" s="17"/>
      <c r="D175" s="17"/>
      <c r="E175" s="17"/>
    </row>
    <row r="176" spans="1:5">
      <c r="A176" s="17"/>
      <c r="B176" s="17"/>
      <c r="C176" s="17"/>
      <c r="D176" s="17"/>
      <c r="E176" s="17"/>
    </row>
    <row r="177" spans="1:5">
      <c r="A177" s="17"/>
      <c r="B177" s="17"/>
      <c r="C177" s="17"/>
      <c r="D177" s="17"/>
      <c r="E177" s="17"/>
    </row>
    <row r="178" spans="1:5">
      <c r="A178" s="17"/>
      <c r="B178" s="17"/>
      <c r="C178" s="17"/>
      <c r="D178" s="17"/>
      <c r="E178" s="17"/>
    </row>
    <row r="179" spans="1:5">
      <c r="A179" s="17"/>
      <c r="B179" s="17"/>
      <c r="C179" s="17"/>
      <c r="D179" s="17"/>
      <c r="E179" s="17"/>
    </row>
    <row r="180" spans="1:5">
      <c r="A180" s="17"/>
      <c r="B180" s="17"/>
      <c r="C180" s="17"/>
      <c r="D180" s="17"/>
      <c r="E180" s="17"/>
    </row>
    <row r="181" spans="1:5">
      <c r="A181" s="17"/>
      <c r="B181" s="17"/>
      <c r="C181" s="17"/>
      <c r="D181" s="17"/>
      <c r="E181" s="17"/>
    </row>
    <row r="182" spans="1:5">
      <c r="A182" s="17"/>
      <c r="B182" s="17"/>
      <c r="C182" s="17"/>
      <c r="D182" s="17"/>
      <c r="E182" s="17"/>
    </row>
    <row r="183" spans="1:5">
      <c r="A183" s="17"/>
      <c r="B183" s="17"/>
      <c r="C183" s="17"/>
      <c r="D183" s="17"/>
      <c r="E183" s="17"/>
    </row>
    <row r="184" spans="1:5">
      <c r="A184" s="17"/>
      <c r="B184" s="17"/>
      <c r="C184" s="17"/>
      <c r="D184" s="17"/>
      <c r="E184" s="17"/>
    </row>
    <row r="185" spans="1:5">
      <c r="A185" s="17"/>
      <c r="B185" s="17"/>
      <c r="C185" s="17"/>
      <c r="D185" s="17"/>
      <c r="E185" s="17"/>
    </row>
    <row r="186" spans="1:5">
      <c r="A186" s="17"/>
      <c r="B186" s="17"/>
      <c r="C186" s="17"/>
      <c r="D186" s="17"/>
      <c r="E186" s="17"/>
    </row>
    <row r="187" spans="1:5">
      <c r="A187" s="17"/>
      <c r="B187" s="17"/>
      <c r="C187" s="17"/>
      <c r="D187" s="17"/>
      <c r="E187" s="17"/>
    </row>
    <row r="188" spans="1:5">
      <c r="A188" s="17"/>
      <c r="B188" s="17"/>
      <c r="C188" s="17"/>
      <c r="D188" s="17"/>
      <c r="E188" s="17"/>
    </row>
    <row r="189" spans="1:5">
      <c r="A189" s="17"/>
      <c r="B189" s="17"/>
      <c r="C189" s="17"/>
      <c r="D189" s="17"/>
      <c r="E189" s="17"/>
    </row>
  </sheetData>
  <hyperlinks>
    <hyperlink ref="G4" r:id="rId1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68"/>
  <sheetViews>
    <sheetView zoomScaleNormal="100" workbookViewId="0">
      <selection activeCell="A2" sqref="A2:B68"/>
    </sheetView>
  </sheetViews>
  <sheetFormatPr defaultRowHeight="15"/>
  <cols>
    <col min="1" max="2" width="27.140625" bestFit="1" customWidth="1"/>
    <col min="3" max="3" width="7" bestFit="1" customWidth="1"/>
    <col min="4" max="4" width="20.7109375" bestFit="1" customWidth="1"/>
    <col min="5" max="6" width="19.140625" customWidth="1"/>
  </cols>
  <sheetData>
    <row r="1" spans="1:11">
      <c r="A1" s="1" t="s">
        <v>0</v>
      </c>
      <c r="B1" s="1" t="s">
        <v>1</v>
      </c>
      <c r="C1" s="1" t="s">
        <v>723</v>
      </c>
      <c r="D1" s="1" t="s">
        <v>8</v>
      </c>
      <c r="E1" s="1" t="s">
        <v>747</v>
      </c>
      <c r="F1" s="1" t="s">
        <v>753</v>
      </c>
      <c r="H1" s="1" t="s">
        <v>765</v>
      </c>
    </row>
    <row r="2" spans="1:11">
      <c r="A2" t="s">
        <v>23</v>
      </c>
      <c r="B2" s="3" t="s">
        <v>720</v>
      </c>
      <c r="C2">
        <v>0.81</v>
      </c>
      <c r="D2" s="38">
        <v>0.71472903490671613</v>
      </c>
      <c r="E2" s="38">
        <v>21.416666666666664</v>
      </c>
      <c r="F2" s="38" t="s">
        <v>759</v>
      </c>
      <c r="H2" t="s">
        <v>753</v>
      </c>
      <c r="I2" t="s">
        <v>6</v>
      </c>
      <c r="J2" t="s">
        <v>766</v>
      </c>
      <c r="K2" t="s">
        <v>767</v>
      </c>
    </row>
    <row r="3" spans="1:11">
      <c r="A3" t="s">
        <v>65</v>
      </c>
      <c r="B3" s="39" t="s">
        <v>66</v>
      </c>
      <c r="C3">
        <v>4.2500000000000003E-2</v>
      </c>
      <c r="D3" s="38">
        <v>0.71416380679853786</v>
      </c>
      <c r="E3" s="38">
        <v>21.885166666666667</v>
      </c>
      <c r="F3" s="38" t="s">
        <v>760</v>
      </c>
      <c r="H3" t="s">
        <v>764</v>
      </c>
      <c r="I3" s="38">
        <f>AVERAGE(D9,D15,D24,D31,D33,D42,D47,D51)</f>
        <v>0.63663353008408485</v>
      </c>
      <c r="J3" s="38">
        <f>AVERAGE(E9,E15,E24,E31,E33,E42,E47,E51)</f>
        <v>28.271019270833335</v>
      </c>
      <c r="K3">
        <v>8</v>
      </c>
    </row>
    <row r="4" spans="1:11">
      <c r="A4" t="s">
        <v>34</v>
      </c>
      <c r="B4" s="3" t="s">
        <v>35</v>
      </c>
      <c r="C4">
        <v>0.73499999999999999</v>
      </c>
      <c r="D4" s="38">
        <v>0.58404727015414337</v>
      </c>
      <c r="E4" s="38">
        <v>19.019527777777778</v>
      </c>
      <c r="F4" s="38" t="s">
        <v>761</v>
      </c>
      <c r="H4" t="s">
        <v>759</v>
      </c>
      <c r="I4" s="38">
        <f>AVERAGE(D2,D6,D18,D22,D32,D35,D53,D54,D58,D59)</f>
        <v>0.68152127747552538</v>
      </c>
      <c r="J4" s="38">
        <f>AVERAGE(E2,E6,E18,E22,E32,E35,E53,E54,E58,E59)</f>
        <v>24.655005429292927</v>
      </c>
      <c r="K4">
        <v>10</v>
      </c>
    </row>
    <row r="5" spans="1:11">
      <c r="A5" t="s">
        <v>83</v>
      </c>
      <c r="B5" s="3" t="s">
        <v>84</v>
      </c>
      <c r="C5">
        <v>1.7000000000000001E-2</v>
      </c>
      <c r="D5" s="38">
        <v>0.53381205896965467</v>
      </c>
      <c r="E5" s="38">
        <v>10.977000000000004</v>
      </c>
      <c r="F5" s="38" t="s">
        <v>762</v>
      </c>
      <c r="H5" t="s">
        <v>761</v>
      </c>
      <c r="I5" s="38">
        <f>AVERAGE(D4,D7,D17,D20,D26,D29,D38,D40,D43,D48,D52,D57,D62,D55)</f>
        <v>0.62360465738509296</v>
      </c>
      <c r="J5" s="38">
        <f>AVERAGE(E4,E7,E17,E20,E26,E29,E38,E40,E43,E48,E52,E57,E62,E55)</f>
        <v>28.128551303854874</v>
      </c>
      <c r="K5">
        <v>14</v>
      </c>
    </row>
    <row r="6" spans="1:11">
      <c r="A6" t="s">
        <v>89</v>
      </c>
      <c r="B6" s="3" t="s">
        <v>90</v>
      </c>
      <c r="C6">
        <v>0.36</v>
      </c>
      <c r="D6" s="38">
        <v>0.61059513286617384</v>
      </c>
      <c r="E6" s="38">
        <v>21.767888888888887</v>
      </c>
      <c r="F6" s="38" t="s">
        <v>759</v>
      </c>
      <c r="H6" t="s">
        <v>762</v>
      </c>
      <c r="I6" s="38">
        <f>AVERAGE(D5,D11,D16,D25,D30,D36,D39,D44,D56,D60,D61)</f>
        <v>0.63362610395706176</v>
      </c>
      <c r="J6" s="38">
        <f>AVERAGE(E5,E11,E16,E25,E30,E36,E39,E44,E56,E60,E61)</f>
        <v>20.813244660894664</v>
      </c>
      <c r="K6">
        <v>11</v>
      </c>
    </row>
    <row r="7" spans="1:11">
      <c r="A7" t="s">
        <v>730</v>
      </c>
      <c r="B7" s="3" t="s">
        <v>742</v>
      </c>
      <c r="C7">
        <v>0.71099999999999997</v>
      </c>
      <c r="D7" s="38">
        <v>0.67877057794621731</v>
      </c>
      <c r="E7" s="38">
        <v>36.325111111111113</v>
      </c>
      <c r="F7" s="38" t="s">
        <v>761</v>
      </c>
      <c r="H7" t="s">
        <v>763</v>
      </c>
      <c r="I7" s="38">
        <f>AVERAGE(D8,D13,D14,D21,D28,D34,D37,D45,D46,D49)</f>
        <v>0.68627865646927333</v>
      </c>
      <c r="J7" s="38">
        <f>AVERAGE(E8,E14,E21,E28,E37,E45,E46,E49)</f>
        <v>28.599644196428571</v>
      </c>
      <c r="K7">
        <v>8</v>
      </c>
    </row>
    <row r="8" spans="1:11">
      <c r="A8" t="s">
        <v>305</v>
      </c>
      <c r="B8" s="3" t="s">
        <v>52</v>
      </c>
      <c r="C8">
        <v>5.05</v>
      </c>
      <c r="D8" s="38">
        <v>0.68518949888469083</v>
      </c>
      <c r="E8">
        <v>25.221</v>
      </c>
      <c r="F8" s="38" t="s">
        <v>763</v>
      </c>
      <c r="H8" t="s">
        <v>760</v>
      </c>
      <c r="I8" s="38">
        <f>AVERAGE(D3,D10,D12,D19,D23,D27,D41,D50)</f>
        <v>0.65119422263146032</v>
      </c>
      <c r="J8" s="38">
        <f>AVERAGE(E3,E10,E12,E19,E23,E27,E41,E50)</f>
        <v>29.503899821879507</v>
      </c>
      <c r="K8">
        <v>8</v>
      </c>
    </row>
    <row r="9" spans="1:11">
      <c r="A9" t="s">
        <v>61</v>
      </c>
      <c r="B9" s="7" t="s">
        <v>62</v>
      </c>
      <c r="C9">
        <v>0.26500000000000001</v>
      </c>
      <c r="D9" s="38">
        <v>0.69222381447814596</v>
      </c>
      <c r="E9" s="38">
        <v>30.925166666666669</v>
      </c>
      <c r="F9" s="38" t="s">
        <v>764</v>
      </c>
      <c r="H9" t="s">
        <v>806</v>
      </c>
      <c r="I9" s="38">
        <f>AVERAGE(D63:D67)</f>
        <v>0.5089073547895403</v>
      </c>
      <c r="J9" s="38">
        <f>AVERAGE(E63:E67)</f>
        <v>-13.443796239316239</v>
      </c>
      <c r="K9">
        <v>5</v>
      </c>
    </row>
    <row r="10" spans="1:11">
      <c r="A10" t="s">
        <v>85</v>
      </c>
      <c r="B10" s="3" t="s">
        <v>86</v>
      </c>
      <c r="C10">
        <v>0.04</v>
      </c>
      <c r="D10" s="38">
        <v>0.66870489075107531</v>
      </c>
      <c r="E10" s="38">
        <v>35.993750000000006</v>
      </c>
      <c r="F10" s="38" t="s">
        <v>760</v>
      </c>
    </row>
    <row r="11" spans="1:11">
      <c r="A11" t="s">
        <v>446</v>
      </c>
      <c r="B11" s="7" t="s">
        <v>58</v>
      </c>
      <c r="C11">
        <v>3.2000000000000001E-2</v>
      </c>
      <c r="D11" s="38">
        <v>0.64851590798284009</v>
      </c>
      <c r="E11" s="38">
        <v>25.596027777777778</v>
      </c>
      <c r="F11" s="38" t="s">
        <v>762</v>
      </c>
    </row>
    <row r="12" spans="1:11">
      <c r="A12" t="s">
        <v>77</v>
      </c>
      <c r="B12" s="3" t="s">
        <v>78</v>
      </c>
      <c r="C12">
        <v>3.3000000000000002E-2</v>
      </c>
      <c r="D12" s="38">
        <v>0.62944681044229267</v>
      </c>
      <c r="E12" s="38">
        <v>29.905109090909093</v>
      </c>
      <c r="F12" s="38" t="s">
        <v>760</v>
      </c>
    </row>
    <row r="13" spans="1:11">
      <c r="B13" s="3"/>
      <c r="D13" s="38"/>
      <c r="E13" s="38"/>
      <c r="F13" s="38"/>
    </row>
    <row r="14" spans="1:11">
      <c r="A14" t="s">
        <v>733</v>
      </c>
      <c r="B14" s="3" t="s">
        <v>55</v>
      </c>
      <c r="C14">
        <v>3.15</v>
      </c>
      <c r="D14" s="38">
        <v>0.68363477828434227</v>
      </c>
      <c r="E14" s="38">
        <v>23.724999999999998</v>
      </c>
      <c r="F14" s="38" t="s">
        <v>763</v>
      </c>
    </row>
    <row r="15" spans="1:11">
      <c r="A15" t="s">
        <v>91</v>
      </c>
      <c r="B15" s="3" t="s">
        <v>92</v>
      </c>
      <c r="C15">
        <v>5.0999999999999997E-2</v>
      </c>
      <c r="D15" s="38">
        <v>0.65223494667658088</v>
      </c>
      <c r="E15" s="38">
        <v>23.258562500000004</v>
      </c>
      <c r="F15" s="38" t="s">
        <v>764</v>
      </c>
    </row>
    <row r="16" spans="1:11">
      <c r="A16" t="s">
        <v>71</v>
      </c>
      <c r="B16" s="3" t="s">
        <v>72</v>
      </c>
      <c r="C16">
        <v>2.9000000000000001E-2</v>
      </c>
      <c r="D16" s="38">
        <v>0.60217370641632073</v>
      </c>
      <c r="E16" s="38">
        <v>25.16311111111111</v>
      </c>
      <c r="F16" s="38" t="s">
        <v>762</v>
      </c>
    </row>
    <row r="17" spans="1:6">
      <c r="A17" t="s">
        <v>732</v>
      </c>
      <c r="B17" s="6" t="s">
        <v>50</v>
      </c>
      <c r="C17">
        <v>0.12</v>
      </c>
      <c r="D17" s="38">
        <v>0.56780499044643451</v>
      </c>
      <c r="E17" s="38">
        <v>15.059357142857142</v>
      </c>
      <c r="F17" s="38" t="s">
        <v>761</v>
      </c>
    </row>
    <row r="18" spans="1:6">
      <c r="A18" t="s">
        <v>30</v>
      </c>
      <c r="B18" s="3" t="s">
        <v>31</v>
      </c>
      <c r="C18">
        <v>0.93</v>
      </c>
      <c r="D18" s="38">
        <v>0.73446405180923247</v>
      </c>
      <c r="E18" s="38">
        <v>25.190083333333334</v>
      </c>
      <c r="F18" s="38" t="s">
        <v>759</v>
      </c>
    </row>
    <row r="19" spans="1:6">
      <c r="A19" t="s">
        <v>81</v>
      </c>
      <c r="B19" s="3" t="s">
        <v>82</v>
      </c>
      <c r="C19">
        <v>7.0000000000000001E-3</v>
      </c>
      <c r="D19" s="38">
        <v>0.63388499569674051</v>
      </c>
      <c r="E19" s="38">
        <v>26.791026984126983</v>
      </c>
      <c r="F19" s="38" t="s">
        <v>760</v>
      </c>
    </row>
    <row r="20" spans="1:6">
      <c r="A20" t="s">
        <v>12</v>
      </c>
      <c r="B20" s="3" t="s">
        <v>13</v>
      </c>
      <c r="C20">
        <v>0.14000000000000001</v>
      </c>
      <c r="D20" s="38">
        <v>0.62535362175088871</v>
      </c>
      <c r="E20" s="38">
        <v>32.694111111111113</v>
      </c>
      <c r="F20" s="38" t="s">
        <v>761</v>
      </c>
    </row>
    <row r="21" spans="1:6">
      <c r="A21" t="s">
        <v>749</v>
      </c>
      <c r="B21" s="3" t="s">
        <v>112</v>
      </c>
      <c r="C21">
        <v>2.7</v>
      </c>
      <c r="D21" s="38">
        <v>0.70904556770980531</v>
      </c>
      <c r="E21" s="38">
        <v>29.222125000000002</v>
      </c>
      <c r="F21" s="38" t="s">
        <v>763</v>
      </c>
    </row>
    <row r="22" spans="1:6">
      <c r="A22" t="s">
        <v>728</v>
      </c>
      <c r="B22" s="5" t="s">
        <v>39</v>
      </c>
      <c r="C22">
        <v>1.1399999999999999</v>
      </c>
      <c r="D22" s="38">
        <v>0.67256117654793157</v>
      </c>
      <c r="E22" s="38">
        <v>25.080333333333328</v>
      </c>
      <c r="F22" s="38" t="s">
        <v>759</v>
      </c>
    </row>
    <row r="23" spans="1:6">
      <c r="A23" t="s">
        <v>79</v>
      </c>
      <c r="B23" s="3" t="s">
        <v>80</v>
      </c>
      <c r="C23">
        <v>6.0000000000000001E-3</v>
      </c>
      <c r="D23" s="38">
        <v>0.65903130697402679</v>
      </c>
      <c r="E23" s="38">
        <v>28.873354166666665</v>
      </c>
      <c r="F23" s="38" t="s">
        <v>760</v>
      </c>
    </row>
    <row r="24" spans="1:6">
      <c r="A24" t="s">
        <v>59</v>
      </c>
      <c r="B24" s="7" t="s">
        <v>60</v>
      </c>
      <c r="C24">
        <v>0.05</v>
      </c>
      <c r="D24" s="38">
        <v>0.62218955742436932</v>
      </c>
      <c r="E24" s="38">
        <v>25.760400000000001</v>
      </c>
      <c r="F24" s="38" t="s">
        <v>764</v>
      </c>
    </row>
    <row r="25" spans="1:6">
      <c r="A25" t="s">
        <v>93</v>
      </c>
      <c r="B25" s="3" t="s">
        <v>94</v>
      </c>
      <c r="C25">
        <v>0.05</v>
      </c>
      <c r="D25" s="38">
        <v>0.65806316097220008</v>
      </c>
      <c r="E25" s="38">
        <v>15.295550000000006</v>
      </c>
      <c r="F25" s="38" t="s">
        <v>762</v>
      </c>
    </row>
    <row r="26" spans="1:6">
      <c r="A26" t="s">
        <v>18</v>
      </c>
      <c r="B26" s="3" t="s">
        <v>19</v>
      </c>
      <c r="C26">
        <v>1.22</v>
      </c>
      <c r="D26" s="38">
        <v>0.639943666021625</v>
      </c>
      <c r="E26" s="38">
        <v>43.69980555555555</v>
      </c>
      <c r="F26" s="38" t="s">
        <v>761</v>
      </c>
    </row>
    <row r="27" spans="1:6">
      <c r="A27" t="s">
        <v>734</v>
      </c>
      <c r="B27" s="3" t="s">
        <v>57</v>
      </c>
      <c r="C27">
        <v>0.14000000000000001</v>
      </c>
      <c r="D27" s="38">
        <v>0.68407189552302805</v>
      </c>
      <c r="E27" s="38">
        <v>24.80575</v>
      </c>
      <c r="F27" s="38" t="s">
        <v>760</v>
      </c>
    </row>
    <row r="28" spans="1:6">
      <c r="A28" t="s">
        <v>75</v>
      </c>
      <c r="B28" s="3" t="s">
        <v>76</v>
      </c>
      <c r="C28">
        <v>7.8</v>
      </c>
      <c r="D28" s="38">
        <v>0.69653155663933108</v>
      </c>
      <c r="E28" s="38">
        <v>28.716999999999999</v>
      </c>
      <c r="F28" s="38" t="s">
        <v>763</v>
      </c>
    </row>
    <row r="29" spans="1:6">
      <c r="A29" t="s">
        <v>32</v>
      </c>
      <c r="B29" s="3" t="s">
        <v>33</v>
      </c>
      <c r="C29">
        <v>0.31</v>
      </c>
      <c r="D29" s="38">
        <v>0.67811632111503994</v>
      </c>
      <c r="E29" s="38">
        <v>28.426450000000003</v>
      </c>
      <c r="F29" s="38" t="s">
        <v>761</v>
      </c>
    </row>
    <row r="30" spans="1:6">
      <c r="A30" t="s">
        <v>95</v>
      </c>
      <c r="B30" s="3" t="s">
        <v>96</v>
      </c>
      <c r="C30">
        <v>3.0000000000000001E-3</v>
      </c>
      <c r="D30" s="38">
        <v>0.63075564574424847</v>
      </c>
      <c r="E30" s="38">
        <v>23.388357142857146</v>
      </c>
      <c r="F30" s="38" t="s">
        <v>762</v>
      </c>
    </row>
    <row r="31" spans="1:6">
      <c r="A31" t="s">
        <v>67</v>
      </c>
      <c r="B31" s="3" t="s">
        <v>68</v>
      </c>
      <c r="C31">
        <v>0.09</v>
      </c>
      <c r="D31" s="38">
        <v>0.64561294264452207</v>
      </c>
      <c r="E31" s="38">
        <v>20.736725</v>
      </c>
      <c r="F31" s="38" t="s">
        <v>764</v>
      </c>
    </row>
    <row r="32" spans="1:6">
      <c r="A32" t="s">
        <v>97</v>
      </c>
      <c r="B32" s="3" t="s">
        <v>98</v>
      </c>
      <c r="C32">
        <v>0.55000000000000004</v>
      </c>
      <c r="D32" s="38">
        <v>0.61358951172359499</v>
      </c>
      <c r="E32" s="38">
        <v>29.123194444444447</v>
      </c>
      <c r="F32" s="38" t="s">
        <v>759</v>
      </c>
    </row>
    <row r="33" spans="1:6">
      <c r="A33" t="s">
        <v>99</v>
      </c>
      <c r="B33" s="3" t="s">
        <v>100</v>
      </c>
      <c r="C33">
        <v>0.63</v>
      </c>
      <c r="D33" s="38">
        <v>0.64288252909887289</v>
      </c>
      <c r="E33" s="38">
        <v>25.707666666666672</v>
      </c>
      <c r="F33" s="38" t="s">
        <v>764</v>
      </c>
    </row>
    <row r="34" spans="1:6">
      <c r="B34" s="3"/>
      <c r="D34" s="38"/>
      <c r="E34" s="38"/>
      <c r="F34" s="38"/>
    </row>
    <row r="35" spans="1:6">
      <c r="A35" t="s">
        <v>24</v>
      </c>
      <c r="B35" s="3" t="s">
        <v>25</v>
      </c>
      <c r="C35">
        <v>0.98</v>
      </c>
      <c r="D35" s="38">
        <v>0.7256290655157388</v>
      </c>
      <c r="E35" s="38">
        <v>22.306333333333338</v>
      </c>
      <c r="F35" s="38" t="s">
        <v>759</v>
      </c>
    </row>
    <row r="36" spans="1:6">
      <c r="A36" t="s">
        <v>101</v>
      </c>
      <c r="B36" s="3" t="s">
        <v>102</v>
      </c>
      <c r="C36">
        <v>7.0000000000000001E-3</v>
      </c>
      <c r="D36" s="38">
        <v>0.69503096605360049</v>
      </c>
      <c r="E36" s="38">
        <v>18.30740476190476</v>
      </c>
      <c r="F36" s="38" t="s">
        <v>762</v>
      </c>
    </row>
    <row r="37" spans="1:6">
      <c r="A37" t="s">
        <v>751</v>
      </c>
      <c r="B37" s="3" t="s">
        <v>64</v>
      </c>
      <c r="C37">
        <v>4.3</v>
      </c>
      <c r="D37" s="38">
        <v>0.70459270948376174</v>
      </c>
      <c r="E37" s="38">
        <v>31.118599999999994</v>
      </c>
      <c r="F37" s="38" t="s">
        <v>763</v>
      </c>
    </row>
    <row r="38" spans="1:6">
      <c r="A38" t="s">
        <v>10</v>
      </c>
      <c r="B38" s="2" t="s">
        <v>11</v>
      </c>
      <c r="C38">
        <v>0.76100000000000001</v>
      </c>
      <c r="D38" s="38">
        <v>0.67125350577711751</v>
      </c>
      <c r="E38" s="38">
        <v>26.213161111111116</v>
      </c>
      <c r="F38" s="38" t="s">
        <v>761</v>
      </c>
    </row>
    <row r="39" spans="1:6">
      <c r="A39" t="s">
        <v>69</v>
      </c>
      <c r="B39" s="3" t="s">
        <v>70</v>
      </c>
      <c r="C39">
        <v>7.0000000000000001E-3</v>
      </c>
      <c r="D39" s="38">
        <v>0.6663647815180832</v>
      </c>
      <c r="E39" s="38">
        <v>20.257134920634922</v>
      </c>
      <c r="F39" s="38" t="s">
        <v>762</v>
      </c>
    </row>
    <row r="40" spans="1:6">
      <c r="A40" t="s">
        <v>36</v>
      </c>
      <c r="B40" s="3" t="s">
        <v>37</v>
      </c>
      <c r="C40">
        <v>1.35</v>
      </c>
      <c r="D40" s="38">
        <v>0.67937292297594054</v>
      </c>
      <c r="E40" s="38">
        <v>23.808777777777777</v>
      </c>
      <c r="F40" s="38" t="s">
        <v>761</v>
      </c>
    </row>
    <row r="41" spans="1:6">
      <c r="A41" t="s">
        <v>103</v>
      </c>
      <c r="B41" s="3" t="s">
        <v>104</v>
      </c>
      <c r="C41">
        <v>5.0000000000000001E-3</v>
      </c>
      <c r="D41" s="38">
        <v>0.63954042902490171</v>
      </c>
      <c r="E41" s="38">
        <v>32.81016666666666</v>
      </c>
      <c r="F41" s="38" t="s">
        <v>760</v>
      </c>
    </row>
    <row r="42" spans="1:6">
      <c r="A42" t="s">
        <v>105</v>
      </c>
      <c r="B42" s="3" t="s">
        <v>106</v>
      </c>
      <c r="C42">
        <v>0.02</v>
      </c>
      <c r="D42" s="38">
        <v>0.64183502029461725</v>
      </c>
      <c r="E42" s="38">
        <v>35.757249999999999</v>
      </c>
      <c r="F42" s="38" t="s">
        <v>764</v>
      </c>
    </row>
    <row r="43" spans="1:6">
      <c r="A43" t="s">
        <v>731</v>
      </c>
      <c r="B43" s="3" t="s">
        <v>46</v>
      </c>
      <c r="C43">
        <v>0.1</v>
      </c>
      <c r="D43" s="38">
        <v>0.51866724395188568</v>
      </c>
      <c r="E43" s="38">
        <v>26.320416666666663</v>
      </c>
      <c r="F43" s="38" t="s">
        <v>761</v>
      </c>
    </row>
    <row r="44" spans="1:6">
      <c r="A44" t="s">
        <v>739</v>
      </c>
      <c r="B44" s="3" t="s">
        <v>22</v>
      </c>
      <c r="C44">
        <v>2.5000000000000001E-2</v>
      </c>
      <c r="D44" s="38">
        <v>0.63377422140154716</v>
      </c>
      <c r="E44" s="38">
        <v>22.6158</v>
      </c>
      <c r="F44" s="38" t="s">
        <v>762</v>
      </c>
    </row>
    <row r="45" spans="1:6">
      <c r="A45" t="s">
        <v>107</v>
      </c>
      <c r="B45" s="3" t="s">
        <v>108</v>
      </c>
      <c r="C45">
        <v>4.5</v>
      </c>
      <c r="D45" s="38">
        <v>0.67990940930459165</v>
      </c>
      <c r="E45" s="38">
        <v>31.672571428571427</v>
      </c>
      <c r="F45" s="38" t="s">
        <v>763</v>
      </c>
    </row>
    <row r="46" spans="1:6">
      <c r="A46" t="s">
        <v>73</v>
      </c>
      <c r="B46" s="2" t="s">
        <v>74</v>
      </c>
      <c r="C46">
        <v>8.4</v>
      </c>
      <c r="D46" s="38">
        <v>0.68324007551866184</v>
      </c>
      <c r="E46" s="38">
        <v>30.157</v>
      </c>
      <c r="F46" s="38" t="s">
        <v>763</v>
      </c>
    </row>
    <row r="47" spans="1:6">
      <c r="A47" t="s">
        <v>109</v>
      </c>
      <c r="B47" s="3" t="s">
        <v>110</v>
      </c>
      <c r="C47">
        <v>0.04</v>
      </c>
      <c r="D47" s="38">
        <v>0.59129914849915255</v>
      </c>
      <c r="E47" s="38">
        <v>30.635750000000002</v>
      </c>
      <c r="F47" s="38" t="s">
        <v>764</v>
      </c>
    </row>
    <row r="48" spans="1:6">
      <c r="A48" t="s">
        <v>47</v>
      </c>
      <c r="B48" s="3" t="s">
        <v>48</v>
      </c>
      <c r="C48">
        <v>0.1</v>
      </c>
      <c r="D48" s="38">
        <v>0.63093845335246701</v>
      </c>
      <c r="E48" s="38">
        <v>34.955777777777776</v>
      </c>
      <c r="F48" s="38" t="s">
        <v>761</v>
      </c>
    </row>
    <row r="49" spans="1:6">
      <c r="A49" t="s">
        <v>748</v>
      </c>
      <c r="B49" s="3" t="s">
        <v>114</v>
      </c>
      <c r="C49">
        <v>1.95</v>
      </c>
      <c r="D49" s="38">
        <v>0.6480856559290008</v>
      </c>
      <c r="E49" s="38">
        <v>28.96385714285714</v>
      </c>
      <c r="F49" s="38" t="s">
        <v>763</v>
      </c>
    </row>
    <row r="50" spans="1:6">
      <c r="A50" t="s">
        <v>87</v>
      </c>
      <c r="B50" s="3" t="s">
        <v>88</v>
      </c>
      <c r="C50">
        <v>1.6E-2</v>
      </c>
      <c r="D50" s="38">
        <v>0.58070964584107931</v>
      </c>
      <c r="E50" s="38">
        <v>34.966875000000002</v>
      </c>
      <c r="F50" s="38" t="s">
        <v>760</v>
      </c>
    </row>
    <row r="51" spans="1:6">
      <c r="A51" t="s">
        <v>745</v>
      </c>
      <c r="B51" s="3" t="s">
        <v>53</v>
      </c>
      <c r="C51">
        <v>0.17</v>
      </c>
      <c r="D51" s="38">
        <v>0.60479028155641756</v>
      </c>
      <c r="E51" s="38">
        <v>33.386633333333329</v>
      </c>
      <c r="F51" s="38" t="s">
        <v>764</v>
      </c>
    </row>
    <row r="52" spans="1:6">
      <c r="A52" t="s">
        <v>14</v>
      </c>
      <c r="B52" s="3" t="s">
        <v>15</v>
      </c>
      <c r="C52">
        <v>1.129</v>
      </c>
      <c r="D52" s="38">
        <v>0.61164028270400306</v>
      </c>
      <c r="E52" s="38">
        <v>28.853133333333332</v>
      </c>
      <c r="F52" s="38" t="s">
        <v>761</v>
      </c>
    </row>
    <row r="53" spans="1:6">
      <c r="A53" t="s">
        <v>729</v>
      </c>
      <c r="B53" s="3" t="s">
        <v>43</v>
      </c>
      <c r="C53">
        <v>1.48</v>
      </c>
      <c r="D53" s="38">
        <v>0.70401432060097646</v>
      </c>
      <c r="E53" s="38">
        <v>27.244083333333336</v>
      </c>
      <c r="F53" s="38" t="s">
        <v>759</v>
      </c>
    </row>
    <row r="54" spans="1:6">
      <c r="A54" t="s">
        <v>20</v>
      </c>
      <c r="B54" s="3" t="s">
        <v>21</v>
      </c>
      <c r="C54">
        <v>0.22</v>
      </c>
      <c r="D54" s="38">
        <v>0.69918303394043713</v>
      </c>
      <c r="E54" s="38">
        <v>21.79527777777778</v>
      </c>
      <c r="F54" s="38" t="s">
        <v>759</v>
      </c>
    </row>
    <row r="55" spans="1:6">
      <c r="A55" t="s">
        <v>26</v>
      </c>
      <c r="B55" s="2" t="s">
        <v>27</v>
      </c>
      <c r="C55">
        <v>3.75</v>
      </c>
      <c r="D55" s="38">
        <v>0.62091692160418244</v>
      </c>
      <c r="E55" s="38">
        <v>33.171388888888885</v>
      </c>
      <c r="F55" s="38" t="s">
        <v>761</v>
      </c>
    </row>
    <row r="56" spans="1:6">
      <c r="A56" t="s">
        <v>750</v>
      </c>
      <c r="B56" s="3" t="s">
        <v>116</v>
      </c>
      <c r="C56">
        <v>0.03</v>
      </c>
      <c r="D56" s="38">
        <v>0.63693931677501736</v>
      </c>
      <c r="E56" s="38">
        <v>32.010500000000008</v>
      </c>
      <c r="F56" s="38" t="s">
        <v>762</v>
      </c>
    </row>
    <row r="57" spans="1:6">
      <c r="A57" t="s">
        <v>16</v>
      </c>
      <c r="B57" s="3" t="s">
        <v>17</v>
      </c>
      <c r="C57">
        <v>2.2999999999999998</v>
      </c>
      <c r="D57" s="38">
        <v>0.60596989328218287</v>
      </c>
      <c r="E57" s="38">
        <v>25.036166666666663</v>
      </c>
      <c r="F57" s="38" t="s">
        <v>761</v>
      </c>
    </row>
    <row r="58" spans="1:6">
      <c r="A58" t="s">
        <v>28</v>
      </c>
      <c r="B58" s="3" t="s">
        <v>29</v>
      </c>
      <c r="C58">
        <v>0.71</v>
      </c>
      <c r="D58" s="38">
        <v>0.68863870394775439</v>
      </c>
      <c r="E58" s="38">
        <v>29.146999999999995</v>
      </c>
      <c r="F58" s="38" t="s">
        <v>759</v>
      </c>
    </row>
    <row r="59" spans="1:6">
      <c r="A59" t="s">
        <v>117</v>
      </c>
      <c r="B59" s="3" t="s">
        <v>118</v>
      </c>
      <c r="C59">
        <v>0.62</v>
      </c>
      <c r="D59" s="38">
        <v>0.65180874289669666</v>
      </c>
      <c r="E59" s="38">
        <v>23.479193181818179</v>
      </c>
      <c r="F59" s="38" t="s">
        <v>759</v>
      </c>
    </row>
    <row r="60" spans="1:6">
      <c r="A60" t="s">
        <v>119</v>
      </c>
      <c r="B60" s="3" t="s">
        <v>120</v>
      </c>
      <c r="C60">
        <v>4.4999999999999998E-2</v>
      </c>
      <c r="D60" s="38">
        <v>0.60929003735098175</v>
      </c>
      <c r="E60" s="38">
        <v>18.168249999999993</v>
      </c>
      <c r="F60" s="38" t="s">
        <v>762</v>
      </c>
    </row>
    <row r="61" spans="1:6">
      <c r="A61" t="s">
        <v>121</v>
      </c>
      <c r="B61" s="3" t="s">
        <v>122</v>
      </c>
      <c r="C61">
        <v>0.02</v>
      </c>
      <c r="D61" s="38">
        <v>0.65516734034318613</v>
      </c>
      <c r="E61" s="38">
        <v>17.166555555555561</v>
      </c>
      <c r="F61" s="38" t="s">
        <v>762</v>
      </c>
    </row>
    <row r="62" spans="1:6">
      <c r="A62" t="s">
        <v>721</v>
      </c>
      <c r="B62" s="3" t="s">
        <v>41</v>
      </c>
      <c r="C62">
        <v>0.8</v>
      </c>
      <c r="D62" s="38">
        <v>0.6176695323091721</v>
      </c>
      <c r="E62" s="38">
        <v>20.216533333333334</v>
      </c>
      <c r="F62" s="38" t="s">
        <v>761</v>
      </c>
    </row>
    <row r="63" spans="1:6">
      <c r="A63" t="s">
        <v>800</v>
      </c>
      <c r="B63" s="3" t="s">
        <v>803</v>
      </c>
      <c r="C63">
        <v>1.5E-3</v>
      </c>
      <c r="D63" s="38">
        <v>0.52590301248655791</v>
      </c>
      <c r="E63" s="38">
        <v>-14.909000000000001</v>
      </c>
      <c r="F63" s="38" t="s">
        <v>806</v>
      </c>
    </row>
    <row r="64" spans="1:6">
      <c r="A64" t="s">
        <v>801</v>
      </c>
      <c r="B64" s="3" t="s">
        <v>803</v>
      </c>
      <c r="C64">
        <v>1.5E-3</v>
      </c>
      <c r="D64" s="38">
        <v>0.51752632021884559</v>
      </c>
      <c r="E64" s="38">
        <v>-9.3008888888888901</v>
      </c>
      <c r="F64" s="38" t="s">
        <v>806</v>
      </c>
    </row>
    <row r="65" spans="1:6">
      <c r="A65" t="s">
        <v>802</v>
      </c>
      <c r="B65" s="3" t="s">
        <v>789</v>
      </c>
      <c r="C65">
        <v>6.9999999999999999E-4</v>
      </c>
      <c r="D65" s="38">
        <v>0.50560158846740422</v>
      </c>
      <c r="E65" s="38">
        <v>-9.3866923076923108</v>
      </c>
      <c r="F65" s="38" t="s">
        <v>806</v>
      </c>
    </row>
    <row r="66" spans="1:6">
      <c r="A66" t="s">
        <v>813</v>
      </c>
      <c r="B66" s="3" t="s">
        <v>803</v>
      </c>
      <c r="C66">
        <v>2.5999999999999998E-4</v>
      </c>
      <c r="D66" s="38">
        <v>0.49422067114308671</v>
      </c>
      <c r="E66" s="38">
        <v>-16.9604</v>
      </c>
      <c r="F66" s="38" t="s">
        <v>806</v>
      </c>
    </row>
    <row r="67" spans="1:6">
      <c r="A67" t="s">
        <v>822</v>
      </c>
      <c r="B67" s="7" t="s">
        <v>823</v>
      </c>
      <c r="C67">
        <v>1.26E-4</v>
      </c>
      <c r="D67" s="38">
        <v>0.50128518163180691</v>
      </c>
      <c r="E67">
        <v>-16.662000000000003</v>
      </c>
      <c r="F67" s="38" t="s">
        <v>806</v>
      </c>
    </row>
    <row r="68" spans="1:6">
      <c r="A68" t="s">
        <v>831</v>
      </c>
      <c r="B68" s="7" t="s">
        <v>832</v>
      </c>
      <c r="C68">
        <v>2.24E-4</v>
      </c>
      <c r="D68" s="38">
        <v>0.50437683977167402</v>
      </c>
      <c r="E68">
        <v>-12.563699999999997</v>
      </c>
      <c r="F68" s="38" t="s">
        <v>806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633"/>
  <sheetViews>
    <sheetView topLeftCell="A9" workbookViewId="0">
      <selection activeCell="F12" sqref="A1:J633"/>
    </sheetView>
  </sheetViews>
  <sheetFormatPr defaultRowHeight="15"/>
  <cols>
    <col min="1" max="1" width="8.5703125" bestFit="1" customWidth="1"/>
    <col min="2" max="2" width="17.28515625" style="11" customWidth="1"/>
    <col min="3" max="3" width="9.5703125" bestFit="1" customWidth="1"/>
    <col min="4" max="4" width="22.140625" bestFit="1" customWidth="1"/>
    <col min="5" max="5" width="27.140625" bestFit="1" customWidth="1"/>
    <col min="6" max="6" width="9.85546875" bestFit="1" customWidth="1"/>
    <col min="7" max="7" width="9.28515625" bestFit="1" customWidth="1"/>
  </cols>
  <sheetData>
    <row r="1" spans="1:10">
      <c r="A1" s="40" t="s">
        <v>752</v>
      </c>
      <c r="B1" s="40" t="s">
        <v>768</v>
      </c>
      <c r="C1" s="40" t="s">
        <v>753</v>
      </c>
      <c r="D1" s="40" t="s">
        <v>754</v>
      </c>
      <c r="E1" s="40" t="s">
        <v>755</v>
      </c>
      <c r="F1" s="40" t="s">
        <v>2</v>
      </c>
      <c r="G1" s="40" t="s">
        <v>756</v>
      </c>
      <c r="H1" s="40" t="s">
        <v>757</v>
      </c>
    </row>
    <row r="2" spans="1:10">
      <c r="A2" t="s">
        <v>727</v>
      </c>
      <c r="B2" s="25" t="s">
        <v>770</v>
      </c>
      <c r="C2" t="s">
        <v>759</v>
      </c>
      <c r="D2" t="s">
        <v>23</v>
      </c>
      <c r="E2" s="7" t="s">
        <v>720</v>
      </c>
      <c r="F2" s="25">
        <v>1</v>
      </c>
      <c r="G2">
        <v>1</v>
      </c>
      <c r="H2">
        <v>21.292000000000002</v>
      </c>
    </row>
    <row r="3" spans="1:10">
      <c r="A3" t="s">
        <v>727</v>
      </c>
      <c r="B3" s="25" t="s">
        <v>770</v>
      </c>
      <c r="C3" t="s">
        <v>759</v>
      </c>
      <c r="D3" t="s">
        <v>23</v>
      </c>
      <c r="E3" s="7" t="s">
        <v>720</v>
      </c>
      <c r="F3" s="11">
        <v>1</v>
      </c>
      <c r="G3">
        <v>2</v>
      </c>
      <c r="H3">
        <v>27.062000000000012</v>
      </c>
    </row>
    <row r="4" spans="1:10">
      <c r="A4" t="s">
        <v>727</v>
      </c>
      <c r="B4" s="25" t="s">
        <v>770</v>
      </c>
      <c r="C4" t="s">
        <v>759</v>
      </c>
      <c r="D4" t="s">
        <v>23</v>
      </c>
      <c r="E4" s="7" t="s">
        <v>720</v>
      </c>
      <c r="F4" s="11">
        <v>1</v>
      </c>
      <c r="G4">
        <v>3</v>
      </c>
      <c r="H4">
        <v>29.383999999999986</v>
      </c>
      <c r="I4">
        <f>AVERAGE(H2:H4)</f>
        <v>25.912666666666667</v>
      </c>
      <c r="J4">
        <f>STDEV(H2:H4)</f>
        <v>4.1666342932075606</v>
      </c>
    </row>
    <row r="5" spans="1:10">
      <c r="A5" t="s">
        <v>727</v>
      </c>
      <c r="B5" s="25" t="s">
        <v>770</v>
      </c>
      <c r="C5" t="s">
        <v>759</v>
      </c>
      <c r="D5" t="s">
        <v>23</v>
      </c>
      <c r="E5" s="7" t="s">
        <v>720</v>
      </c>
      <c r="F5" s="11">
        <v>2</v>
      </c>
      <c r="G5">
        <v>1</v>
      </c>
      <c r="H5">
        <v>16.891999999999999</v>
      </c>
    </row>
    <row r="6" spans="1:10">
      <c r="A6" t="s">
        <v>727</v>
      </c>
      <c r="B6" s="25" t="s">
        <v>770</v>
      </c>
      <c r="C6" t="s">
        <v>759</v>
      </c>
      <c r="D6" t="s">
        <v>23</v>
      </c>
      <c r="E6" s="7" t="s">
        <v>720</v>
      </c>
      <c r="F6" s="11">
        <v>2</v>
      </c>
      <c r="G6">
        <v>2</v>
      </c>
      <c r="H6">
        <v>17.61</v>
      </c>
    </row>
    <row r="7" spans="1:10">
      <c r="A7" s="41" t="s">
        <v>727</v>
      </c>
      <c r="B7" s="52" t="s">
        <v>770</v>
      </c>
      <c r="C7" s="41" t="s">
        <v>759</v>
      </c>
      <c r="D7" s="41" t="s">
        <v>23</v>
      </c>
      <c r="E7" s="42" t="s">
        <v>720</v>
      </c>
      <c r="F7" s="43">
        <v>2</v>
      </c>
      <c r="G7" s="41">
        <v>3</v>
      </c>
      <c r="H7" s="41">
        <v>16.260000000000002</v>
      </c>
      <c r="I7">
        <f>AVERAGE(H5:H7)</f>
        <v>16.920666666666666</v>
      </c>
      <c r="J7">
        <f>STDEV(H5:H7)</f>
        <v>0.6754563889203431</v>
      </c>
    </row>
    <row r="8" spans="1:10">
      <c r="A8" t="s">
        <v>726</v>
      </c>
      <c r="B8" s="53" t="s">
        <v>769</v>
      </c>
      <c r="C8" t="s">
        <v>760</v>
      </c>
      <c r="D8" t="s">
        <v>65</v>
      </c>
      <c r="E8" s="39" t="s">
        <v>66</v>
      </c>
      <c r="F8">
        <v>1</v>
      </c>
      <c r="G8">
        <v>1</v>
      </c>
      <c r="H8">
        <v>16.606999999999999</v>
      </c>
    </row>
    <row r="9" spans="1:10">
      <c r="A9" t="s">
        <v>726</v>
      </c>
      <c r="B9" s="53" t="s">
        <v>769</v>
      </c>
      <c r="C9" t="s">
        <v>760</v>
      </c>
      <c r="D9" t="s">
        <v>65</v>
      </c>
      <c r="E9" s="39" t="s">
        <v>66</v>
      </c>
      <c r="F9">
        <v>1</v>
      </c>
      <c r="G9">
        <v>2</v>
      </c>
      <c r="H9">
        <v>26.565000000000001</v>
      </c>
    </row>
    <row r="10" spans="1:10">
      <c r="A10" t="s">
        <v>726</v>
      </c>
      <c r="B10" s="53" t="s">
        <v>769</v>
      </c>
      <c r="C10" t="s">
        <v>760</v>
      </c>
      <c r="D10" t="s">
        <v>65</v>
      </c>
      <c r="E10" s="39" t="s">
        <v>66</v>
      </c>
      <c r="F10">
        <v>1</v>
      </c>
      <c r="G10">
        <v>3</v>
      </c>
      <c r="H10">
        <v>15.124000000000001</v>
      </c>
    </row>
    <row r="11" spans="1:10">
      <c r="A11" t="s">
        <v>726</v>
      </c>
      <c r="B11" s="53" t="s">
        <v>769</v>
      </c>
      <c r="C11" t="s">
        <v>760</v>
      </c>
      <c r="D11" t="s">
        <v>65</v>
      </c>
      <c r="E11" s="39" t="s">
        <v>66</v>
      </c>
      <c r="F11">
        <v>1</v>
      </c>
      <c r="G11">
        <v>4</v>
      </c>
      <c r="H11">
        <v>17.565000000000001</v>
      </c>
      <c r="I11">
        <f>AVERAGE(H8:H11)</f>
        <v>18.965250000000001</v>
      </c>
      <c r="J11">
        <f>STDEV(H8:H11)</f>
        <v>5.1650571068156301</v>
      </c>
    </row>
    <row r="12" spans="1:10">
      <c r="A12" t="s">
        <v>726</v>
      </c>
      <c r="B12" s="53" t="s">
        <v>769</v>
      </c>
      <c r="C12" t="s">
        <v>760</v>
      </c>
      <c r="D12" t="s">
        <v>65</v>
      </c>
      <c r="E12" s="39" t="s">
        <v>66</v>
      </c>
      <c r="F12">
        <v>2</v>
      </c>
      <c r="G12">
        <v>1</v>
      </c>
      <c r="H12">
        <v>17.216000000000001</v>
      </c>
    </row>
    <row r="13" spans="1:10">
      <c r="A13" t="s">
        <v>726</v>
      </c>
      <c r="B13" s="53" t="s">
        <v>769</v>
      </c>
      <c r="C13" t="s">
        <v>760</v>
      </c>
      <c r="D13" t="s">
        <v>65</v>
      </c>
      <c r="E13" s="39" t="s">
        <v>66</v>
      </c>
      <c r="F13">
        <v>2</v>
      </c>
      <c r="G13">
        <v>2</v>
      </c>
      <c r="H13">
        <v>30.963999999999999</v>
      </c>
    </row>
    <row r="14" spans="1:10">
      <c r="A14" t="s">
        <v>726</v>
      </c>
      <c r="B14" s="53" t="s">
        <v>769</v>
      </c>
      <c r="C14" t="s">
        <v>760</v>
      </c>
      <c r="D14" t="s">
        <v>65</v>
      </c>
      <c r="E14" s="39" t="s">
        <v>66</v>
      </c>
      <c r="F14">
        <v>2</v>
      </c>
      <c r="G14">
        <v>3</v>
      </c>
      <c r="H14">
        <v>26.565000000000001</v>
      </c>
      <c r="I14">
        <f>AVERAGE(H12:H14)</f>
        <v>24.915000000000003</v>
      </c>
      <c r="J14">
        <f>STDEV(H12:H14)</f>
        <v>7.0209508615286529</v>
      </c>
    </row>
    <row r="15" spans="1:10">
      <c r="A15" t="s">
        <v>726</v>
      </c>
      <c r="B15" s="53" t="s">
        <v>769</v>
      </c>
      <c r="C15" t="s">
        <v>760</v>
      </c>
      <c r="D15" t="s">
        <v>65</v>
      </c>
      <c r="E15" s="39" t="s">
        <v>66</v>
      </c>
      <c r="F15">
        <v>3</v>
      </c>
      <c r="G15">
        <v>1</v>
      </c>
      <c r="H15">
        <v>35.125999999999998</v>
      </c>
    </row>
    <row r="16" spans="1:10">
      <c r="A16" t="s">
        <v>726</v>
      </c>
      <c r="B16" s="53" t="s">
        <v>769</v>
      </c>
      <c r="C16" t="s">
        <v>760</v>
      </c>
      <c r="D16" t="s">
        <v>65</v>
      </c>
      <c r="E16" s="39" t="s">
        <v>66</v>
      </c>
      <c r="F16">
        <v>3</v>
      </c>
      <c r="G16">
        <v>2</v>
      </c>
      <c r="H16">
        <v>14.323</v>
      </c>
    </row>
    <row r="17" spans="1:10">
      <c r="A17" t="s">
        <v>726</v>
      </c>
      <c r="B17" s="53" t="s">
        <v>769</v>
      </c>
      <c r="C17" t="s">
        <v>760</v>
      </c>
      <c r="D17" t="s">
        <v>65</v>
      </c>
      <c r="E17" s="39" t="s">
        <v>66</v>
      </c>
      <c r="F17">
        <v>3</v>
      </c>
      <c r="G17">
        <v>3</v>
      </c>
      <c r="H17">
        <v>9.8930000000000007</v>
      </c>
    </row>
    <row r="18" spans="1:10">
      <c r="A18" s="41" t="s">
        <v>726</v>
      </c>
      <c r="B18" s="54" t="s">
        <v>769</v>
      </c>
      <c r="C18" s="41" t="s">
        <v>760</v>
      </c>
      <c r="D18" s="41" t="s">
        <v>65</v>
      </c>
      <c r="E18" s="44" t="s">
        <v>66</v>
      </c>
      <c r="F18" s="41">
        <v>3</v>
      </c>
      <c r="G18" s="41">
        <v>4</v>
      </c>
      <c r="H18" s="41">
        <v>27.759</v>
      </c>
      <c r="I18">
        <f>AVERAGE(H15:H18)</f>
        <v>21.77525</v>
      </c>
      <c r="J18">
        <f>STDEV(H15:H18)</f>
        <v>11.701448411058637</v>
      </c>
    </row>
    <row r="19" spans="1:10">
      <c r="A19" t="s">
        <v>726</v>
      </c>
      <c r="B19" s="58" t="s">
        <v>770</v>
      </c>
      <c r="C19" t="s">
        <v>761</v>
      </c>
      <c r="D19" t="s">
        <v>34</v>
      </c>
      <c r="E19" s="3" t="s">
        <v>35</v>
      </c>
      <c r="F19" s="11">
        <v>1</v>
      </c>
      <c r="G19">
        <v>1</v>
      </c>
      <c r="H19">
        <v>18.066000000000003</v>
      </c>
    </row>
    <row r="20" spans="1:10">
      <c r="A20" t="s">
        <v>726</v>
      </c>
      <c r="B20" s="59" t="s">
        <v>770</v>
      </c>
      <c r="C20" t="s">
        <v>761</v>
      </c>
      <c r="D20" t="s">
        <v>34</v>
      </c>
      <c r="E20" s="3" t="s">
        <v>35</v>
      </c>
      <c r="F20" s="11">
        <v>1</v>
      </c>
      <c r="G20">
        <v>2</v>
      </c>
      <c r="H20">
        <v>19.52000000000001</v>
      </c>
    </row>
    <row r="21" spans="1:10">
      <c r="A21" t="s">
        <v>726</v>
      </c>
      <c r="B21" s="59" t="s">
        <v>770</v>
      </c>
      <c r="C21" t="s">
        <v>761</v>
      </c>
      <c r="D21" t="s">
        <v>34</v>
      </c>
      <c r="E21" s="3" t="s">
        <v>35</v>
      </c>
      <c r="F21" s="11">
        <v>1</v>
      </c>
      <c r="G21">
        <v>3</v>
      </c>
      <c r="H21">
        <v>25.504999999999995</v>
      </c>
      <c r="I21">
        <f>AVERAGE(H19:H21)</f>
        <v>21.030333333333335</v>
      </c>
      <c r="J21">
        <f>STDEV(H19:H21)</f>
        <v>3.9427795187320904</v>
      </c>
    </row>
    <row r="22" spans="1:10">
      <c r="A22" t="s">
        <v>726</v>
      </c>
      <c r="B22" s="59" t="s">
        <v>770</v>
      </c>
      <c r="C22" t="s">
        <v>761</v>
      </c>
      <c r="D22" t="s">
        <v>34</v>
      </c>
      <c r="E22" s="3" t="s">
        <v>35</v>
      </c>
      <c r="F22" s="11">
        <v>2</v>
      </c>
      <c r="G22">
        <v>1</v>
      </c>
      <c r="H22">
        <v>17.303999999999998</v>
      </c>
    </row>
    <row r="23" spans="1:10">
      <c r="A23" t="s">
        <v>726</v>
      </c>
      <c r="B23" s="59" t="s">
        <v>770</v>
      </c>
      <c r="C23" t="s">
        <v>761</v>
      </c>
      <c r="D23" t="s">
        <v>34</v>
      </c>
      <c r="E23" s="3" t="s">
        <v>35</v>
      </c>
      <c r="F23" s="11">
        <v>2</v>
      </c>
      <c r="G23">
        <v>2</v>
      </c>
      <c r="H23">
        <v>13.135</v>
      </c>
    </row>
    <row r="24" spans="1:10">
      <c r="A24" t="s">
        <v>726</v>
      </c>
      <c r="B24" s="59" t="s">
        <v>770</v>
      </c>
      <c r="C24" t="s">
        <v>761</v>
      </c>
      <c r="D24" t="s">
        <v>34</v>
      </c>
      <c r="E24" s="3" t="s">
        <v>35</v>
      </c>
      <c r="F24" s="11">
        <v>2</v>
      </c>
      <c r="G24">
        <v>3</v>
      </c>
      <c r="H24">
        <v>16.838000000000001</v>
      </c>
    </row>
    <row r="25" spans="1:10">
      <c r="A25" t="s">
        <v>726</v>
      </c>
      <c r="B25" s="59" t="s">
        <v>770</v>
      </c>
      <c r="C25" t="s">
        <v>761</v>
      </c>
      <c r="D25" t="s">
        <v>34</v>
      </c>
      <c r="E25" s="3" t="s">
        <v>35</v>
      </c>
      <c r="F25" s="11">
        <v>2</v>
      </c>
      <c r="G25">
        <v>4</v>
      </c>
      <c r="H25">
        <v>21.393999999999998</v>
      </c>
      <c r="I25">
        <f>AVERAGE(H22:H25)</f>
        <v>17.167749999999998</v>
      </c>
      <c r="J25">
        <f>STDEV(H22:H25)</f>
        <v>3.3789328073619234</v>
      </c>
    </row>
    <row r="26" spans="1:10">
      <c r="A26" t="s">
        <v>726</v>
      </c>
      <c r="B26" s="59" t="s">
        <v>770</v>
      </c>
      <c r="C26" t="s">
        <v>761</v>
      </c>
      <c r="D26" t="s">
        <v>34</v>
      </c>
      <c r="E26" s="3" t="s">
        <v>35</v>
      </c>
      <c r="F26" s="11">
        <v>3</v>
      </c>
      <c r="G26">
        <v>1</v>
      </c>
      <c r="H26">
        <v>14.459</v>
      </c>
    </row>
    <row r="27" spans="1:10">
      <c r="A27" s="41" t="s">
        <v>726</v>
      </c>
      <c r="B27" s="52" t="s">
        <v>770</v>
      </c>
      <c r="C27" s="41" t="s">
        <v>761</v>
      </c>
      <c r="D27" s="41" t="s">
        <v>34</v>
      </c>
      <c r="E27" s="45" t="s">
        <v>35</v>
      </c>
      <c r="F27" s="43">
        <v>3</v>
      </c>
      <c r="G27" s="41">
        <v>2</v>
      </c>
      <c r="H27" s="41">
        <v>23.262</v>
      </c>
      <c r="I27">
        <f>AVERAGE(H26:H27)</f>
        <v>18.860500000000002</v>
      </c>
      <c r="J27">
        <f>STDEV(H26:H27)</f>
        <v>6.2246609947851628</v>
      </c>
    </row>
    <row r="28" spans="1:10">
      <c r="A28" t="s">
        <v>727</v>
      </c>
      <c r="B28" t="s">
        <v>769</v>
      </c>
      <c r="C28" s="22" t="s">
        <v>762</v>
      </c>
      <c r="D28" t="s">
        <v>83</v>
      </c>
      <c r="E28" s="3" t="s">
        <v>84</v>
      </c>
      <c r="F28">
        <v>1</v>
      </c>
      <c r="G28">
        <v>1</v>
      </c>
      <c r="H28">
        <v>14.155000000000001</v>
      </c>
    </row>
    <row r="29" spans="1:10">
      <c r="A29" t="s">
        <v>727</v>
      </c>
      <c r="B29" t="s">
        <v>769</v>
      </c>
      <c r="C29" s="22" t="s">
        <v>762</v>
      </c>
      <c r="D29" t="s">
        <v>83</v>
      </c>
      <c r="E29" s="3" t="s">
        <v>84</v>
      </c>
      <c r="F29">
        <v>1</v>
      </c>
      <c r="G29">
        <v>2</v>
      </c>
      <c r="H29">
        <v>17.263000000000005</v>
      </c>
    </row>
    <row r="30" spans="1:10">
      <c r="A30" t="s">
        <v>727</v>
      </c>
      <c r="B30" t="s">
        <v>769</v>
      </c>
      <c r="C30" s="22" t="s">
        <v>762</v>
      </c>
      <c r="D30" t="s">
        <v>83</v>
      </c>
      <c r="E30" s="3" t="s">
        <v>84</v>
      </c>
      <c r="F30">
        <v>1</v>
      </c>
      <c r="G30">
        <v>3</v>
      </c>
      <c r="H30">
        <v>14.229000000000013</v>
      </c>
      <c r="I30">
        <f>AVERAGE(H28:H30)</f>
        <v>15.215666666666673</v>
      </c>
      <c r="J30">
        <f>STDEV(H28:H30)</f>
        <v>1.7734286941778519</v>
      </c>
    </row>
    <row r="31" spans="1:10">
      <c r="A31" t="s">
        <v>727</v>
      </c>
      <c r="B31" t="s">
        <v>769</v>
      </c>
      <c r="C31" s="22" t="s">
        <v>762</v>
      </c>
      <c r="D31" t="s">
        <v>83</v>
      </c>
      <c r="E31" s="3" t="s">
        <v>84</v>
      </c>
      <c r="F31">
        <v>2</v>
      </c>
      <c r="G31">
        <v>1</v>
      </c>
      <c r="H31">
        <v>8.2119999999999891</v>
      </c>
    </row>
    <row r="32" spans="1:10">
      <c r="A32" t="s">
        <v>727</v>
      </c>
      <c r="B32" t="s">
        <v>769</v>
      </c>
      <c r="C32" s="22" t="s">
        <v>762</v>
      </c>
      <c r="D32" t="s">
        <v>83</v>
      </c>
      <c r="E32" s="3" t="s">
        <v>84</v>
      </c>
      <c r="F32">
        <v>2</v>
      </c>
      <c r="G32">
        <v>2</v>
      </c>
      <c r="H32">
        <v>7.13900000000001</v>
      </c>
    </row>
    <row r="33" spans="1:10">
      <c r="A33" t="s">
        <v>727</v>
      </c>
      <c r="B33" t="s">
        <v>769</v>
      </c>
      <c r="C33" s="22" t="s">
        <v>762</v>
      </c>
      <c r="D33" t="s">
        <v>83</v>
      </c>
      <c r="E33" s="3" t="s">
        <v>84</v>
      </c>
      <c r="F33">
        <v>2</v>
      </c>
      <c r="G33">
        <v>3</v>
      </c>
      <c r="H33">
        <v>13.443000000000012</v>
      </c>
      <c r="I33">
        <f>AVERAGE(H31:H33)</f>
        <v>9.5980000000000043</v>
      </c>
      <c r="J33">
        <f>STDEV(H31:H33)</f>
        <v>3.3728105490821805</v>
      </c>
    </row>
    <row r="34" spans="1:10">
      <c r="A34" t="s">
        <v>727</v>
      </c>
      <c r="B34" t="s">
        <v>769</v>
      </c>
      <c r="C34" s="22" t="s">
        <v>762</v>
      </c>
      <c r="D34" t="s">
        <v>83</v>
      </c>
      <c r="E34" s="3" t="s">
        <v>84</v>
      </c>
      <c r="F34">
        <v>3</v>
      </c>
      <c r="G34">
        <v>1</v>
      </c>
      <c r="H34">
        <v>6.3400000000000034</v>
      </c>
    </row>
    <row r="35" spans="1:10">
      <c r="A35" t="s">
        <v>727</v>
      </c>
      <c r="B35" t="s">
        <v>769</v>
      </c>
      <c r="C35" s="22" t="s">
        <v>762</v>
      </c>
      <c r="D35" t="s">
        <v>83</v>
      </c>
      <c r="E35" s="3" t="s">
        <v>84</v>
      </c>
      <c r="F35">
        <v>3</v>
      </c>
      <c r="G35">
        <v>2</v>
      </c>
      <c r="H35">
        <v>12.300999999999988</v>
      </c>
    </row>
    <row r="36" spans="1:10">
      <c r="A36" s="41" t="s">
        <v>727</v>
      </c>
      <c r="B36" s="41" t="s">
        <v>769</v>
      </c>
      <c r="C36" s="46" t="s">
        <v>762</v>
      </c>
      <c r="D36" s="41" t="s">
        <v>83</v>
      </c>
      <c r="E36" s="45" t="s">
        <v>84</v>
      </c>
      <c r="F36" s="41">
        <v>3</v>
      </c>
      <c r="G36" s="41">
        <v>3</v>
      </c>
      <c r="H36" s="41">
        <v>5.7110000000000127</v>
      </c>
      <c r="I36">
        <f>AVERAGE(H34:H36)</f>
        <v>8.1173333333333346</v>
      </c>
      <c r="J36">
        <f>STDEV(H34:H36)</f>
        <v>3.6367857145195179</v>
      </c>
    </row>
    <row r="37" spans="1:10">
      <c r="A37" s="22" t="s">
        <v>727</v>
      </c>
      <c r="B37" s="58" t="s">
        <v>770</v>
      </c>
      <c r="C37" s="22" t="s">
        <v>759</v>
      </c>
      <c r="D37" t="s">
        <v>89</v>
      </c>
      <c r="E37" s="3" t="s">
        <v>90</v>
      </c>
      <c r="F37">
        <v>1</v>
      </c>
      <c r="G37">
        <v>1</v>
      </c>
      <c r="H37">
        <v>23.199000000000012</v>
      </c>
    </row>
    <row r="38" spans="1:10">
      <c r="A38" s="22" t="s">
        <v>727</v>
      </c>
      <c r="B38" s="59" t="s">
        <v>770</v>
      </c>
      <c r="C38" s="22" t="s">
        <v>759</v>
      </c>
      <c r="D38" t="s">
        <v>89</v>
      </c>
      <c r="E38" s="3" t="s">
        <v>90</v>
      </c>
      <c r="F38">
        <v>1</v>
      </c>
      <c r="G38">
        <v>2</v>
      </c>
      <c r="H38">
        <v>21.11099999999999</v>
      </c>
    </row>
    <row r="39" spans="1:10">
      <c r="A39" s="22" t="s">
        <v>727</v>
      </c>
      <c r="B39" s="59" t="s">
        <v>770</v>
      </c>
      <c r="C39" s="22" t="s">
        <v>759</v>
      </c>
      <c r="D39" t="s">
        <v>89</v>
      </c>
      <c r="E39" s="3" t="s">
        <v>90</v>
      </c>
      <c r="F39">
        <v>1</v>
      </c>
      <c r="G39">
        <v>3</v>
      </c>
      <c r="H39">
        <v>21.209000000000003</v>
      </c>
    </row>
    <row r="40" spans="1:10">
      <c r="A40" s="22" t="s">
        <v>727</v>
      </c>
      <c r="B40" s="59" t="s">
        <v>770</v>
      </c>
      <c r="C40" s="22" t="s">
        <v>759</v>
      </c>
      <c r="D40" t="s">
        <v>89</v>
      </c>
      <c r="E40" s="3" t="s">
        <v>90</v>
      </c>
      <c r="F40">
        <v>1</v>
      </c>
      <c r="G40">
        <v>4</v>
      </c>
      <c r="H40">
        <v>19.49199999999999</v>
      </c>
    </row>
    <row r="41" spans="1:10">
      <c r="A41" s="22" t="s">
        <v>727</v>
      </c>
      <c r="B41" s="59" t="s">
        <v>770</v>
      </c>
      <c r="C41" s="22" t="s">
        <v>759</v>
      </c>
      <c r="D41" t="s">
        <v>89</v>
      </c>
      <c r="E41" s="3" t="s">
        <v>90</v>
      </c>
      <c r="F41">
        <v>1</v>
      </c>
      <c r="G41">
        <v>5</v>
      </c>
      <c r="H41">
        <v>19.337999999999994</v>
      </c>
    </row>
    <row r="42" spans="1:10">
      <c r="A42" s="22" t="s">
        <v>727</v>
      </c>
      <c r="B42" s="59" t="s">
        <v>770</v>
      </c>
      <c r="C42" s="22" t="s">
        <v>759</v>
      </c>
      <c r="D42" t="s">
        <v>89</v>
      </c>
      <c r="E42" s="3" t="s">
        <v>90</v>
      </c>
      <c r="F42">
        <v>1</v>
      </c>
      <c r="G42">
        <v>6</v>
      </c>
      <c r="H42">
        <v>22.417000000000002</v>
      </c>
      <c r="I42">
        <f>AVERAGE(H37:H42)</f>
        <v>21.127666666666666</v>
      </c>
      <c r="J42">
        <f>STDEV(H37:H42)</f>
        <v>1.5387012272259537</v>
      </c>
    </row>
    <row r="43" spans="1:10">
      <c r="A43" s="22" t="s">
        <v>727</v>
      </c>
      <c r="B43" s="59" t="s">
        <v>770</v>
      </c>
      <c r="C43" s="22" t="s">
        <v>759</v>
      </c>
      <c r="D43" t="s">
        <v>89</v>
      </c>
      <c r="E43" s="3" t="s">
        <v>90</v>
      </c>
      <c r="F43">
        <v>2</v>
      </c>
      <c r="G43">
        <v>1</v>
      </c>
      <c r="H43">
        <v>17.389999999999986</v>
      </c>
    </row>
    <row r="44" spans="1:10">
      <c r="A44" s="22" t="s">
        <v>727</v>
      </c>
      <c r="B44" s="59" t="s">
        <v>770</v>
      </c>
      <c r="C44" s="22" t="s">
        <v>759</v>
      </c>
      <c r="D44" t="s">
        <v>89</v>
      </c>
      <c r="E44" s="3" t="s">
        <v>90</v>
      </c>
      <c r="F44">
        <v>2</v>
      </c>
      <c r="G44">
        <v>2</v>
      </c>
      <c r="H44">
        <v>20.356999999999999</v>
      </c>
    </row>
    <row r="45" spans="1:10">
      <c r="A45" s="22" t="s">
        <v>727</v>
      </c>
      <c r="B45" s="59" t="s">
        <v>770</v>
      </c>
      <c r="C45" s="22" t="s">
        <v>759</v>
      </c>
      <c r="D45" t="s">
        <v>89</v>
      </c>
      <c r="E45" s="3" t="s">
        <v>90</v>
      </c>
      <c r="F45">
        <v>2</v>
      </c>
      <c r="G45">
        <v>3</v>
      </c>
      <c r="H45">
        <v>25.560000000000002</v>
      </c>
    </row>
    <row r="46" spans="1:10">
      <c r="A46" s="22" t="s">
        <v>727</v>
      </c>
      <c r="B46" s="59" t="s">
        <v>770</v>
      </c>
      <c r="C46" s="22" t="s">
        <v>759</v>
      </c>
      <c r="D46" t="s">
        <v>89</v>
      </c>
      <c r="E46" s="3" t="s">
        <v>90</v>
      </c>
      <c r="F46">
        <v>2</v>
      </c>
      <c r="G46">
        <v>4</v>
      </c>
      <c r="H46">
        <v>26.323000000000008</v>
      </c>
    </row>
    <row r="47" spans="1:10">
      <c r="A47" s="22" t="s">
        <v>727</v>
      </c>
      <c r="B47" s="59" t="s">
        <v>770</v>
      </c>
      <c r="C47" s="22" t="s">
        <v>759</v>
      </c>
      <c r="D47" t="s">
        <v>89</v>
      </c>
      <c r="E47" s="3" t="s">
        <v>90</v>
      </c>
      <c r="F47">
        <v>2</v>
      </c>
      <c r="G47">
        <v>5</v>
      </c>
      <c r="H47">
        <v>24.25800000000001</v>
      </c>
      <c r="I47">
        <f>AVERAGE(H43:H47)</f>
        <v>22.7776</v>
      </c>
      <c r="J47">
        <f>STDEV(H43:H47)</f>
        <v>3.7877675879071546</v>
      </c>
    </row>
    <row r="48" spans="1:10">
      <c r="A48" s="22" t="s">
        <v>727</v>
      </c>
      <c r="B48" s="59" t="s">
        <v>770</v>
      </c>
      <c r="C48" s="22" t="s">
        <v>759</v>
      </c>
      <c r="D48" t="s">
        <v>89</v>
      </c>
      <c r="E48" s="3" t="s">
        <v>90</v>
      </c>
      <c r="F48">
        <v>3</v>
      </c>
      <c r="G48">
        <v>1</v>
      </c>
      <c r="H48">
        <v>14.931000000000012</v>
      </c>
    </row>
    <row r="49" spans="1:10">
      <c r="A49" s="22" t="s">
        <v>727</v>
      </c>
      <c r="B49" s="59" t="s">
        <v>770</v>
      </c>
      <c r="C49" s="22" t="s">
        <v>759</v>
      </c>
      <c r="D49" t="s">
        <v>89</v>
      </c>
      <c r="E49" s="3" t="s">
        <v>90</v>
      </c>
      <c r="F49">
        <v>3</v>
      </c>
      <c r="G49">
        <v>2</v>
      </c>
      <c r="H49">
        <v>19.653999999999996</v>
      </c>
    </row>
    <row r="50" spans="1:10">
      <c r="A50" s="22" t="s">
        <v>727</v>
      </c>
      <c r="B50" s="59" t="s">
        <v>770</v>
      </c>
      <c r="C50" s="22" t="s">
        <v>759</v>
      </c>
      <c r="D50" t="s">
        <v>89</v>
      </c>
      <c r="E50" s="3" t="s">
        <v>90</v>
      </c>
      <c r="F50">
        <v>3</v>
      </c>
      <c r="G50">
        <v>3</v>
      </c>
      <c r="H50">
        <v>24.305000000000007</v>
      </c>
    </row>
    <row r="51" spans="1:10">
      <c r="A51" s="22" t="s">
        <v>727</v>
      </c>
      <c r="B51" s="59" t="s">
        <v>770</v>
      </c>
      <c r="C51" s="22" t="s">
        <v>759</v>
      </c>
      <c r="D51" t="s">
        <v>89</v>
      </c>
      <c r="E51" s="3" t="s">
        <v>90</v>
      </c>
      <c r="F51">
        <v>3</v>
      </c>
      <c r="G51">
        <v>4</v>
      </c>
      <c r="H51">
        <v>32.578000000000003</v>
      </c>
    </row>
    <row r="52" spans="1:10">
      <c r="A52" s="46" t="s">
        <v>727</v>
      </c>
      <c r="B52" s="52" t="s">
        <v>770</v>
      </c>
      <c r="C52" s="46" t="s">
        <v>759</v>
      </c>
      <c r="D52" s="41" t="s">
        <v>89</v>
      </c>
      <c r="E52" s="45" t="s">
        <v>90</v>
      </c>
      <c r="F52" s="41">
        <v>3</v>
      </c>
      <c r="G52" s="41">
        <v>5</v>
      </c>
      <c r="H52" s="41">
        <v>15.524000000000001</v>
      </c>
      <c r="I52">
        <f>AVERAGE(H48:H52)</f>
        <v>21.398400000000002</v>
      </c>
      <c r="J52">
        <f>STDEV(H48:H52)</f>
        <v>7.2940137989998339</v>
      </c>
    </row>
    <row r="53" spans="1:10">
      <c r="A53" s="22" t="s">
        <v>726</v>
      </c>
      <c r="B53" s="58" t="s">
        <v>770</v>
      </c>
      <c r="C53" s="22" t="s">
        <v>761</v>
      </c>
      <c r="D53" t="s">
        <v>730</v>
      </c>
      <c r="E53" s="3" t="s">
        <v>742</v>
      </c>
      <c r="F53" s="11">
        <v>1</v>
      </c>
      <c r="G53">
        <v>1</v>
      </c>
      <c r="H53">
        <v>26.895999999999987</v>
      </c>
    </row>
    <row r="54" spans="1:10">
      <c r="A54" s="22" t="s">
        <v>726</v>
      </c>
      <c r="B54" s="59" t="s">
        <v>770</v>
      </c>
      <c r="C54" s="22" t="s">
        <v>761</v>
      </c>
      <c r="D54" t="s">
        <v>730</v>
      </c>
      <c r="E54" s="3" t="s">
        <v>742</v>
      </c>
      <c r="F54" s="11">
        <v>1</v>
      </c>
      <c r="G54">
        <v>2</v>
      </c>
      <c r="H54">
        <v>43.402999999999992</v>
      </c>
    </row>
    <row r="55" spans="1:10">
      <c r="A55" s="22" t="s">
        <v>726</v>
      </c>
      <c r="B55" s="59" t="s">
        <v>770</v>
      </c>
      <c r="C55" s="22" t="s">
        <v>761</v>
      </c>
      <c r="D55" t="s">
        <v>730</v>
      </c>
      <c r="E55" s="3" t="s">
        <v>742</v>
      </c>
      <c r="F55" s="11">
        <v>1</v>
      </c>
      <c r="G55">
        <v>3</v>
      </c>
      <c r="H55">
        <v>38.015999999999991</v>
      </c>
      <c r="I55">
        <f>AVERAGE(H53:H55)</f>
        <v>36.10499999999999</v>
      </c>
      <c r="J55">
        <f>STDEV(H53:H55)</f>
        <v>8.4177908622155719</v>
      </c>
    </row>
    <row r="56" spans="1:10">
      <c r="A56" s="22" t="s">
        <v>726</v>
      </c>
      <c r="B56" s="59" t="s">
        <v>770</v>
      </c>
      <c r="C56" s="22" t="s">
        <v>761</v>
      </c>
      <c r="D56" t="s">
        <v>730</v>
      </c>
      <c r="E56" s="3" t="s">
        <v>742</v>
      </c>
      <c r="F56">
        <v>2</v>
      </c>
      <c r="G56">
        <v>1</v>
      </c>
      <c r="H56">
        <v>26.925999999999998</v>
      </c>
    </row>
    <row r="57" spans="1:10">
      <c r="A57" s="22" t="s">
        <v>726</v>
      </c>
      <c r="B57" s="59" t="s">
        <v>770</v>
      </c>
      <c r="C57" s="22" t="s">
        <v>761</v>
      </c>
      <c r="D57" t="s">
        <v>730</v>
      </c>
      <c r="E57" s="3" t="s">
        <v>742</v>
      </c>
      <c r="F57">
        <v>2</v>
      </c>
      <c r="G57">
        <v>2</v>
      </c>
      <c r="H57">
        <v>40.014000000000003</v>
      </c>
    </row>
    <row r="58" spans="1:10">
      <c r="A58" s="22" t="s">
        <v>726</v>
      </c>
      <c r="B58" s="59" t="s">
        <v>770</v>
      </c>
      <c r="C58" s="22" t="s">
        <v>761</v>
      </c>
      <c r="D58" t="s">
        <v>730</v>
      </c>
      <c r="E58" s="3" t="s">
        <v>742</v>
      </c>
      <c r="F58">
        <v>2</v>
      </c>
      <c r="G58">
        <v>3</v>
      </c>
      <c r="H58">
        <v>40.741999999999997</v>
      </c>
      <c r="I58">
        <f>AVERAGE(H56:H58)</f>
        <v>35.893999999999998</v>
      </c>
      <c r="J58">
        <f>STDEV(H56:H58)</f>
        <v>7.7750410931390253</v>
      </c>
    </row>
    <row r="59" spans="1:10">
      <c r="A59" s="22" t="s">
        <v>726</v>
      </c>
      <c r="B59" s="59" t="s">
        <v>770</v>
      </c>
      <c r="C59" s="22" t="s">
        <v>761</v>
      </c>
      <c r="D59" t="s">
        <v>730</v>
      </c>
      <c r="E59" s="3" t="s">
        <v>742</v>
      </c>
      <c r="F59">
        <v>3</v>
      </c>
      <c r="G59">
        <v>1</v>
      </c>
      <c r="H59">
        <v>28.588000000000001</v>
      </c>
    </row>
    <row r="60" spans="1:10">
      <c r="A60" s="22" t="s">
        <v>726</v>
      </c>
      <c r="B60" s="59" t="s">
        <v>770</v>
      </c>
      <c r="C60" s="22" t="s">
        <v>761</v>
      </c>
      <c r="D60" t="s">
        <v>730</v>
      </c>
      <c r="E60" s="3" t="s">
        <v>742</v>
      </c>
      <c r="F60">
        <v>3</v>
      </c>
      <c r="G60">
        <v>2</v>
      </c>
      <c r="H60">
        <v>42.652000000000001</v>
      </c>
    </row>
    <row r="61" spans="1:10">
      <c r="A61" s="46" t="s">
        <v>726</v>
      </c>
      <c r="B61" s="52" t="s">
        <v>770</v>
      </c>
      <c r="C61" s="46" t="s">
        <v>761</v>
      </c>
      <c r="D61" s="41" t="s">
        <v>730</v>
      </c>
      <c r="E61" s="45" t="s">
        <v>742</v>
      </c>
      <c r="F61" s="41">
        <v>3</v>
      </c>
      <c r="G61" s="41">
        <v>3</v>
      </c>
      <c r="H61" s="41">
        <v>39.689</v>
      </c>
      <c r="I61">
        <f>AVERAGE(H59:H61)</f>
        <v>36.976333333333336</v>
      </c>
      <c r="J61">
        <f>STDEV(H59:H61)</f>
        <v>7.4140369794959504</v>
      </c>
    </row>
    <row r="62" spans="1:10">
      <c r="A62" s="22" t="s">
        <v>726</v>
      </c>
      <c r="B62" s="60" t="s">
        <v>771</v>
      </c>
      <c r="C62" s="22" t="s">
        <v>763</v>
      </c>
      <c r="D62" t="s">
        <v>51</v>
      </c>
      <c r="E62" s="3" t="s">
        <v>52</v>
      </c>
      <c r="F62">
        <v>1</v>
      </c>
      <c r="G62">
        <v>1</v>
      </c>
      <c r="H62">
        <v>18.435000000000002</v>
      </c>
    </row>
    <row r="63" spans="1:10">
      <c r="A63" s="22" t="s">
        <v>726</v>
      </c>
      <c r="B63" s="61" t="s">
        <v>771</v>
      </c>
      <c r="C63" s="22" t="s">
        <v>763</v>
      </c>
      <c r="D63" t="s">
        <v>51</v>
      </c>
      <c r="E63" s="3" t="s">
        <v>52</v>
      </c>
      <c r="F63">
        <v>1</v>
      </c>
      <c r="G63">
        <v>2</v>
      </c>
      <c r="H63">
        <v>21.064999999999998</v>
      </c>
    </row>
    <row r="64" spans="1:10">
      <c r="A64" s="22" t="s">
        <v>726</v>
      </c>
      <c r="B64" s="61" t="s">
        <v>771</v>
      </c>
      <c r="C64" s="22" t="s">
        <v>763</v>
      </c>
      <c r="D64" t="s">
        <v>51</v>
      </c>
      <c r="E64" s="3" t="s">
        <v>52</v>
      </c>
      <c r="F64">
        <v>1</v>
      </c>
      <c r="G64">
        <v>3</v>
      </c>
      <c r="H64">
        <v>34.537000000000006</v>
      </c>
      <c r="I64">
        <f>AVERAGE(H62:H64)</f>
        <v>24.679000000000002</v>
      </c>
      <c r="J64">
        <f>STDEV(H62:H64)</f>
        <v>8.6379597128025587</v>
      </c>
    </row>
    <row r="65" spans="1:10">
      <c r="A65" s="22" t="s">
        <v>726</v>
      </c>
      <c r="B65" s="61" t="s">
        <v>771</v>
      </c>
      <c r="C65" s="22" t="s">
        <v>763</v>
      </c>
      <c r="D65" t="s">
        <v>51</v>
      </c>
      <c r="E65" s="3" t="s">
        <v>52</v>
      </c>
      <c r="F65">
        <v>2</v>
      </c>
      <c r="G65">
        <v>1</v>
      </c>
      <c r="H65">
        <v>23.585000000000008</v>
      </c>
    </row>
    <row r="66" spans="1:10">
      <c r="A66" s="22" t="s">
        <v>726</v>
      </c>
      <c r="B66" s="61" t="s">
        <v>771</v>
      </c>
      <c r="C66" s="22" t="s">
        <v>763</v>
      </c>
      <c r="D66" t="s">
        <v>51</v>
      </c>
      <c r="E66" s="3" t="s">
        <v>52</v>
      </c>
      <c r="F66">
        <v>2</v>
      </c>
      <c r="G66">
        <v>2</v>
      </c>
      <c r="H66">
        <v>21.919999999999987</v>
      </c>
      <c r="I66">
        <f>AVERAGE(H65:H66)</f>
        <v>22.752499999999998</v>
      </c>
      <c r="J66">
        <f>STDEV(H65:H66)</f>
        <v>1.1773327906756361</v>
      </c>
    </row>
    <row r="67" spans="1:10">
      <c r="A67" s="22" t="s">
        <v>726</v>
      </c>
      <c r="B67" s="61" t="s">
        <v>771</v>
      </c>
      <c r="C67" s="22" t="s">
        <v>763</v>
      </c>
      <c r="D67" t="s">
        <v>51</v>
      </c>
      <c r="E67" s="3" t="s">
        <v>52</v>
      </c>
      <c r="F67">
        <v>3</v>
      </c>
      <c r="G67">
        <v>1</v>
      </c>
      <c r="H67">
        <v>32.471000000000004</v>
      </c>
    </row>
    <row r="68" spans="1:10">
      <c r="A68" s="46" t="s">
        <v>726</v>
      </c>
      <c r="B68" s="41" t="s">
        <v>771</v>
      </c>
      <c r="C68" s="46" t="s">
        <v>763</v>
      </c>
      <c r="D68" s="41" t="s">
        <v>51</v>
      </c>
      <c r="E68" s="45" t="s">
        <v>52</v>
      </c>
      <c r="F68" s="41">
        <v>3</v>
      </c>
      <c r="G68" s="41">
        <v>2</v>
      </c>
      <c r="H68" s="41">
        <v>24.533999999999992</v>
      </c>
      <c r="I68">
        <f>AVERAGE(H67:H68)</f>
        <v>28.502499999999998</v>
      </c>
      <c r="J68">
        <f>STDEV(H67:H68)</f>
        <v>5.6123065222776303</v>
      </c>
    </row>
    <row r="69" spans="1:10">
      <c r="A69" s="22" t="s">
        <v>727</v>
      </c>
      <c r="B69" s="59" t="s">
        <v>770</v>
      </c>
      <c r="C69" s="22" t="s">
        <v>764</v>
      </c>
      <c r="D69" t="s">
        <v>61</v>
      </c>
      <c r="E69" s="7" t="s">
        <v>62</v>
      </c>
      <c r="F69">
        <v>1</v>
      </c>
      <c r="G69">
        <v>1</v>
      </c>
      <c r="H69">
        <v>32.276000000000003</v>
      </c>
    </row>
    <row r="70" spans="1:10">
      <c r="A70" s="22" t="s">
        <v>727</v>
      </c>
      <c r="B70" s="59" t="s">
        <v>770</v>
      </c>
      <c r="C70" s="22" t="s">
        <v>764</v>
      </c>
      <c r="D70" t="s">
        <v>61</v>
      </c>
      <c r="E70" s="7" t="s">
        <v>62</v>
      </c>
      <c r="F70">
        <v>1</v>
      </c>
      <c r="G70">
        <v>2</v>
      </c>
      <c r="H70">
        <v>37.234999999999999</v>
      </c>
    </row>
    <row r="71" spans="1:10">
      <c r="A71" s="22" t="s">
        <v>727</v>
      </c>
      <c r="B71" s="59" t="s">
        <v>770</v>
      </c>
      <c r="C71" s="22" t="s">
        <v>764</v>
      </c>
      <c r="D71" t="s">
        <v>61</v>
      </c>
      <c r="E71" s="7" t="s">
        <v>62</v>
      </c>
      <c r="F71">
        <v>1</v>
      </c>
      <c r="G71">
        <v>3</v>
      </c>
      <c r="H71">
        <v>27.597000000000001</v>
      </c>
    </row>
    <row r="72" spans="1:10">
      <c r="A72" s="22" t="s">
        <v>727</v>
      </c>
      <c r="B72" s="59" t="s">
        <v>770</v>
      </c>
      <c r="C72" s="22" t="s">
        <v>764</v>
      </c>
      <c r="D72" t="s">
        <v>61</v>
      </c>
      <c r="E72" s="7" t="s">
        <v>62</v>
      </c>
      <c r="F72">
        <v>1</v>
      </c>
      <c r="G72">
        <v>4</v>
      </c>
      <c r="H72">
        <v>23.962</v>
      </c>
      <c r="I72">
        <f>AVERAGE(H69:H72)</f>
        <v>30.267500000000002</v>
      </c>
      <c r="J72">
        <f>STDEV(H69:H72)</f>
        <v>5.7582123672774044</v>
      </c>
    </row>
    <row r="73" spans="1:10">
      <c r="A73" s="22" t="s">
        <v>727</v>
      </c>
      <c r="B73" s="59" t="s">
        <v>770</v>
      </c>
      <c r="C73" s="22" t="s">
        <v>764</v>
      </c>
      <c r="D73" t="s">
        <v>61</v>
      </c>
      <c r="E73" s="7" t="s">
        <v>62</v>
      </c>
      <c r="F73">
        <v>2</v>
      </c>
      <c r="G73">
        <v>1</v>
      </c>
      <c r="H73">
        <v>26.565000000000001</v>
      </c>
    </row>
    <row r="74" spans="1:10">
      <c r="A74" s="22" t="s">
        <v>727</v>
      </c>
      <c r="B74" s="59" t="s">
        <v>770</v>
      </c>
      <c r="C74" s="22" t="s">
        <v>764</v>
      </c>
      <c r="D74" t="s">
        <v>61</v>
      </c>
      <c r="E74" s="7" t="s">
        <v>62</v>
      </c>
      <c r="F74">
        <v>2</v>
      </c>
      <c r="G74">
        <v>2</v>
      </c>
      <c r="H74">
        <v>40.600999999999999</v>
      </c>
    </row>
    <row r="75" spans="1:10">
      <c r="A75" s="22" t="s">
        <v>727</v>
      </c>
      <c r="B75" s="59" t="s">
        <v>770</v>
      </c>
      <c r="C75" s="22" t="s">
        <v>764</v>
      </c>
      <c r="D75" t="s">
        <v>61</v>
      </c>
      <c r="E75" s="7" t="s">
        <v>62</v>
      </c>
      <c r="F75">
        <v>2</v>
      </c>
      <c r="G75">
        <v>3</v>
      </c>
      <c r="H75">
        <v>37.304000000000002</v>
      </c>
      <c r="I75">
        <f>AVERAGE(H73:H75)</f>
        <v>34.823333333333331</v>
      </c>
      <c r="J75">
        <f>STDEV(H73:H75)</f>
        <v>7.3394553158482578</v>
      </c>
    </row>
    <row r="76" spans="1:10">
      <c r="A76" s="22" t="s">
        <v>727</v>
      </c>
      <c r="B76" s="59" t="s">
        <v>770</v>
      </c>
      <c r="C76" s="22" t="s">
        <v>764</v>
      </c>
      <c r="D76" t="s">
        <v>61</v>
      </c>
      <c r="E76" s="7" t="s">
        <v>62</v>
      </c>
      <c r="F76">
        <v>3</v>
      </c>
      <c r="G76">
        <v>1</v>
      </c>
      <c r="H76">
        <v>24.254000000000001</v>
      </c>
    </row>
    <row r="77" spans="1:10">
      <c r="A77" s="22" t="s">
        <v>727</v>
      </c>
      <c r="B77" s="59" t="s">
        <v>770</v>
      </c>
      <c r="C77" s="22" t="s">
        <v>764</v>
      </c>
      <c r="D77" t="s">
        <v>61</v>
      </c>
      <c r="E77" s="7" t="s">
        <v>62</v>
      </c>
      <c r="F77">
        <v>3</v>
      </c>
      <c r="G77">
        <v>2</v>
      </c>
      <c r="H77">
        <v>18.434999999999999</v>
      </c>
    </row>
    <row r="78" spans="1:10">
      <c r="A78" s="46" t="s">
        <v>727</v>
      </c>
      <c r="B78" s="52" t="s">
        <v>770</v>
      </c>
      <c r="C78" s="46" t="s">
        <v>764</v>
      </c>
      <c r="D78" s="41" t="s">
        <v>61</v>
      </c>
      <c r="E78" s="42" t="s">
        <v>62</v>
      </c>
      <c r="F78" s="41">
        <v>3</v>
      </c>
      <c r="G78" s="41">
        <v>3</v>
      </c>
      <c r="H78" s="41">
        <v>40.365000000000002</v>
      </c>
      <c r="I78">
        <f>AVERAGE(H76:H78)</f>
        <v>27.684666666666669</v>
      </c>
      <c r="J78">
        <f>STDEV(H76:H78)</f>
        <v>11.360384251130473</v>
      </c>
    </row>
    <row r="79" spans="1:10">
      <c r="A79" s="22" t="s">
        <v>726</v>
      </c>
      <c r="B79" t="s">
        <v>769</v>
      </c>
      <c r="C79" s="22" t="s">
        <v>760</v>
      </c>
      <c r="D79" t="s">
        <v>85</v>
      </c>
      <c r="E79" s="3" t="s">
        <v>86</v>
      </c>
      <c r="F79">
        <v>1</v>
      </c>
      <c r="G79">
        <v>1</v>
      </c>
      <c r="H79">
        <v>29.981999999999999</v>
      </c>
    </row>
    <row r="80" spans="1:10">
      <c r="A80" s="22" t="s">
        <v>726</v>
      </c>
      <c r="B80" t="s">
        <v>769</v>
      </c>
      <c r="C80" s="22" t="s">
        <v>760</v>
      </c>
      <c r="D80" t="s">
        <v>85</v>
      </c>
      <c r="E80" s="3" t="s">
        <v>86</v>
      </c>
      <c r="F80">
        <v>1</v>
      </c>
      <c r="G80">
        <v>2</v>
      </c>
      <c r="H80">
        <v>31.534999999999997</v>
      </c>
    </row>
    <row r="81" spans="1:10">
      <c r="A81" s="22" t="s">
        <v>726</v>
      </c>
      <c r="B81" t="s">
        <v>769</v>
      </c>
      <c r="C81" s="22" t="s">
        <v>760</v>
      </c>
      <c r="D81" t="s">
        <v>85</v>
      </c>
      <c r="E81" s="3" t="s">
        <v>86</v>
      </c>
      <c r="F81">
        <v>1</v>
      </c>
      <c r="G81">
        <v>3</v>
      </c>
      <c r="H81">
        <v>33.69</v>
      </c>
    </row>
    <row r="82" spans="1:10">
      <c r="A82" s="22" t="s">
        <v>726</v>
      </c>
      <c r="B82" t="s">
        <v>769</v>
      </c>
      <c r="C82" s="22" t="s">
        <v>760</v>
      </c>
      <c r="D82" t="s">
        <v>85</v>
      </c>
      <c r="E82" s="3" t="s">
        <v>86</v>
      </c>
      <c r="F82">
        <v>1</v>
      </c>
      <c r="G82">
        <v>4</v>
      </c>
      <c r="H82">
        <v>35.538000000000011</v>
      </c>
      <c r="I82">
        <f>AVERAGE(H79:H82)</f>
        <v>32.686250000000001</v>
      </c>
      <c r="J82">
        <f>STDEV(H79:H82)</f>
        <v>2.4343607477117857</v>
      </c>
    </row>
    <row r="83" spans="1:10">
      <c r="A83" s="22" t="s">
        <v>726</v>
      </c>
      <c r="B83" t="s">
        <v>769</v>
      </c>
      <c r="C83" s="22" t="s">
        <v>760</v>
      </c>
      <c r="D83" t="s">
        <v>85</v>
      </c>
      <c r="E83" s="3" t="s">
        <v>86</v>
      </c>
      <c r="F83">
        <v>2</v>
      </c>
      <c r="G83">
        <v>1</v>
      </c>
      <c r="H83">
        <v>42.580000000000013</v>
      </c>
    </row>
    <row r="84" spans="1:10">
      <c r="A84" s="22" t="s">
        <v>726</v>
      </c>
      <c r="B84" t="s">
        <v>769</v>
      </c>
      <c r="C84" s="22" t="s">
        <v>760</v>
      </c>
      <c r="D84" t="s">
        <v>85</v>
      </c>
      <c r="E84" s="3" t="s">
        <v>86</v>
      </c>
      <c r="F84">
        <v>2</v>
      </c>
      <c r="G84">
        <v>2</v>
      </c>
      <c r="H84">
        <v>35.450999999999993</v>
      </c>
    </row>
    <row r="85" spans="1:10">
      <c r="A85" s="22" t="s">
        <v>726</v>
      </c>
      <c r="B85" t="s">
        <v>769</v>
      </c>
      <c r="C85" s="22" t="s">
        <v>760</v>
      </c>
      <c r="D85" t="s">
        <v>85</v>
      </c>
      <c r="E85" s="3" t="s">
        <v>86</v>
      </c>
      <c r="F85">
        <v>2</v>
      </c>
      <c r="G85">
        <v>3</v>
      </c>
      <c r="H85">
        <v>41.269000000000005</v>
      </c>
    </row>
    <row r="86" spans="1:10">
      <c r="A86" s="46" t="s">
        <v>726</v>
      </c>
      <c r="B86" s="41" t="s">
        <v>769</v>
      </c>
      <c r="C86" s="46" t="s">
        <v>760</v>
      </c>
      <c r="D86" s="41" t="s">
        <v>85</v>
      </c>
      <c r="E86" s="45" t="s">
        <v>86</v>
      </c>
      <c r="F86" s="41">
        <v>2</v>
      </c>
      <c r="G86" s="41">
        <v>4</v>
      </c>
      <c r="H86" s="41">
        <v>37.905000000000001</v>
      </c>
      <c r="I86">
        <f>AVERAGE(H83:H86)</f>
        <v>39.301250000000003</v>
      </c>
      <c r="J86">
        <f>STDEV(H83:H86)</f>
        <v>3.2350260560516864</v>
      </c>
    </row>
    <row r="87" spans="1:10">
      <c r="A87" s="22" t="s">
        <v>727</v>
      </c>
      <c r="B87" t="s">
        <v>769</v>
      </c>
      <c r="C87" s="22" t="s">
        <v>762</v>
      </c>
      <c r="D87" t="s">
        <v>446</v>
      </c>
      <c r="E87" s="7" t="s">
        <v>58</v>
      </c>
      <c r="F87">
        <v>1</v>
      </c>
      <c r="G87">
        <v>1</v>
      </c>
      <c r="H87">
        <v>26.565000000000001</v>
      </c>
    </row>
    <row r="88" spans="1:10">
      <c r="A88" s="22" t="s">
        <v>727</v>
      </c>
      <c r="B88" t="s">
        <v>769</v>
      </c>
      <c r="C88" s="22" t="s">
        <v>762</v>
      </c>
      <c r="D88" t="s">
        <v>446</v>
      </c>
      <c r="E88" s="7" t="s">
        <v>58</v>
      </c>
      <c r="F88">
        <v>1</v>
      </c>
      <c r="G88">
        <v>2</v>
      </c>
      <c r="H88">
        <v>14.036</v>
      </c>
    </row>
    <row r="89" spans="1:10">
      <c r="A89" s="22" t="s">
        <v>727</v>
      </c>
      <c r="B89" t="s">
        <v>769</v>
      </c>
      <c r="C89" s="22" t="s">
        <v>762</v>
      </c>
      <c r="D89" t="s">
        <v>446</v>
      </c>
      <c r="E89" s="7" t="s">
        <v>58</v>
      </c>
      <c r="F89">
        <v>1</v>
      </c>
      <c r="G89">
        <v>3</v>
      </c>
      <c r="H89">
        <v>20.658999999999999</v>
      </c>
    </row>
    <row r="90" spans="1:10">
      <c r="A90" s="22" t="s">
        <v>727</v>
      </c>
      <c r="B90" t="s">
        <v>769</v>
      </c>
      <c r="C90" s="22" t="s">
        <v>762</v>
      </c>
      <c r="D90" t="s">
        <v>446</v>
      </c>
      <c r="E90" s="7" t="s">
        <v>58</v>
      </c>
      <c r="F90">
        <v>1</v>
      </c>
      <c r="G90">
        <v>4</v>
      </c>
      <c r="H90">
        <v>23.838999999999999</v>
      </c>
      <c r="I90">
        <f>AVERAGE(H87:H90)</f>
        <v>21.274749999999997</v>
      </c>
      <c r="J90">
        <f>STDEV(H87:H90)</f>
        <v>5.3957011515341318</v>
      </c>
    </row>
    <row r="91" spans="1:10">
      <c r="A91" s="22" t="s">
        <v>727</v>
      </c>
      <c r="B91" t="s">
        <v>769</v>
      </c>
      <c r="C91" s="22" t="s">
        <v>762</v>
      </c>
      <c r="D91" t="s">
        <v>446</v>
      </c>
      <c r="E91" s="7" t="s">
        <v>58</v>
      </c>
      <c r="F91">
        <v>2</v>
      </c>
      <c r="G91">
        <v>1</v>
      </c>
      <c r="H91">
        <v>35.362000000000002</v>
      </c>
    </row>
    <row r="92" spans="1:10">
      <c r="A92" s="22" t="s">
        <v>727</v>
      </c>
      <c r="B92" t="s">
        <v>769</v>
      </c>
      <c r="C92" s="22" t="s">
        <v>762</v>
      </c>
      <c r="D92" t="s">
        <v>446</v>
      </c>
      <c r="E92" s="7" t="s">
        <v>58</v>
      </c>
      <c r="F92">
        <v>2</v>
      </c>
      <c r="G92">
        <v>2</v>
      </c>
      <c r="H92">
        <v>22.62</v>
      </c>
    </row>
    <row r="93" spans="1:10">
      <c r="A93" s="22" t="s">
        <v>727</v>
      </c>
      <c r="B93" t="s">
        <v>769</v>
      </c>
      <c r="C93" s="22" t="s">
        <v>762</v>
      </c>
      <c r="D93" t="s">
        <v>446</v>
      </c>
      <c r="E93" s="7" t="s">
        <v>58</v>
      </c>
      <c r="F93">
        <v>2</v>
      </c>
      <c r="G93">
        <v>3</v>
      </c>
      <c r="H93">
        <v>32.470999999999997</v>
      </c>
      <c r="I93">
        <f>AVERAGE(H91:H93)</f>
        <v>30.151</v>
      </c>
      <c r="J93">
        <f>STDEV(H91:H93)</f>
        <v>6.6803024632122847</v>
      </c>
    </row>
    <row r="94" spans="1:10">
      <c r="A94" s="22" t="s">
        <v>727</v>
      </c>
      <c r="B94" t="s">
        <v>769</v>
      </c>
      <c r="C94" s="22" t="s">
        <v>762</v>
      </c>
      <c r="D94" t="s">
        <v>446</v>
      </c>
      <c r="E94" s="7" t="s">
        <v>58</v>
      </c>
      <c r="F94">
        <v>3</v>
      </c>
      <c r="G94">
        <v>1</v>
      </c>
      <c r="H94">
        <v>21.893999999999998</v>
      </c>
    </row>
    <row r="95" spans="1:10">
      <c r="A95" s="22" t="s">
        <v>727</v>
      </c>
      <c r="B95" t="s">
        <v>769</v>
      </c>
      <c r="C95" s="22" t="s">
        <v>762</v>
      </c>
      <c r="D95" t="s">
        <v>446</v>
      </c>
      <c r="E95" s="7" t="s">
        <v>58</v>
      </c>
      <c r="F95">
        <v>3</v>
      </c>
      <c r="G95">
        <v>2</v>
      </c>
      <c r="H95">
        <v>25.253</v>
      </c>
    </row>
    <row r="96" spans="1:10">
      <c r="A96" s="46" t="s">
        <v>727</v>
      </c>
      <c r="B96" s="41" t="s">
        <v>769</v>
      </c>
      <c r="C96" s="46" t="s">
        <v>762</v>
      </c>
      <c r="D96" s="41" t="s">
        <v>446</v>
      </c>
      <c r="E96" s="42" t="s">
        <v>58</v>
      </c>
      <c r="F96" s="41">
        <v>3</v>
      </c>
      <c r="G96" s="41">
        <v>3</v>
      </c>
      <c r="H96" s="41">
        <v>28.94</v>
      </c>
      <c r="I96">
        <f>AVERAGE(H94:H96)</f>
        <v>25.362333333333336</v>
      </c>
      <c r="J96">
        <f>STDEV(H94:H96)</f>
        <v>3.5242721707230817</v>
      </c>
    </row>
    <row r="97" spans="1:10">
      <c r="A97" s="22" t="s">
        <v>726</v>
      </c>
      <c r="B97" t="s">
        <v>769</v>
      </c>
      <c r="C97" s="22" t="s">
        <v>760</v>
      </c>
      <c r="D97" t="s">
        <v>77</v>
      </c>
      <c r="E97" s="3" t="s">
        <v>78</v>
      </c>
      <c r="F97">
        <v>1</v>
      </c>
      <c r="G97">
        <v>1</v>
      </c>
      <c r="H97">
        <v>23.131</v>
      </c>
    </row>
    <row r="98" spans="1:10">
      <c r="A98" s="22" t="s">
        <v>726</v>
      </c>
      <c r="B98" t="s">
        <v>769</v>
      </c>
      <c r="C98" s="22" t="s">
        <v>760</v>
      </c>
      <c r="D98" t="s">
        <v>77</v>
      </c>
      <c r="E98" s="3" t="s">
        <v>78</v>
      </c>
      <c r="F98">
        <v>1</v>
      </c>
      <c r="G98">
        <v>2</v>
      </c>
      <c r="H98">
        <v>38.659999999999997</v>
      </c>
    </row>
    <row r="99" spans="1:10">
      <c r="A99" s="22" t="s">
        <v>726</v>
      </c>
      <c r="B99" t="s">
        <v>769</v>
      </c>
      <c r="C99" s="22" t="s">
        <v>760</v>
      </c>
      <c r="D99" t="s">
        <v>77</v>
      </c>
      <c r="E99" s="3" t="s">
        <v>78</v>
      </c>
      <c r="F99">
        <v>1</v>
      </c>
      <c r="G99">
        <v>3</v>
      </c>
      <c r="H99">
        <v>40.600999999999999</v>
      </c>
    </row>
    <row r="100" spans="1:10">
      <c r="A100" s="22" t="s">
        <v>726</v>
      </c>
      <c r="B100" t="s">
        <v>769</v>
      </c>
      <c r="C100" s="22" t="s">
        <v>760</v>
      </c>
      <c r="D100" t="s">
        <v>77</v>
      </c>
      <c r="E100" s="3" t="s">
        <v>78</v>
      </c>
      <c r="F100">
        <v>1</v>
      </c>
      <c r="G100">
        <v>4</v>
      </c>
      <c r="H100">
        <v>34.318999999999988</v>
      </c>
    </row>
    <row r="101" spans="1:10">
      <c r="A101" s="22" t="s">
        <v>726</v>
      </c>
      <c r="B101" t="s">
        <v>769</v>
      </c>
      <c r="C101" s="22" t="s">
        <v>760</v>
      </c>
      <c r="D101" t="s">
        <v>77</v>
      </c>
      <c r="E101" s="3" t="s">
        <v>78</v>
      </c>
      <c r="F101">
        <v>1</v>
      </c>
      <c r="G101">
        <v>5</v>
      </c>
      <c r="H101">
        <v>32.574000000000012</v>
      </c>
    </row>
    <row r="102" spans="1:10">
      <c r="A102" s="22" t="s">
        <v>726</v>
      </c>
      <c r="B102" t="s">
        <v>769</v>
      </c>
      <c r="C102" s="22" t="s">
        <v>760</v>
      </c>
      <c r="D102" t="s">
        <v>77</v>
      </c>
      <c r="E102" s="3" t="s">
        <v>78</v>
      </c>
      <c r="F102">
        <v>1</v>
      </c>
      <c r="G102">
        <v>6</v>
      </c>
      <c r="H102">
        <v>25.241000000000014</v>
      </c>
    </row>
    <row r="103" spans="1:10">
      <c r="A103" s="22" t="s">
        <v>726</v>
      </c>
      <c r="B103" t="s">
        <v>769</v>
      </c>
      <c r="C103" s="22" t="s">
        <v>760</v>
      </c>
      <c r="D103" t="s">
        <v>77</v>
      </c>
      <c r="E103" s="3" t="s">
        <v>78</v>
      </c>
      <c r="F103">
        <v>1</v>
      </c>
      <c r="G103">
        <v>7</v>
      </c>
      <c r="H103">
        <v>26.564999999999998</v>
      </c>
    </row>
    <row r="104" spans="1:10">
      <c r="A104" s="22" t="s">
        <v>726</v>
      </c>
      <c r="B104" t="s">
        <v>769</v>
      </c>
      <c r="C104" s="22" t="s">
        <v>760</v>
      </c>
      <c r="D104" t="s">
        <v>77</v>
      </c>
      <c r="E104" s="3" t="s">
        <v>78</v>
      </c>
      <c r="F104">
        <v>1</v>
      </c>
      <c r="G104">
        <v>8</v>
      </c>
      <c r="H104">
        <v>28.393000000000001</v>
      </c>
    </row>
    <row r="105" spans="1:10">
      <c r="A105" s="22" t="s">
        <v>726</v>
      </c>
      <c r="B105" t="s">
        <v>769</v>
      </c>
      <c r="C105" s="22" t="s">
        <v>760</v>
      </c>
      <c r="D105" t="s">
        <v>77</v>
      </c>
      <c r="E105" s="3" t="s">
        <v>78</v>
      </c>
      <c r="F105">
        <v>1</v>
      </c>
      <c r="G105">
        <v>9</v>
      </c>
      <c r="H105">
        <v>32.783999999999992</v>
      </c>
    </row>
    <row r="106" spans="1:10">
      <c r="A106" s="22" t="s">
        <v>726</v>
      </c>
      <c r="B106" t="s">
        <v>769</v>
      </c>
      <c r="C106" s="22" t="s">
        <v>760</v>
      </c>
      <c r="D106" t="s">
        <v>77</v>
      </c>
      <c r="E106" s="3" t="s">
        <v>78</v>
      </c>
      <c r="F106">
        <v>1</v>
      </c>
      <c r="G106">
        <v>10</v>
      </c>
      <c r="H106">
        <v>32.004999999999995</v>
      </c>
    </row>
    <row r="107" spans="1:10">
      <c r="A107" s="22" t="s">
        <v>726</v>
      </c>
      <c r="B107" t="s">
        <v>769</v>
      </c>
      <c r="C107" s="22" t="s">
        <v>760</v>
      </c>
      <c r="D107" t="s">
        <v>77</v>
      </c>
      <c r="E107" s="3" t="s">
        <v>78</v>
      </c>
      <c r="F107">
        <v>1</v>
      </c>
      <c r="G107">
        <v>11</v>
      </c>
      <c r="H107">
        <v>34.248999999999995</v>
      </c>
      <c r="I107">
        <f>AVERAGE(H97:H107)</f>
        <v>31.683818181818186</v>
      </c>
      <c r="J107">
        <f>STDEV(H97:H107)</f>
        <v>5.4360459493675881</v>
      </c>
    </row>
    <row r="108" spans="1:10">
      <c r="A108" s="22" t="s">
        <v>726</v>
      </c>
      <c r="B108" t="s">
        <v>769</v>
      </c>
      <c r="C108" s="22" t="s">
        <v>760</v>
      </c>
      <c r="D108" t="s">
        <v>77</v>
      </c>
      <c r="E108" s="3" t="s">
        <v>78</v>
      </c>
      <c r="F108">
        <v>2</v>
      </c>
      <c r="G108">
        <v>1</v>
      </c>
      <c r="H108">
        <v>25.168000000000006</v>
      </c>
    </row>
    <row r="109" spans="1:10">
      <c r="A109" s="22" t="s">
        <v>726</v>
      </c>
      <c r="B109" t="s">
        <v>769</v>
      </c>
      <c r="C109" s="22" t="s">
        <v>760</v>
      </c>
      <c r="D109" t="s">
        <v>77</v>
      </c>
      <c r="E109" s="3" t="s">
        <v>78</v>
      </c>
      <c r="F109">
        <v>2</v>
      </c>
      <c r="G109">
        <v>2</v>
      </c>
      <c r="H109">
        <v>29.638000000000005</v>
      </c>
    </row>
    <row r="110" spans="1:10">
      <c r="A110" s="22" t="s">
        <v>726</v>
      </c>
      <c r="B110" t="s">
        <v>769</v>
      </c>
      <c r="C110" s="22" t="s">
        <v>760</v>
      </c>
      <c r="D110" t="s">
        <v>77</v>
      </c>
      <c r="E110" s="3" t="s">
        <v>78</v>
      </c>
      <c r="F110">
        <v>2</v>
      </c>
      <c r="G110">
        <v>3</v>
      </c>
      <c r="H110">
        <v>23.838999999999999</v>
      </c>
    </row>
    <row r="111" spans="1:10">
      <c r="A111" s="22" t="s">
        <v>726</v>
      </c>
      <c r="B111" t="s">
        <v>769</v>
      </c>
      <c r="C111" s="22" t="s">
        <v>760</v>
      </c>
      <c r="D111" t="s">
        <v>77</v>
      </c>
      <c r="E111" s="3" t="s">
        <v>78</v>
      </c>
      <c r="F111">
        <v>2</v>
      </c>
      <c r="G111">
        <v>4</v>
      </c>
      <c r="H111">
        <v>26.266999999999996</v>
      </c>
    </row>
    <row r="112" spans="1:10">
      <c r="A112" s="46" t="s">
        <v>726</v>
      </c>
      <c r="B112" s="41" t="s">
        <v>769</v>
      </c>
      <c r="C112" s="46" t="s">
        <v>760</v>
      </c>
      <c r="D112" s="41" t="s">
        <v>77</v>
      </c>
      <c r="E112" s="45" t="s">
        <v>78</v>
      </c>
      <c r="F112" s="41">
        <v>2</v>
      </c>
      <c r="G112" s="41">
        <v>5</v>
      </c>
      <c r="H112" s="41">
        <v>35.72</v>
      </c>
      <c r="I112">
        <f>AVERAGE(H108:H112)</f>
        <v>28.1264</v>
      </c>
      <c r="J112">
        <f>STDEV(H108:H112)</f>
        <v>4.7575990058011479</v>
      </c>
    </row>
    <row r="113" spans="1:10">
      <c r="A113" s="22" t="s">
        <v>726</v>
      </c>
      <c r="B113" s="60" t="s">
        <v>771</v>
      </c>
      <c r="C113" s="22" t="s">
        <v>763</v>
      </c>
      <c r="D113" t="s">
        <v>54</v>
      </c>
      <c r="E113" s="3" t="s">
        <v>55</v>
      </c>
      <c r="F113">
        <v>1</v>
      </c>
      <c r="G113">
        <v>1</v>
      </c>
      <c r="H113">
        <v>20.323000000000008</v>
      </c>
    </row>
    <row r="114" spans="1:10">
      <c r="A114" s="22" t="s">
        <v>726</v>
      </c>
      <c r="B114" s="61" t="s">
        <v>771</v>
      </c>
      <c r="C114" s="22" t="s">
        <v>763</v>
      </c>
      <c r="D114" t="s">
        <v>54</v>
      </c>
      <c r="E114" s="3" t="s">
        <v>55</v>
      </c>
      <c r="F114">
        <v>1</v>
      </c>
      <c r="G114">
        <v>2</v>
      </c>
      <c r="H114">
        <v>27.376000000000005</v>
      </c>
      <c r="I114">
        <f>AVERAGE(H113:H114)</f>
        <v>23.849500000000006</v>
      </c>
      <c r="J114">
        <f>STDEV(H113:H114)</f>
        <v>4.9872241277087097</v>
      </c>
    </row>
    <row r="115" spans="1:10">
      <c r="A115" s="22" t="s">
        <v>726</v>
      </c>
      <c r="B115" s="61" t="s">
        <v>771</v>
      </c>
      <c r="C115" s="22" t="s">
        <v>763</v>
      </c>
      <c r="D115" t="s">
        <v>54</v>
      </c>
      <c r="E115" s="3" t="s">
        <v>55</v>
      </c>
      <c r="F115">
        <v>2</v>
      </c>
      <c r="G115">
        <v>1</v>
      </c>
      <c r="H115">
        <v>31.407999999999987</v>
      </c>
    </row>
    <row r="116" spans="1:10">
      <c r="A116" s="22" t="s">
        <v>726</v>
      </c>
      <c r="B116" s="61" t="s">
        <v>771</v>
      </c>
      <c r="C116" s="22" t="s">
        <v>763</v>
      </c>
      <c r="D116" t="s">
        <v>54</v>
      </c>
      <c r="E116" s="3" t="s">
        <v>55</v>
      </c>
      <c r="F116">
        <v>2</v>
      </c>
      <c r="G116">
        <v>2</v>
      </c>
      <c r="H116">
        <v>26.850999999999999</v>
      </c>
    </row>
    <row r="117" spans="1:10">
      <c r="A117" s="22" t="s">
        <v>726</v>
      </c>
      <c r="B117" s="61" t="s">
        <v>771</v>
      </c>
      <c r="C117" s="22" t="s">
        <v>763</v>
      </c>
      <c r="D117" t="s">
        <v>54</v>
      </c>
      <c r="E117" s="3" t="s">
        <v>55</v>
      </c>
      <c r="F117">
        <v>2</v>
      </c>
      <c r="G117">
        <v>3</v>
      </c>
      <c r="H117">
        <v>26.564999999999998</v>
      </c>
    </row>
    <row r="118" spans="1:10">
      <c r="A118" s="22" t="s">
        <v>726</v>
      </c>
      <c r="B118" s="61" t="s">
        <v>771</v>
      </c>
      <c r="C118" s="22" t="s">
        <v>763</v>
      </c>
      <c r="D118" t="s">
        <v>54</v>
      </c>
      <c r="E118" s="3" t="s">
        <v>55</v>
      </c>
      <c r="F118">
        <v>2</v>
      </c>
      <c r="G118">
        <v>4</v>
      </c>
      <c r="H118">
        <v>23.082999999999998</v>
      </c>
      <c r="I118">
        <f>AVERAGE(H115:H118)</f>
        <v>26.976749999999996</v>
      </c>
      <c r="J118">
        <f>STDEV(H115:H118)</f>
        <v>3.4148019342269342</v>
      </c>
    </row>
    <row r="119" spans="1:10">
      <c r="A119" s="22" t="s">
        <v>726</v>
      </c>
      <c r="B119" s="61" t="s">
        <v>771</v>
      </c>
      <c r="C119" s="22" t="s">
        <v>763</v>
      </c>
      <c r="D119" t="s">
        <v>54</v>
      </c>
      <c r="E119" s="3" t="s">
        <v>55</v>
      </c>
      <c r="F119">
        <v>3</v>
      </c>
      <c r="G119">
        <v>1</v>
      </c>
      <c r="H119">
        <v>16.503999999999991</v>
      </c>
    </row>
    <row r="120" spans="1:10">
      <c r="A120" s="22" t="s">
        <v>726</v>
      </c>
      <c r="B120" s="61" t="s">
        <v>771</v>
      </c>
      <c r="C120" s="22" t="s">
        <v>763</v>
      </c>
      <c r="D120" t="s">
        <v>54</v>
      </c>
      <c r="E120" s="3" t="s">
        <v>55</v>
      </c>
      <c r="F120">
        <v>3</v>
      </c>
      <c r="G120">
        <v>2</v>
      </c>
      <c r="H120">
        <v>21.137</v>
      </c>
    </row>
    <row r="121" spans="1:10">
      <c r="A121" s="22" t="s">
        <v>726</v>
      </c>
      <c r="B121" s="61" t="s">
        <v>771</v>
      </c>
      <c r="C121" s="22" t="s">
        <v>763</v>
      </c>
      <c r="D121" t="s">
        <v>54</v>
      </c>
      <c r="E121" s="3" t="s">
        <v>55</v>
      </c>
      <c r="F121">
        <v>3</v>
      </c>
      <c r="G121">
        <v>3</v>
      </c>
      <c r="H121">
        <v>20.527999999999992</v>
      </c>
    </row>
    <row r="122" spans="1:10">
      <c r="A122" s="46" t="s">
        <v>726</v>
      </c>
      <c r="B122" s="41" t="s">
        <v>771</v>
      </c>
      <c r="C122" s="46" t="s">
        <v>763</v>
      </c>
      <c r="D122" s="41" t="s">
        <v>54</v>
      </c>
      <c r="E122" s="45" t="s">
        <v>55</v>
      </c>
      <c r="F122" s="41">
        <v>3</v>
      </c>
      <c r="G122" s="41">
        <v>4</v>
      </c>
      <c r="H122" s="41">
        <v>23.474999999999994</v>
      </c>
      <c r="I122">
        <f>AVERAGE(H119:H122)</f>
        <v>20.410999999999994</v>
      </c>
      <c r="J122">
        <f>STDEV(H119:H122)</f>
        <v>2.8979021147489803</v>
      </c>
    </row>
    <row r="123" spans="1:10">
      <c r="A123" s="22" t="s">
        <v>727</v>
      </c>
      <c r="B123" t="s">
        <v>769</v>
      </c>
      <c r="C123" s="22" t="s">
        <v>764</v>
      </c>
      <c r="D123" t="s">
        <v>91</v>
      </c>
      <c r="E123" s="3" t="s">
        <v>92</v>
      </c>
      <c r="F123">
        <v>1</v>
      </c>
      <c r="G123">
        <v>1</v>
      </c>
      <c r="H123">
        <v>24.238</v>
      </c>
    </row>
    <row r="124" spans="1:10">
      <c r="A124" s="22" t="s">
        <v>727</v>
      </c>
      <c r="B124" t="s">
        <v>769</v>
      </c>
      <c r="C124" s="22" t="s">
        <v>764</v>
      </c>
      <c r="D124" t="s">
        <v>91</v>
      </c>
      <c r="E124" s="3" t="s">
        <v>92</v>
      </c>
      <c r="F124">
        <v>1</v>
      </c>
      <c r="G124">
        <v>2</v>
      </c>
      <c r="H124">
        <v>23.967000000000013</v>
      </c>
      <c r="I124">
        <f>AVERAGE(H123:H124)</f>
        <v>24.102500000000006</v>
      </c>
      <c r="J124">
        <f>STDEV(H123:H124)</f>
        <v>0.19162593770155767</v>
      </c>
    </row>
    <row r="125" spans="1:10">
      <c r="A125" s="22" t="s">
        <v>727</v>
      </c>
      <c r="B125" t="s">
        <v>769</v>
      </c>
      <c r="C125" s="22" t="s">
        <v>764</v>
      </c>
      <c r="D125" t="s">
        <v>91</v>
      </c>
      <c r="E125" s="3" t="s">
        <v>92</v>
      </c>
      <c r="F125">
        <v>2</v>
      </c>
      <c r="G125">
        <v>1</v>
      </c>
      <c r="H125">
        <v>23.769000000000005</v>
      </c>
    </row>
    <row r="126" spans="1:10">
      <c r="A126" s="22" t="s">
        <v>727</v>
      </c>
      <c r="B126" t="s">
        <v>769</v>
      </c>
      <c r="C126" s="22" t="s">
        <v>764</v>
      </c>
      <c r="D126" t="s">
        <v>91</v>
      </c>
      <c r="E126" s="3" t="s">
        <v>92</v>
      </c>
      <c r="F126">
        <v>2</v>
      </c>
      <c r="G126">
        <v>2</v>
      </c>
      <c r="H126">
        <v>24.598000000000013</v>
      </c>
    </row>
    <row r="127" spans="1:10">
      <c r="A127" s="22" t="s">
        <v>727</v>
      </c>
      <c r="B127" t="s">
        <v>769</v>
      </c>
      <c r="C127" s="22" t="s">
        <v>764</v>
      </c>
      <c r="D127" t="s">
        <v>91</v>
      </c>
      <c r="E127" s="3" t="s">
        <v>92</v>
      </c>
      <c r="F127">
        <v>2</v>
      </c>
      <c r="G127">
        <v>3</v>
      </c>
      <c r="H127">
        <v>17.420999999999992</v>
      </c>
    </row>
    <row r="128" spans="1:10">
      <c r="A128" s="22" t="s">
        <v>727</v>
      </c>
      <c r="B128" t="s">
        <v>769</v>
      </c>
      <c r="C128" s="22" t="s">
        <v>764</v>
      </c>
      <c r="D128" t="s">
        <v>91</v>
      </c>
      <c r="E128" s="3" t="s">
        <v>92</v>
      </c>
      <c r="F128">
        <v>2</v>
      </c>
      <c r="G128">
        <v>4</v>
      </c>
      <c r="H128">
        <v>33.11699999999999</v>
      </c>
    </row>
    <row r="129" spans="1:10">
      <c r="A129" s="22" t="s">
        <v>727</v>
      </c>
      <c r="B129" t="s">
        <v>769</v>
      </c>
      <c r="C129" s="22" t="s">
        <v>764</v>
      </c>
      <c r="D129" t="s">
        <v>91</v>
      </c>
      <c r="E129" s="3" t="s">
        <v>92</v>
      </c>
      <c r="F129">
        <v>2</v>
      </c>
      <c r="G129">
        <v>5</v>
      </c>
      <c r="H129">
        <v>22.873999999999995</v>
      </c>
    </row>
    <row r="130" spans="1:10">
      <c r="A130" s="22" t="s">
        <v>727</v>
      </c>
      <c r="B130" t="s">
        <v>769</v>
      </c>
      <c r="C130" s="22" t="s">
        <v>764</v>
      </c>
      <c r="D130" t="s">
        <v>91</v>
      </c>
      <c r="E130" s="3" t="s">
        <v>92</v>
      </c>
      <c r="F130">
        <v>2</v>
      </c>
      <c r="G130">
        <v>6</v>
      </c>
      <c r="H130">
        <v>17.186000000000007</v>
      </c>
    </row>
    <row r="131" spans="1:10">
      <c r="A131" s="22" t="s">
        <v>727</v>
      </c>
      <c r="B131" t="s">
        <v>769</v>
      </c>
      <c r="C131" s="22" t="s">
        <v>764</v>
      </c>
      <c r="D131" t="s">
        <v>91</v>
      </c>
      <c r="E131" s="3" t="s">
        <v>92</v>
      </c>
      <c r="F131">
        <v>2</v>
      </c>
      <c r="G131">
        <v>7</v>
      </c>
      <c r="H131">
        <v>21.340000000000003</v>
      </c>
    </row>
    <row r="132" spans="1:10">
      <c r="A132" s="46" t="s">
        <v>727</v>
      </c>
      <c r="B132" s="41" t="s">
        <v>769</v>
      </c>
      <c r="C132" s="46" t="s">
        <v>764</v>
      </c>
      <c r="D132" s="41" t="s">
        <v>91</v>
      </c>
      <c r="E132" s="45" t="s">
        <v>92</v>
      </c>
      <c r="F132" s="41">
        <v>2</v>
      </c>
      <c r="G132" s="41">
        <v>8</v>
      </c>
      <c r="H132" s="41">
        <v>19.012</v>
      </c>
      <c r="I132">
        <f>AVERAGE(H125:H132)</f>
        <v>22.414625000000001</v>
      </c>
      <c r="J132">
        <f>STDEV(H125:H132)</f>
        <v>5.1597452854491115</v>
      </c>
    </row>
    <row r="133" spans="1:10">
      <c r="A133" s="22" t="s">
        <v>727</v>
      </c>
      <c r="B133" t="s">
        <v>769</v>
      </c>
      <c r="C133" s="22" t="s">
        <v>762</v>
      </c>
      <c r="D133" t="s">
        <v>71</v>
      </c>
      <c r="E133" s="3" t="s">
        <v>72</v>
      </c>
      <c r="F133">
        <v>1</v>
      </c>
      <c r="G133">
        <v>1</v>
      </c>
      <c r="H133">
        <v>24.204000000000001</v>
      </c>
    </row>
    <row r="134" spans="1:10">
      <c r="A134" s="22" t="s">
        <v>727</v>
      </c>
      <c r="B134" t="s">
        <v>769</v>
      </c>
      <c r="C134" s="22" t="s">
        <v>762</v>
      </c>
      <c r="D134" t="s">
        <v>71</v>
      </c>
      <c r="E134" s="3" t="s">
        <v>72</v>
      </c>
      <c r="F134">
        <v>1</v>
      </c>
      <c r="G134">
        <v>2</v>
      </c>
      <c r="H134">
        <v>21.303000000000001</v>
      </c>
    </row>
    <row r="135" spans="1:10">
      <c r="A135" s="22" t="s">
        <v>727</v>
      </c>
      <c r="B135" t="s">
        <v>769</v>
      </c>
      <c r="C135" s="22" t="s">
        <v>762</v>
      </c>
      <c r="D135" t="s">
        <v>71</v>
      </c>
      <c r="E135" s="3" t="s">
        <v>72</v>
      </c>
      <c r="F135">
        <v>1</v>
      </c>
      <c r="G135">
        <v>3</v>
      </c>
      <c r="H135">
        <v>30.132999999999999</v>
      </c>
    </row>
    <row r="136" spans="1:10">
      <c r="A136" s="22" t="s">
        <v>727</v>
      </c>
      <c r="B136" t="s">
        <v>769</v>
      </c>
      <c r="C136" s="22" t="s">
        <v>762</v>
      </c>
      <c r="D136" t="s">
        <v>71</v>
      </c>
      <c r="E136" s="3" t="s">
        <v>72</v>
      </c>
      <c r="F136">
        <v>1</v>
      </c>
      <c r="G136">
        <v>4</v>
      </c>
      <c r="H136">
        <v>22.145</v>
      </c>
      <c r="I136">
        <f>AVERAGE(H133:H136)</f>
        <v>24.446249999999999</v>
      </c>
      <c r="J136">
        <f>STDEV(H133:H136)</f>
        <v>3.9821929783307524</v>
      </c>
    </row>
    <row r="137" spans="1:10">
      <c r="A137" s="22" t="s">
        <v>727</v>
      </c>
      <c r="B137" t="s">
        <v>769</v>
      </c>
      <c r="C137" s="22" t="s">
        <v>762</v>
      </c>
      <c r="D137" t="s">
        <v>71</v>
      </c>
      <c r="E137" s="3" t="s">
        <v>72</v>
      </c>
      <c r="F137">
        <v>2</v>
      </c>
      <c r="G137">
        <v>1</v>
      </c>
      <c r="H137">
        <v>21.997000000000014</v>
      </c>
    </row>
    <row r="138" spans="1:10">
      <c r="A138" s="22" t="s">
        <v>727</v>
      </c>
      <c r="B138" t="s">
        <v>769</v>
      </c>
      <c r="C138" s="22" t="s">
        <v>762</v>
      </c>
      <c r="D138" t="s">
        <v>71</v>
      </c>
      <c r="E138" s="3" t="s">
        <v>72</v>
      </c>
      <c r="F138">
        <v>2</v>
      </c>
      <c r="G138">
        <v>2</v>
      </c>
      <c r="H138">
        <v>30.272999999999996</v>
      </c>
    </row>
    <row r="139" spans="1:10">
      <c r="A139" s="22" t="s">
        <v>727</v>
      </c>
      <c r="B139" t="s">
        <v>769</v>
      </c>
      <c r="C139" s="22" t="s">
        <v>762</v>
      </c>
      <c r="D139" t="s">
        <v>71</v>
      </c>
      <c r="E139" s="3" t="s">
        <v>72</v>
      </c>
      <c r="F139">
        <v>2</v>
      </c>
      <c r="G139">
        <v>3</v>
      </c>
      <c r="H139">
        <v>30.63900000000001</v>
      </c>
    </row>
    <row r="140" spans="1:10">
      <c r="A140" s="22" t="s">
        <v>727</v>
      </c>
      <c r="B140" t="s">
        <v>769</v>
      </c>
      <c r="C140" s="22" t="s">
        <v>762</v>
      </c>
      <c r="D140" t="s">
        <v>71</v>
      </c>
      <c r="E140" s="3" t="s">
        <v>72</v>
      </c>
      <c r="F140">
        <v>2</v>
      </c>
      <c r="G140">
        <v>4</v>
      </c>
      <c r="H140">
        <v>20.34899999999999</v>
      </c>
    </row>
    <row r="141" spans="1:10">
      <c r="A141" s="22" t="s">
        <v>727</v>
      </c>
      <c r="B141" t="s">
        <v>769</v>
      </c>
      <c r="C141" s="22" t="s">
        <v>762</v>
      </c>
      <c r="D141" t="s">
        <v>71</v>
      </c>
      <c r="E141" s="3" t="s">
        <v>72</v>
      </c>
      <c r="F141">
        <v>2</v>
      </c>
      <c r="G141">
        <v>5</v>
      </c>
      <c r="H141">
        <v>24.692000000000007</v>
      </c>
    </row>
    <row r="142" spans="1:10">
      <c r="A142" s="22" t="s">
        <v>727</v>
      </c>
      <c r="B142" t="s">
        <v>769</v>
      </c>
      <c r="C142" s="22" t="s">
        <v>762</v>
      </c>
      <c r="D142" t="s">
        <v>71</v>
      </c>
      <c r="E142" s="3" t="s">
        <v>72</v>
      </c>
      <c r="F142">
        <v>2</v>
      </c>
      <c r="G142">
        <v>6</v>
      </c>
      <c r="H142">
        <v>39.596000000000004</v>
      </c>
      <c r="I142">
        <f>AVERAGE(H137:H142)</f>
        <v>27.924333333333337</v>
      </c>
      <c r="J142">
        <f>STDEV(H137:H142)</f>
        <v>7.1004279777114041</v>
      </c>
    </row>
    <row r="143" spans="1:10">
      <c r="A143" s="22" t="s">
        <v>727</v>
      </c>
      <c r="B143" t="s">
        <v>769</v>
      </c>
      <c r="C143" s="22" t="s">
        <v>762</v>
      </c>
      <c r="D143" t="s">
        <v>71</v>
      </c>
      <c r="E143" s="3" t="s">
        <v>72</v>
      </c>
      <c r="F143">
        <v>3</v>
      </c>
      <c r="G143">
        <v>1</v>
      </c>
      <c r="H143">
        <v>27.212999999999994</v>
      </c>
    </row>
    <row r="144" spans="1:10">
      <c r="A144" s="22" t="s">
        <v>727</v>
      </c>
      <c r="B144" t="s">
        <v>769</v>
      </c>
      <c r="C144" s="22" t="s">
        <v>762</v>
      </c>
      <c r="D144" t="s">
        <v>71</v>
      </c>
      <c r="E144" s="3" t="s">
        <v>72</v>
      </c>
      <c r="F144">
        <v>3</v>
      </c>
      <c r="G144">
        <v>2</v>
      </c>
      <c r="H144">
        <v>21.623999999999995</v>
      </c>
    </row>
    <row r="145" spans="1:10">
      <c r="A145" s="22" t="s">
        <v>727</v>
      </c>
      <c r="B145" t="s">
        <v>769</v>
      </c>
      <c r="C145" s="22" t="s">
        <v>762</v>
      </c>
      <c r="D145" t="s">
        <v>71</v>
      </c>
      <c r="E145" s="3" t="s">
        <v>72</v>
      </c>
      <c r="F145">
        <v>3</v>
      </c>
      <c r="G145">
        <v>3</v>
      </c>
      <c r="H145">
        <v>21.538000000000011</v>
      </c>
    </row>
    <row r="146" spans="1:10">
      <c r="A146" s="46" t="s">
        <v>727</v>
      </c>
      <c r="B146" s="41" t="s">
        <v>769</v>
      </c>
      <c r="C146" s="46" t="s">
        <v>762</v>
      </c>
      <c r="D146" s="41" t="s">
        <v>71</v>
      </c>
      <c r="E146" s="45" t="s">
        <v>72</v>
      </c>
      <c r="F146" s="41">
        <v>3</v>
      </c>
      <c r="G146" s="41">
        <v>4</v>
      </c>
      <c r="H146" s="41">
        <v>22.099999999999994</v>
      </c>
      <c r="I146">
        <f>AVERAGE(H143:H146)</f>
        <v>23.118749999999999</v>
      </c>
      <c r="J146">
        <f>STDEV(H143:H146)</f>
        <v>2.7406679690664082</v>
      </c>
    </row>
    <row r="147" spans="1:10">
      <c r="A147" s="22" t="s">
        <v>725</v>
      </c>
      <c r="B147" s="58" t="s">
        <v>770</v>
      </c>
      <c r="C147" s="22" t="s">
        <v>761</v>
      </c>
      <c r="D147" t="s">
        <v>732</v>
      </c>
      <c r="E147" s="6" t="s">
        <v>50</v>
      </c>
      <c r="F147">
        <v>1</v>
      </c>
      <c r="G147">
        <v>1</v>
      </c>
      <c r="H147">
        <v>13.057</v>
      </c>
    </row>
    <row r="148" spans="1:10">
      <c r="A148" s="22" t="s">
        <v>725</v>
      </c>
      <c r="B148" s="59" t="s">
        <v>770</v>
      </c>
      <c r="C148" s="22" t="s">
        <v>761</v>
      </c>
      <c r="D148" t="s">
        <v>732</v>
      </c>
      <c r="E148" s="6" t="s">
        <v>50</v>
      </c>
      <c r="F148">
        <v>1</v>
      </c>
      <c r="G148">
        <v>2</v>
      </c>
      <c r="H148">
        <v>15.237</v>
      </c>
      <c r="I148">
        <f>AVERAGE(H147:H148)</f>
        <v>14.147</v>
      </c>
      <c r="J148">
        <f>STDEV(H147:H148)</f>
        <v>1.5414927829866865</v>
      </c>
    </row>
    <row r="149" spans="1:10">
      <c r="A149" s="22" t="s">
        <v>725</v>
      </c>
      <c r="B149" s="59" t="s">
        <v>770</v>
      </c>
      <c r="C149" s="22" t="s">
        <v>761</v>
      </c>
      <c r="D149" t="s">
        <v>732</v>
      </c>
      <c r="E149" s="6" t="s">
        <v>50</v>
      </c>
      <c r="F149">
        <v>2</v>
      </c>
      <c r="G149">
        <v>1</v>
      </c>
      <c r="H149">
        <v>18.117999999999999</v>
      </c>
    </row>
    <row r="150" spans="1:10">
      <c r="A150" s="22" t="s">
        <v>725</v>
      </c>
      <c r="B150" s="59" t="s">
        <v>770</v>
      </c>
      <c r="C150" s="22" t="s">
        <v>761</v>
      </c>
      <c r="D150" t="s">
        <v>732</v>
      </c>
      <c r="E150" s="6" t="s">
        <v>50</v>
      </c>
      <c r="F150">
        <v>2</v>
      </c>
      <c r="G150">
        <v>2</v>
      </c>
      <c r="H150">
        <v>14.484999999999999</v>
      </c>
    </row>
    <row r="151" spans="1:10">
      <c r="A151" s="22" t="s">
        <v>725</v>
      </c>
      <c r="B151" s="59" t="s">
        <v>770</v>
      </c>
      <c r="C151" s="22" t="s">
        <v>761</v>
      </c>
      <c r="D151" t="s">
        <v>732</v>
      </c>
      <c r="E151" s="6" t="s">
        <v>50</v>
      </c>
      <c r="F151">
        <v>2</v>
      </c>
      <c r="G151">
        <v>3</v>
      </c>
      <c r="H151">
        <v>10.632999999999999</v>
      </c>
    </row>
    <row r="152" spans="1:10">
      <c r="A152" s="22" t="s">
        <v>725</v>
      </c>
      <c r="B152" s="59" t="s">
        <v>770</v>
      </c>
      <c r="C152" s="22" t="s">
        <v>761</v>
      </c>
      <c r="D152" t="s">
        <v>732</v>
      </c>
      <c r="E152" s="6" t="s">
        <v>50</v>
      </c>
      <c r="F152">
        <v>2</v>
      </c>
      <c r="G152">
        <v>4</v>
      </c>
      <c r="H152">
        <v>19.898</v>
      </c>
    </row>
    <row r="153" spans="1:10">
      <c r="A153" s="22" t="s">
        <v>725</v>
      </c>
      <c r="B153" s="59" t="s">
        <v>770</v>
      </c>
      <c r="C153" s="22" t="s">
        <v>761</v>
      </c>
      <c r="D153" t="s">
        <v>732</v>
      </c>
      <c r="E153" s="6" t="s">
        <v>50</v>
      </c>
      <c r="F153">
        <v>2</v>
      </c>
      <c r="G153">
        <v>5</v>
      </c>
      <c r="H153">
        <v>12.343999999999999</v>
      </c>
    </row>
    <row r="154" spans="1:10">
      <c r="A154" s="22" t="s">
        <v>725</v>
      </c>
      <c r="B154" s="59" t="s">
        <v>770</v>
      </c>
      <c r="C154" s="22" t="s">
        <v>761</v>
      </c>
      <c r="D154" t="s">
        <v>732</v>
      </c>
      <c r="E154" s="6" t="s">
        <v>50</v>
      </c>
      <c r="F154">
        <v>2</v>
      </c>
      <c r="G154">
        <v>6</v>
      </c>
      <c r="H154">
        <v>15.315</v>
      </c>
    </row>
    <row r="155" spans="1:10">
      <c r="A155" s="46" t="s">
        <v>725</v>
      </c>
      <c r="B155" s="52" t="s">
        <v>770</v>
      </c>
      <c r="C155" s="46" t="s">
        <v>761</v>
      </c>
      <c r="D155" s="41" t="s">
        <v>732</v>
      </c>
      <c r="E155" s="47" t="s">
        <v>50</v>
      </c>
      <c r="F155" s="41">
        <v>2</v>
      </c>
      <c r="G155" s="41">
        <v>7</v>
      </c>
      <c r="H155" s="41">
        <v>21.009</v>
      </c>
      <c r="I155">
        <f>AVERAGE(H149:H155)</f>
        <v>15.971714285714283</v>
      </c>
      <c r="J155">
        <f>STDEV(H149:H155)</f>
        <v>3.8665290944328103</v>
      </c>
    </row>
    <row r="156" spans="1:10">
      <c r="A156" s="22" t="s">
        <v>727</v>
      </c>
      <c r="B156" s="58" t="s">
        <v>770</v>
      </c>
      <c r="C156" s="22" t="s">
        <v>759</v>
      </c>
      <c r="D156" t="s">
        <v>30</v>
      </c>
      <c r="E156" s="3" t="s">
        <v>31</v>
      </c>
      <c r="F156" s="11">
        <v>1</v>
      </c>
      <c r="G156">
        <v>1</v>
      </c>
      <c r="H156">
        <v>28.007000000000005</v>
      </c>
    </row>
    <row r="157" spans="1:10">
      <c r="A157" s="22" t="s">
        <v>727</v>
      </c>
      <c r="B157" s="59" t="s">
        <v>770</v>
      </c>
      <c r="C157" s="22" t="s">
        <v>759</v>
      </c>
      <c r="D157" t="s">
        <v>30</v>
      </c>
      <c r="E157" s="3" t="s">
        <v>31</v>
      </c>
      <c r="F157" s="11">
        <v>1</v>
      </c>
      <c r="G157">
        <v>2</v>
      </c>
      <c r="H157">
        <v>30.963999999999999</v>
      </c>
    </row>
    <row r="158" spans="1:10">
      <c r="A158" s="22" t="s">
        <v>727</v>
      </c>
      <c r="B158" s="59" t="s">
        <v>770</v>
      </c>
      <c r="C158" s="22" t="s">
        <v>759</v>
      </c>
      <c r="D158" t="s">
        <v>30</v>
      </c>
      <c r="E158" s="3" t="s">
        <v>31</v>
      </c>
      <c r="F158" s="11">
        <v>1</v>
      </c>
      <c r="G158">
        <v>3</v>
      </c>
      <c r="H158">
        <v>28.992999999999995</v>
      </c>
    </row>
    <row r="159" spans="1:10">
      <c r="A159" s="22" t="s">
        <v>727</v>
      </c>
      <c r="B159" s="59" t="s">
        <v>770</v>
      </c>
      <c r="C159" s="22" t="s">
        <v>759</v>
      </c>
      <c r="D159" t="s">
        <v>30</v>
      </c>
      <c r="E159" s="3" t="s">
        <v>31</v>
      </c>
      <c r="F159" s="11">
        <v>1</v>
      </c>
      <c r="G159">
        <v>4</v>
      </c>
      <c r="H159">
        <v>40.121000000000009</v>
      </c>
      <c r="I159">
        <f>AVERAGE(H156:H159)</f>
        <v>32.021250000000002</v>
      </c>
      <c r="J159">
        <f>STDEV(H156:H159)</f>
        <v>5.5379968926799981</v>
      </c>
    </row>
    <row r="160" spans="1:10">
      <c r="A160" s="22" t="s">
        <v>727</v>
      </c>
      <c r="B160" s="59" t="s">
        <v>770</v>
      </c>
      <c r="C160" s="22" t="s">
        <v>759</v>
      </c>
      <c r="D160" t="s">
        <v>30</v>
      </c>
      <c r="E160" s="3" t="s">
        <v>31</v>
      </c>
      <c r="F160" s="11">
        <v>2</v>
      </c>
      <c r="G160">
        <v>1</v>
      </c>
      <c r="H160">
        <v>23.629000000000001</v>
      </c>
    </row>
    <row r="161" spans="1:10">
      <c r="A161" s="22" t="s">
        <v>727</v>
      </c>
      <c r="B161" s="59" t="s">
        <v>770</v>
      </c>
      <c r="C161" s="22" t="s">
        <v>759</v>
      </c>
      <c r="D161" t="s">
        <v>30</v>
      </c>
      <c r="E161" s="3" t="s">
        <v>31</v>
      </c>
      <c r="F161" s="11">
        <v>2</v>
      </c>
      <c r="G161">
        <v>2</v>
      </c>
      <c r="H161">
        <v>24.212</v>
      </c>
    </row>
    <row r="162" spans="1:10">
      <c r="A162" s="22" t="s">
        <v>727</v>
      </c>
      <c r="B162" s="59" t="s">
        <v>770</v>
      </c>
      <c r="C162" s="22" t="s">
        <v>759</v>
      </c>
      <c r="D162" t="s">
        <v>30</v>
      </c>
      <c r="E162" s="3" t="s">
        <v>31</v>
      </c>
      <c r="F162" s="11">
        <v>2</v>
      </c>
      <c r="G162">
        <v>3</v>
      </c>
      <c r="H162">
        <v>18.434999999999999</v>
      </c>
      <c r="I162">
        <f>AVERAGE(H160:H162)</f>
        <v>22.091999999999999</v>
      </c>
      <c r="J162">
        <f>STDEV(H160:H162)</f>
        <v>3.1804416359996375</v>
      </c>
    </row>
    <row r="163" spans="1:10">
      <c r="A163" s="22" t="s">
        <v>727</v>
      </c>
      <c r="B163" s="59" t="s">
        <v>770</v>
      </c>
      <c r="C163" s="22" t="s">
        <v>759</v>
      </c>
      <c r="D163" t="s">
        <v>30</v>
      </c>
      <c r="E163" s="3" t="s">
        <v>31</v>
      </c>
      <c r="F163" s="11">
        <v>3</v>
      </c>
      <c r="G163">
        <v>1</v>
      </c>
      <c r="H163">
        <v>25.986000000000001</v>
      </c>
    </row>
    <row r="164" spans="1:10">
      <c r="A164" s="22" t="s">
        <v>727</v>
      </c>
      <c r="B164" s="59" t="s">
        <v>770</v>
      </c>
      <c r="C164" s="22" t="s">
        <v>759</v>
      </c>
      <c r="D164" t="s">
        <v>30</v>
      </c>
      <c r="E164" s="3" t="s">
        <v>31</v>
      </c>
      <c r="F164" s="11">
        <v>3</v>
      </c>
      <c r="G164">
        <v>2</v>
      </c>
      <c r="H164">
        <v>19.759</v>
      </c>
    </row>
    <row r="165" spans="1:10">
      <c r="A165" s="22" t="s">
        <v>727</v>
      </c>
      <c r="B165" s="59" t="s">
        <v>770</v>
      </c>
      <c r="C165" s="22" t="s">
        <v>759</v>
      </c>
      <c r="D165" t="s">
        <v>30</v>
      </c>
      <c r="E165" s="3" t="s">
        <v>31</v>
      </c>
      <c r="F165" s="11">
        <v>3</v>
      </c>
      <c r="G165">
        <v>3</v>
      </c>
      <c r="H165">
        <v>20.038</v>
      </c>
    </row>
    <row r="166" spans="1:10">
      <c r="A166" s="46" t="s">
        <v>727</v>
      </c>
      <c r="B166" s="52" t="s">
        <v>770</v>
      </c>
      <c r="C166" s="46" t="s">
        <v>759</v>
      </c>
      <c r="D166" s="41" t="s">
        <v>30</v>
      </c>
      <c r="E166" s="45" t="s">
        <v>31</v>
      </c>
      <c r="F166" s="43">
        <v>3</v>
      </c>
      <c r="G166" s="41">
        <v>4</v>
      </c>
      <c r="H166" s="41">
        <v>20.045000000000002</v>
      </c>
      <c r="I166">
        <f>AVERAGE(H163:H166)</f>
        <v>21.457000000000001</v>
      </c>
      <c r="J166">
        <f>STDEV(H163:H166)</f>
        <v>3.0222701180845317</v>
      </c>
    </row>
    <row r="167" spans="1:10">
      <c r="A167" s="22" t="s">
        <v>726</v>
      </c>
      <c r="B167" t="s">
        <v>807</v>
      </c>
      <c r="C167" s="22" t="s">
        <v>760</v>
      </c>
      <c r="D167" t="s">
        <v>81</v>
      </c>
      <c r="E167" s="3" t="s">
        <v>82</v>
      </c>
      <c r="F167">
        <v>1</v>
      </c>
      <c r="G167">
        <v>1</v>
      </c>
      <c r="H167">
        <v>27.512</v>
      </c>
    </row>
    <row r="168" spans="1:10">
      <c r="A168" s="22" t="s">
        <v>726</v>
      </c>
      <c r="B168" t="s">
        <v>807</v>
      </c>
      <c r="C168" s="22" t="s">
        <v>760</v>
      </c>
      <c r="D168" t="s">
        <v>81</v>
      </c>
      <c r="E168" s="3" t="s">
        <v>82</v>
      </c>
      <c r="F168">
        <v>1</v>
      </c>
      <c r="G168">
        <v>2</v>
      </c>
      <c r="H168">
        <v>32.783999999999992</v>
      </c>
    </row>
    <row r="169" spans="1:10">
      <c r="A169" s="22" t="s">
        <v>726</v>
      </c>
      <c r="B169" t="s">
        <v>807</v>
      </c>
      <c r="C169" s="22" t="s">
        <v>760</v>
      </c>
      <c r="D169" t="s">
        <v>81</v>
      </c>
      <c r="E169" s="3" t="s">
        <v>82</v>
      </c>
      <c r="F169">
        <v>1</v>
      </c>
      <c r="G169">
        <v>3</v>
      </c>
      <c r="H169">
        <v>37.185000000000002</v>
      </c>
    </row>
    <row r="170" spans="1:10">
      <c r="A170" s="22" t="s">
        <v>726</v>
      </c>
      <c r="B170" t="s">
        <v>807</v>
      </c>
      <c r="C170" s="22" t="s">
        <v>760</v>
      </c>
      <c r="D170" t="s">
        <v>81</v>
      </c>
      <c r="E170" s="3" t="s">
        <v>82</v>
      </c>
      <c r="F170">
        <v>1</v>
      </c>
      <c r="G170">
        <v>4</v>
      </c>
      <c r="H170">
        <v>30.963999999999999</v>
      </c>
    </row>
    <row r="171" spans="1:10">
      <c r="A171" s="22" t="s">
        <v>726</v>
      </c>
      <c r="B171" t="s">
        <v>807</v>
      </c>
      <c r="C171" s="22" t="s">
        <v>760</v>
      </c>
      <c r="D171" t="s">
        <v>81</v>
      </c>
      <c r="E171" s="3" t="s">
        <v>82</v>
      </c>
      <c r="F171">
        <v>1</v>
      </c>
      <c r="G171">
        <v>5</v>
      </c>
      <c r="H171">
        <v>29.413999999999987</v>
      </c>
    </row>
    <row r="172" spans="1:10">
      <c r="A172" s="22" t="s">
        <v>726</v>
      </c>
      <c r="B172" t="s">
        <v>807</v>
      </c>
      <c r="C172" s="22" t="s">
        <v>760</v>
      </c>
      <c r="D172" t="s">
        <v>81</v>
      </c>
      <c r="E172" s="3" t="s">
        <v>82</v>
      </c>
      <c r="F172">
        <v>1</v>
      </c>
      <c r="G172">
        <v>6</v>
      </c>
      <c r="H172">
        <v>23.105999999999995</v>
      </c>
      <c r="I172">
        <f>AVERAGE(H167:H172)</f>
        <v>30.160833333333329</v>
      </c>
      <c r="J172">
        <f>STDEV(H167:H172)</f>
        <v>4.7793252417748873</v>
      </c>
    </row>
    <row r="173" spans="1:10">
      <c r="A173" s="22" t="s">
        <v>726</v>
      </c>
      <c r="B173" t="s">
        <v>807</v>
      </c>
      <c r="C173" s="22" t="s">
        <v>760</v>
      </c>
      <c r="D173" t="s">
        <v>81</v>
      </c>
      <c r="E173" s="3" t="s">
        <v>82</v>
      </c>
      <c r="F173">
        <v>2</v>
      </c>
      <c r="G173">
        <v>1</v>
      </c>
      <c r="H173">
        <v>31.329000000000008</v>
      </c>
    </row>
    <row r="174" spans="1:10">
      <c r="A174" s="22" t="s">
        <v>726</v>
      </c>
      <c r="B174" t="s">
        <v>807</v>
      </c>
      <c r="C174" s="22" t="s">
        <v>760</v>
      </c>
      <c r="D174" t="s">
        <v>81</v>
      </c>
      <c r="E174" s="3" t="s">
        <v>82</v>
      </c>
      <c r="F174">
        <v>2</v>
      </c>
      <c r="G174">
        <v>2</v>
      </c>
      <c r="H174">
        <v>25.057999999999993</v>
      </c>
    </row>
    <row r="175" spans="1:10">
      <c r="A175" s="22" t="s">
        <v>726</v>
      </c>
      <c r="B175" t="s">
        <v>807</v>
      </c>
      <c r="C175" s="22" t="s">
        <v>760</v>
      </c>
      <c r="D175" t="s">
        <v>81</v>
      </c>
      <c r="E175" s="3" t="s">
        <v>82</v>
      </c>
      <c r="F175">
        <v>2</v>
      </c>
      <c r="G175">
        <v>3</v>
      </c>
      <c r="H175">
        <v>29.397999999999996</v>
      </c>
    </row>
    <row r="176" spans="1:10">
      <c r="A176" s="22" t="s">
        <v>726</v>
      </c>
      <c r="B176" t="s">
        <v>807</v>
      </c>
      <c r="C176" s="22" t="s">
        <v>760</v>
      </c>
      <c r="D176" t="s">
        <v>81</v>
      </c>
      <c r="E176" s="3" t="s">
        <v>82</v>
      </c>
      <c r="F176">
        <v>2</v>
      </c>
      <c r="G176">
        <v>4</v>
      </c>
      <c r="H176">
        <v>30.256</v>
      </c>
    </row>
    <row r="177" spans="1:10">
      <c r="A177" s="22" t="s">
        <v>726</v>
      </c>
      <c r="B177" t="s">
        <v>807</v>
      </c>
      <c r="C177" s="22" t="s">
        <v>760</v>
      </c>
      <c r="D177" t="s">
        <v>81</v>
      </c>
      <c r="E177" s="3" t="s">
        <v>82</v>
      </c>
      <c r="F177">
        <v>2</v>
      </c>
      <c r="G177">
        <v>5</v>
      </c>
      <c r="H177">
        <v>18.435000000000002</v>
      </c>
    </row>
    <row r="178" spans="1:10">
      <c r="A178" s="22" t="s">
        <v>726</v>
      </c>
      <c r="B178" t="s">
        <v>807</v>
      </c>
      <c r="C178" s="22" t="s">
        <v>760</v>
      </c>
      <c r="D178" t="s">
        <v>81</v>
      </c>
      <c r="E178" s="3" t="s">
        <v>82</v>
      </c>
      <c r="F178">
        <v>2</v>
      </c>
      <c r="G178">
        <v>6</v>
      </c>
      <c r="H178">
        <v>27.585000000000008</v>
      </c>
    </row>
    <row r="179" spans="1:10">
      <c r="A179" s="22" t="s">
        <v>726</v>
      </c>
      <c r="B179" t="s">
        <v>807</v>
      </c>
      <c r="C179" s="22" t="s">
        <v>760</v>
      </c>
      <c r="D179" t="s">
        <v>81</v>
      </c>
      <c r="E179" s="3" t="s">
        <v>82</v>
      </c>
      <c r="F179">
        <v>2</v>
      </c>
      <c r="G179">
        <v>7</v>
      </c>
      <c r="H179">
        <v>32.633999999999986</v>
      </c>
    </row>
    <row r="180" spans="1:10">
      <c r="A180" s="22" t="s">
        <v>726</v>
      </c>
      <c r="B180" t="s">
        <v>807</v>
      </c>
      <c r="C180" s="22" t="s">
        <v>760</v>
      </c>
      <c r="D180" t="s">
        <v>81</v>
      </c>
      <c r="E180" s="3" t="s">
        <v>82</v>
      </c>
      <c r="F180">
        <v>2</v>
      </c>
      <c r="G180">
        <v>8</v>
      </c>
      <c r="H180">
        <v>19.960000000000008</v>
      </c>
    </row>
    <row r="181" spans="1:10">
      <c r="A181" s="22" t="s">
        <v>726</v>
      </c>
      <c r="B181" t="s">
        <v>807</v>
      </c>
      <c r="C181" s="22" t="s">
        <v>760</v>
      </c>
      <c r="D181" t="s">
        <v>81</v>
      </c>
      <c r="E181" s="3" t="s">
        <v>82</v>
      </c>
      <c r="F181">
        <v>2</v>
      </c>
      <c r="G181">
        <v>9</v>
      </c>
      <c r="H181">
        <v>11.324999999999989</v>
      </c>
    </row>
    <row r="182" spans="1:10">
      <c r="A182" s="22" t="s">
        <v>726</v>
      </c>
      <c r="B182" t="s">
        <v>807</v>
      </c>
      <c r="C182" s="22" t="s">
        <v>760</v>
      </c>
      <c r="D182" t="s">
        <v>81</v>
      </c>
      <c r="E182" s="3" t="s">
        <v>82</v>
      </c>
      <c r="F182">
        <v>2</v>
      </c>
      <c r="G182">
        <v>10</v>
      </c>
      <c r="H182">
        <v>17.488</v>
      </c>
    </row>
    <row r="183" spans="1:10">
      <c r="A183" s="22" t="s">
        <v>726</v>
      </c>
      <c r="B183" t="s">
        <v>807</v>
      </c>
      <c r="C183" s="22" t="s">
        <v>760</v>
      </c>
      <c r="D183" t="s">
        <v>81</v>
      </c>
      <c r="E183" s="3" t="s">
        <v>82</v>
      </c>
      <c r="F183">
        <v>2</v>
      </c>
      <c r="G183">
        <v>11</v>
      </c>
      <c r="H183">
        <v>12.955999999999989</v>
      </c>
    </row>
    <row r="184" spans="1:10">
      <c r="A184" s="22" t="s">
        <v>726</v>
      </c>
      <c r="B184" t="s">
        <v>807</v>
      </c>
      <c r="C184" s="22" t="s">
        <v>760</v>
      </c>
      <c r="D184" t="s">
        <v>81</v>
      </c>
      <c r="E184" s="3" t="s">
        <v>82</v>
      </c>
      <c r="F184">
        <v>2</v>
      </c>
      <c r="G184">
        <v>12</v>
      </c>
      <c r="H184">
        <v>21.616000000000014</v>
      </c>
    </row>
    <row r="185" spans="1:10">
      <c r="A185" s="22" t="s">
        <v>726</v>
      </c>
      <c r="B185" t="s">
        <v>807</v>
      </c>
      <c r="C185" s="22" t="s">
        <v>760</v>
      </c>
      <c r="D185" t="s">
        <v>81</v>
      </c>
      <c r="E185" s="3" t="s">
        <v>82</v>
      </c>
      <c r="F185">
        <v>2</v>
      </c>
      <c r="G185">
        <v>13</v>
      </c>
      <c r="H185">
        <v>20.282999999999987</v>
      </c>
    </row>
    <row r="186" spans="1:10">
      <c r="A186" s="22" t="s">
        <v>726</v>
      </c>
      <c r="B186" t="s">
        <v>807</v>
      </c>
      <c r="C186" s="22" t="s">
        <v>760</v>
      </c>
      <c r="D186" t="s">
        <v>81</v>
      </c>
      <c r="E186" s="3" t="s">
        <v>82</v>
      </c>
      <c r="F186">
        <v>2</v>
      </c>
      <c r="G186">
        <v>14</v>
      </c>
      <c r="H186">
        <v>15.245000000000005</v>
      </c>
    </row>
    <row r="187" spans="1:10">
      <c r="A187" s="22" t="s">
        <v>726</v>
      </c>
      <c r="B187" t="s">
        <v>807</v>
      </c>
      <c r="C187" s="22" t="s">
        <v>760</v>
      </c>
      <c r="D187" t="s">
        <v>81</v>
      </c>
      <c r="E187" s="3" t="s">
        <v>82</v>
      </c>
      <c r="F187">
        <v>2</v>
      </c>
      <c r="G187">
        <v>15</v>
      </c>
      <c r="H187">
        <v>15.254999999999995</v>
      </c>
      <c r="I187">
        <f>AVERAGE(H173:H187)</f>
        <v>21.921533333333333</v>
      </c>
      <c r="J187">
        <f>STDEV(H173:H187)</f>
        <v>7.0237072818385826</v>
      </c>
    </row>
    <row r="188" spans="1:10">
      <c r="A188" s="22" t="s">
        <v>726</v>
      </c>
      <c r="B188" t="s">
        <v>807</v>
      </c>
      <c r="C188" s="22" t="s">
        <v>760</v>
      </c>
      <c r="D188" t="s">
        <v>81</v>
      </c>
      <c r="E188" s="3" t="s">
        <v>82</v>
      </c>
      <c r="F188">
        <v>3</v>
      </c>
      <c r="G188">
        <v>1</v>
      </c>
      <c r="H188">
        <v>33.856999999999999</v>
      </c>
    </row>
    <row r="189" spans="1:10">
      <c r="A189" s="22" t="s">
        <v>726</v>
      </c>
      <c r="B189" t="s">
        <v>807</v>
      </c>
      <c r="C189" s="22" t="s">
        <v>760</v>
      </c>
      <c r="D189" t="s">
        <v>81</v>
      </c>
      <c r="E189" s="3" t="s">
        <v>82</v>
      </c>
      <c r="F189">
        <v>3</v>
      </c>
      <c r="G189">
        <v>2</v>
      </c>
      <c r="H189">
        <v>32.004999999999995</v>
      </c>
    </row>
    <row r="190" spans="1:10">
      <c r="A190" s="22" t="s">
        <v>726</v>
      </c>
      <c r="B190" t="s">
        <v>807</v>
      </c>
      <c r="C190" s="22" t="s">
        <v>760</v>
      </c>
      <c r="D190" t="s">
        <v>81</v>
      </c>
      <c r="E190" s="3" t="s">
        <v>82</v>
      </c>
      <c r="F190">
        <v>3</v>
      </c>
      <c r="G190">
        <v>3</v>
      </c>
      <c r="H190">
        <v>33.19</v>
      </c>
    </row>
    <row r="191" spans="1:10">
      <c r="A191" s="22" t="s">
        <v>726</v>
      </c>
      <c r="B191" t="s">
        <v>807</v>
      </c>
      <c r="C191" s="22" t="s">
        <v>760</v>
      </c>
      <c r="D191" t="s">
        <v>81</v>
      </c>
      <c r="E191" s="3" t="s">
        <v>82</v>
      </c>
      <c r="F191">
        <v>3</v>
      </c>
      <c r="G191">
        <v>4</v>
      </c>
      <c r="H191">
        <v>35.837999999999994</v>
      </c>
    </row>
    <row r="192" spans="1:10">
      <c r="A192" s="22" t="s">
        <v>726</v>
      </c>
      <c r="B192" t="s">
        <v>807</v>
      </c>
      <c r="C192" s="22" t="s">
        <v>760</v>
      </c>
      <c r="D192" t="s">
        <v>81</v>
      </c>
      <c r="E192" s="3" t="s">
        <v>82</v>
      </c>
      <c r="F192">
        <v>3</v>
      </c>
      <c r="G192">
        <v>5</v>
      </c>
      <c r="H192">
        <v>21.586000000000013</v>
      </c>
    </row>
    <row r="193" spans="1:10">
      <c r="A193" s="22" t="s">
        <v>726</v>
      </c>
      <c r="B193" t="s">
        <v>807</v>
      </c>
      <c r="C193" s="22" t="s">
        <v>760</v>
      </c>
      <c r="D193" t="s">
        <v>81</v>
      </c>
      <c r="E193" s="3" t="s">
        <v>82</v>
      </c>
      <c r="F193">
        <v>3</v>
      </c>
      <c r="G193">
        <v>6</v>
      </c>
      <c r="H193">
        <v>14.711999999999989</v>
      </c>
    </row>
    <row r="194" spans="1:10">
      <c r="A194" s="46" t="s">
        <v>726</v>
      </c>
      <c r="B194" s="41" t="s">
        <v>807</v>
      </c>
      <c r="C194" s="46" t="s">
        <v>760</v>
      </c>
      <c r="D194" s="41" t="s">
        <v>81</v>
      </c>
      <c r="E194" s="45" t="s">
        <v>82</v>
      </c>
      <c r="F194" s="41">
        <v>3</v>
      </c>
      <c r="G194" s="41">
        <v>7</v>
      </c>
      <c r="H194" s="41">
        <v>26.847000000000008</v>
      </c>
      <c r="I194">
        <f>AVERAGE(H188:H194)</f>
        <v>28.290714285714284</v>
      </c>
      <c r="J194">
        <f>STDEV(H188:H194)</f>
        <v>7.7153846677549618</v>
      </c>
    </row>
    <row r="195" spans="1:10">
      <c r="A195" s="22" t="s">
        <v>726</v>
      </c>
      <c r="B195" s="58" t="s">
        <v>770</v>
      </c>
      <c r="C195" s="22" t="s">
        <v>761</v>
      </c>
      <c r="D195" t="s">
        <v>12</v>
      </c>
      <c r="E195" s="3" t="s">
        <v>13</v>
      </c>
      <c r="F195" s="11">
        <v>1</v>
      </c>
      <c r="G195">
        <v>1</v>
      </c>
      <c r="H195">
        <v>28.271999999999991</v>
      </c>
    </row>
    <row r="196" spans="1:10">
      <c r="A196" s="22" t="s">
        <v>726</v>
      </c>
      <c r="B196" s="59" t="s">
        <v>770</v>
      </c>
      <c r="C196" s="22" t="s">
        <v>761</v>
      </c>
      <c r="D196" t="s">
        <v>12</v>
      </c>
      <c r="E196" s="3" t="s">
        <v>13</v>
      </c>
      <c r="F196" s="11">
        <v>1</v>
      </c>
      <c r="G196">
        <v>2</v>
      </c>
      <c r="H196">
        <v>29.984000000000009</v>
      </c>
    </row>
    <row r="197" spans="1:10">
      <c r="A197" s="22" t="s">
        <v>726</v>
      </c>
      <c r="B197" s="59" t="s">
        <v>770</v>
      </c>
      <c r="C197" s="22" t="s">
        <v>761</v>
      </c>
      <c r="D197" t="s">
        <v>12</v>
      </c>
      <c r="E197" s="3" t="s">
        <v>13</v>
      </c>
      <c r="F197" s="11">
        <v>1</v>
      </c>
      <c r="G197">
        <v>3</v>
      </c>
      <c r="H197">
        <v>35.830000000000013</v>
      </c>
      <c r="I197">
        <f>AVERAGE(H195:H197)</f>
        <v>31.362000000000005</v>
      </c>
      <c r="J197">
        <f>STDEV(H195:H197)</f>
        <v>3.9629539487609673</v>
      </c>
    </row>
    <row r="198" spans="1:10">
      <c r="A198" s="22" t="s">
        <v>726</v>
      </c>
      <c r="B198" s="59" t="s">
        <v>770</v>
      </c>
      <c r="C198" s="22" t="s">
        <v>761</v>
      </c>
      <c r="D198" t="s">
        <v>12</v>
      </c>
      <c r="E198" s="3" t="s">
        <v>13</v>
      </c>
      <c r="F198" s="11">
        <v>2</v>
      </c>
      <c r="G198">
        <v>1</v>
      </c>
      <c r="H198">
        <v>26.701000000000001</v>
      </c>
    </row>
    <row r="199" spans="1:10">
      <c r="A199" s="22" t="s">
        <v>726</v>
      </c>
      <c r="B199" s="59" t="s">
        <v>770</v>
      </c>
      <c r="C199" s="22" t="s">
        <v>761</v>
      </c>
      <c r="D199" t="s">
        <v>12</v>
      </c>
      <c r="E199" s="3" t="s">
        <v>13</v>
      </c>
      <c r="F199" s="11">
        <v>2</v>
      </c>
      <c r="G199">
        <v>2</v>
      </c>
      <c r="H199">
        <v>27.597000000000001</v>
      </c>
    </row>
    <row r="200" spans="1:10">
      <c r="A200" s="22" t="s">
        <v>726</v>
      </c>
      <c r="B200" s="59" t="s">
        <v>770</v>
      </c>
      <c r="C200" s="22" t="s">
        <v>761</v>
      </c>
      <c r="D200" t="s">
        <v>12</v>
      </c>
      <c r="E200" s="3" t="s">
        <v>13</v>
      </c>
      <c r="F200" s="11">
        <v>2</v>
      </c>
      <c r="G200">
        <v>3</v>
      </c>
      <c r="H200">
        <v>19.581</v>
      </c>
      <c r="I200">
        <f>AVERAGE(H198:H200)</f>
        <v>24.626333333333335</v>
      </c>
      <c r="J200">
        <f>STDEV(H198:H200)</f>
        <v>4.3922938578074797</v>
      </c>
    </row>
    <row r="201" spans="1:10">
      <c r="A201" s="22" t="s">
        <v>726</v>
      </c>
      <c r="B201" s="59" t="s">
        <v>770</v>
      </c>
      <c r="C201" s="22" t="s">
        <v>761</v>
      </c>
      <c r="D201" t="s">
        <v>12</v>
      </c>
      <c r="E201" s="3" t="s">
        <v>13</v>
      </c>
      <c r="F201" s="11">
        <v>3</v>
      </c>
      <c r="G201">
        <v>1</v>
      </c>
      <c r="H201">
        <v>35.914999999999999</v>
      </c>
    </row>
    <row r="202" spans="1:10">
      <c r="A202" s="22" t="s">
        <v>726</v>
      </c>
      <c r="B202" s="59" t="s">
        <v>770</v>
      </c>
      <c r="C202" s="22" t="s">
        <v>761</v>
      </c>
      <c r="D202" t="s">
        <v>12</v>
      </c>
      <c r="E202" s="3" t="s">
        <v>13</v>
      </c>
      <c r="F202" s="11">
        <v>3</v>
      </c>
      <c r="G202">
        <v>2</v>
      </c>
      <c r="H202">
        <v>50.744</v>
      </c>
    </row>
    <row r="203" spans="1:10">
      <c r="A203" s="46" t="s">
        <v>726</v>
      </c>
      <c r="B203" s="52" t="s">
        <v>770</v>
      </c>
      <c r="C203" s="46" t="s">
        <v>761</v>
      </c>
      <c r="D203" s="41" t="s">
        <v>12</v>
      </c>
      <c r="E203" s="45" t="s">
        <v>13</v>
      </c>
      <c r="F203" s="43">
        <v>3</v>
      </c>
      <c r="G203" s="41">
        <v>3</v>
      </c>
      <c r="H203" s="41">
        <v>39.622999999999998</v>
      </c>
      <c r="I203">
        <f>AVERAGE(H201:H203)</f>
        <v>42.093999999999994</v>
      </c>
      <c r="J203">
        <f>STDEV(H201:H203)</f>
        <v>7.7171361916193124</v>
      </c>
    </row>
    <row r="204" spans="1:10">
      <c r="A204" s="22" t="s">
        <v>726</v>
      </c>
      <c r="B204" s="60" t="s">
        <v>771</v>
      </c>
      <c r="C204" s="22" t="s">
        <v>763</v>
      </c>
      <c r="D204" t="s">
        <v>749</v>
      </c>
      <c r="E204" s="3" t="s">
        <v>112</v>
      </c>
      <c r="F204">
        <v>1</v>
      </c>
      <c r="G204">
        <v>1</v>
      </c>
      <c r="H204">
        <v>26.242999999999995</v>
      </c>
    </row>
    <row r="205" spans="1:10">
      <c r="A205" s="22" t="s">
        <v>726</v>
      </c>
      <c r="B205" s="61" t="s">
        <v>771</v>
      </c>
      <c r="C205" s="22" t="s">
        <v>763</v>
      </c>
      <c r="D205" t="s">
        <v>749</v>
      </c>
      <c r="E205" s="3" t="s">
        <v>112</v>
      </c>
      <c r="F205">
        <v>1</v>
      </c>
      <c r="G205">
        <v>2</v>
      </c>
      <c r="H205">
        <v>30.217000000000013</v>
      </c>
    </row>
    <row r="206" spans="1:10">
      <c r="A206" s="22" t="s">
        <v>726</v>
      </c>
      <c r="B206" s="61" t="s">
        <v>771</v>
      </c>
      <c r="C206" s="22" t="s">
        <v>763</v>
      </c>
      <c r="D206" t="s">
        <v>749</v>
      </c>
      <c r="E206" s="3" t="s">
        <v>112</v>
      </c>
      <c r="F206">
        <v>1</v>
      </c>
      <c r="G206">
        <v>3</v>
      </c>
      <c r="H206">
        <v>29.985000000000014</v>
      </c>
    </row>
    <row r="207" spans="1:10">
      <c r="A207" s="22" t="s">
        <v>726</v>
      </c>
      <c r="B207" s="61" t="s">
        <v>771</v>
      </c>
      <c r="C207" s="22" t="s">
        <v>763</v>
      </c>
      <c r="D207" t="s">
        <v>749</v>
      </c>
      <c r="E207" s="3" t="s">
        <v>112</v>
      </c>
      <c r="F207">
        <v>1</v>
      </c>
      <c r="G207">
        <v>4</v>
      </c>
      <c r="H207">
        <v>31.667000000000002</v>
      </c>
      <c r="I207">
        <f>AVERAGE(H204:H207)</f>
        <v>29.528000000000006</v>
      </c>
      <c r="J207">
        <f>STDEV(H204:H207)</f>
        <v>2.3130150597578543</v>
      </c>
    </row>
    <row r="208" spans="1:10">
      <c r="A208" s="22" t="s">
        <v>726</v>
      </c>
      <c r="B208" s="61" t="s">
        <v>771</v>
      </c>
      <c r="C208" s="22" t="s">
        <v>763</v>
      </c>
      <c r="D208" t="s">
        <v>749</v>
      </c>
      <c r="E208" s="3" t="s">
        <v>112</v>
      </c>
      <c r="F208">
        <v>2</v>
      </c>
      <c r="G208">
        <v>1</v>
      </c>
      <c r="H208">
        <v>29.539999999999992</v>
      </c>
    </row>
    <row r="209" spans="1:10">
      <c r="A209" s="22" t="s">
        <v>726</v>
      </c>
      <c r="B209" s="61" t="s">
        <v>771</v>
      </c>
      <c r="C209" s="22" t="s">
        <v>763</v>
      </c>
      <c r="D209" t="s">
        <v>749</v>
      </c>
      <c r="E209" s="3" t="s">
        <v>112</v>
      </c>
      <c r="F209">
        <v>2</v>
      </c>
      <c r="G209">
        <v>2</v>
      </c>
      <c r="H209">
        <v>32.018000000000001</v>
      </c>
      <c r="I209">
        <f>AVERAGE(H208:H209)</f>
        <v>30.778999999999996</v>
      </c>
      <c r="J209">
        <f>STDEV(H208:H209)</f>
        <v>1.7522106037802669</v>
      </c>
    </row>
    <row r="210" spans="1:10">
      <c r="A210" s="22" t="s">
        <v>726</v>
      </c>
      <c r="B210" s="61" t="s">
        <v>771</v>
      </c>
      <c r="C210" s="22" t="s">
        <v>763</v>
      </c>
      <c r="D210" t="s">
        <v>749</v>
      </c>
      <c r="E210" s="3" t="s">
        <v>112</v>
      </c>
      <c r="F210">
        <v>3</v>
      </c>
      <c r="G210">
        <v>1</v>
      </c>
      <c r="H210">
        <v>25.346000000000004</v>
      </c>
    </row>
    <row r="211" spans="1:10">
      <c r="A211" s="46" t="s">
        <v>726</v>
      </c>
      <c r="B211" s="41" t="s">
        <v>771</v>
      </c>
      <c r="C211" s="46" t="s">
        <v>763</v>
      </c>
      <c r="D211" s="41" t="s">
        <v>749</v>
      </c>
      <c r="E211" s="45" t="s">
        <v>112</v>
      </c>
      <c r="F211" s="41">
        <v>3</v>
      </c>
      <c r="G211" s="41">
        <v>2</v>
      </c>
      <c r="H211" s="41">
        <v>28.760999999999996</v>
      </c>
      <c r="I211">
        <f>AVERAGE(H210:H211)</f>
        <v>27.0535</v>
      </c>
      <c r="J211">
        <f>STDEV(H210:H211)</f>
        <v>2.4147696577520632</v>
      </c>
    </row>
    <row r="212" spans="1:10">
      <c r="A212" s="22" t="s">
        <v>727</v>
      </c>
      <c r="B212" s="63" t="s">
        <v>771</v>
      </c>
      <c r="C212" s="22" t="s">
        <v>759</v>
      </c>
      <c r="D212" t="s">
        <v>728</v>
      </c>
      <c r="E212" s="5" t="s">
        <v>39</v>
      </c>
      <c r="F212" s="17">
        <v>1</v>
      </c>
      <c r="G212">
        <v>1</v>
      </c>
      <c r="H212">
        <v>30.378999999999991</v>
      </c>
    </row>
    <row r="213" spans="1:10">
      <c r="A213" s="22" t="s">
        <v>727</v>
      </c>
      <c r="B213" s="63" t="s">
        <v>771</v>
      </c>
      <c r="C213" s="22" t="s">
        <v>759</v>
      </c>
      <c r="D213" t="s">
        <v>728</v>
      </c>
      <c r="E213" s="5" t="s">
        <v>39</v>
      </c>
      <c r="F213" s="49">
        <v>1</v>
      </c>
      <c r="G213">
        <v>2</v>
      </c>
      <c r="H213">
        <v>24.305000000000007</v>
      </c>
    </row>
    <row r="214" spans="1:10">
      <c r="A214" s="22" t="s">
        <v>727</v>
      </c>
      <c r="B214" s="63" t="s">
        <v>771</v>
      </c>
      <c r="C214" s="22" t="s">
        <v>759</v>
      </c>
      <c r="D214" t="s">
        <v>728</v>
      </c>
      <c r="E214" s="5" t="s">
        <v>39</v>
      </c>
      <c r="F214" s="49">
        <v>1</v>
      </c>
      <c r="G214">
        <v>3</v>
      </c>
      <c r="H214">
        <v>25.651999999999987</v>
      </c>
      <c r="I214">
        <f>AVERAGE(H212:H214)</f>
        <v>26.778666666666663</v>
      </c>
      <c r="J214">
        <f>STDEV(H212:H214)</f>
        <v>3.189890645983577</v>
      </c>
    </row>
    <row r="215" spans="1:10">
      <c r="A215" s="22" t="s">
        <v>727</v>
      </c>
      <c r="B215" s="63" t="s">
        <v>771</v>
      </c>
      <c r="C215" s="22" t="s">
        <v>759</v>
      </c>
      <c r="D215" t="s">
        <v>728</v>
      </c>
      <c r="E215" s="5" t="s">
        <v>39</v>
      </c>
      <c r="F215" s="11">
        <v>2</v>
      </c>
      <c r="G215">
        <v>1</v>
      </c>
      <c r="H215">
        <v>24.687000000000001</v>
      </c>
    </row>
    <row r="216" spans="1:10">
      <c r="A216" s="22" t="s">
        <v>727</v>
      </c>
      <c r="B216" s="63" t="s">
        <v>771</v>
      </c>
      <c r="C216" s="22" t="s">
        <v>759</v>
      </c>
      <c r="D216" t="s">
        <v>728</v>
      </c>
      <c r="E216" s="5" t="s">
        <v>39</v>
      </c>
      <c r="F216" s="11">
        <v>2</v>
      </c>
      <c r="G216">
        <v>2</v>
      </c>
      <c r="H216">
        <v>22.521000000000001</v>
      </c>
    </row>
    <row r="217" spans="1:10">
      <c r="A217" s="22" t="s">
        <v>727</v>
      </c>
      <c r="B217" s="63" t="s">
        <v>771</v>
      </c>
      <c r="C217" s="22" t="s">
        <v>759</v>
      </c>
      <c r="D217" t="s">
        <v>728</v>
      </c>
      <c r="E217" s="5" t="s">
        <v>39</v>
      </c>
      <c r="F217" s="11">
        <v>2</v>
      </c>
      <c r="G217">
        <v>3</v>
      </c>
      <c r="H217">
        <v>23.39</v>
      </c>
    </row>
    <row r="218" spans="1:10">
      <c r="A218" s="22" t="s">
        <v>727</v>
      </c>
      <c r="B218" s="63" t="s">
        <v>771</v>
      </c>
      <c r="C218" s="22" t="s">
        <v>759</v>
      </c>
      <c r="D218" t="s">
        <v>728</v>
      </c>
      <c r="E218" s="5" t="s">
        <v>39</v>
      </c>
      <c r="F218" s="11">
        <v>2</v>
      </c>
      <c r="G218">
        <v>4</v>
      </c>
      <c r="H218">
        <v>19.747</v>
      </c>
    </row>
    <row r="219" spans="1:10">
      <c r="A219" s="46" t="s">
        <v>727</v>
      </c>
      <c r="B219" s="55" t="s">
        <v>771</v>
      </c>
      <c r="C219" s="46" t="s">
        <v>759</v>
      </c>
      <c r="D219" s="41" t="s">
        <v>728</v>
      </c>
      <c r="E219" s="48" t="s">
        <v>39</v>
      </c>
      <c r="F219" s="43">
        <v>2</v>
      </c>
      <c r="G219" s="41">
        <v>5</v>
      </c>
      <c r="H219" s="41">
        <v>26.565000000000001</v>
      </c>
      <c r="I219">
        <f>AVERAGE(H215:H219)</f>
        <v>23.381999999999998</v>
      </c>
      <c r="J219">
        <f>STDEV(H215:H219)</f>
        <v>2.5391496608117063</v>
      </c>
    </row>
    <row r="220" spans="1:10">
      <c r="A220" s="22" t="s">
        <v>726</v>
      </c>
      <c r="B220" t="s">
        <v>807</v>
      </c>
      <c r="C220" s="22" t="s">
        <v>760</v>
      </c>
      <c r="D220" t="s">
        <v>79</v>
      </c>
      <c r="E220" s="3" t="s">
        <v>80</v>
      </c>
      <c r="F220">
        <v>1</v>
      </c>
      <c r="G220">
        <v>1</v>
      </c>
      <c r="H220">
        <v>25.346000000000004</v>
      </c>
    </row>
    <row r="221" spans="1:10">
      <c r="A221" s="22" t="s">
        <v>726</v>
      </c>
      <c r="B221" t="s">
        <v>807</v>
      </c>
      <c r="C221" s="22" t="s">
        <v>760</v>
      </c>
      <c r="D221" t="s">
        <v>79</v>
      </c>
      <c r="E221" s="3" t="s">
        <v>80</v>
      </c>
      <c r="F221">
        <v>1</v>
      </c>
      <c r="G221">
        <v>2</v>
      </c>
      <c r="H221">
        <v>16.480999999999995</v>
      </c>
    </row>
    <row r="222" spans="1:10">
      <c r="A222" s="22" t="s">
        <v>726</v>
      </c>
      <c r="B222" t="s">
        <v>807</v>
      </c>
      <c r="C222" s="22" t="s">
        <v>760</v>
      </c>
      <c r="D222" t="s">
        <v>79</v>
      </c>
      <c r="E222" s="3" t="s">
        <v>80</v>
      </c>
      <c r="F222">
        <v>1</v>
      </c>
      <c r="G222">
        <v>3</v>
      </c>
      <c r="H222">
        <v>22.165999999999997</v>
      </c>
    </row>
    <row r="223" spans="1:10">
      <c r="A223" s="22" t="s">
        <v>726</v>
      </c>
      <c r="B223" t="s">
        <v>807</v>
      </c>
      <c r="C223" s="22" t="s">
        <v>760</v>
      </c>
      <c r="D223" t="s">
        <v>79</v>
      </c>
      <c r="E223" s="3" t="s">
        <v>80</v>
      </c>
      <c r="F223">
        <v>1</v>
      </c>
      <c r="G223">
        <v>4</v>
      </c>
      <c r="H223">
        <v>32.471000000000004</v>
      </c>
    </row>
    <row r="224" spans="1:10">
      <c r="A224" s="22" t="s">
        <v>726</v>
      </c>
      <c r="B224" t="s">
        <v>807</v>
      </c>
      <c r="C224" s="22" t="s">
        <v>760</v>
      </c>
      <c r="D224" t="s">
        <v>79</v>
      </c>
      <c r="E224" s="3" t="s">
        <v>80</v>
      </c>
      <c r="F224">
        <v>1</v>
      </c>
      <c r="G224">
        <v>5</v>
      </c>
      <c r="H224">
        <v>30.110000000000014</v>
      </c>
    </row>
    <row r="225" spans="1:10">
      <c r="A225" s="22" t="s">
        <v>726</v>
      </c>
      <c r="B225" t="s">
        <v>807</v>
      </c>
      <c r="C225" s="22" t="s">
        <v>760</v>
      </c>
      <c r="D225" t="s">
        <v>79</v>
      </c>
      <c r="E225" s="3" t="s">
        <v>80</v>
      </c>
      <c r="F225">
        <v>1</v>
      </c>
      <c r="G225">
        <v>6</v>
      </c>
      <c r="H225">
        <v>31.597000000000008</v>
      </c>
    </row>
    <row r="226" spans="1:10">
      <c r="A226" s="22" t="s">
        <v>726</v>
      </c>
      <c r="B226" t="s">
        <v>807</v>
      </c>
      <c r="C226" s="22" t="s">
        <v>760</v>
      </c>
      <c r="D226" t="s">
        <v>79</v>
      </c>
      <c r="E226" s="3" t="s">
        <v>80</v>
      </c>
      <c r="F226">
        <v>1</v>
      </c>
      <c r="G226">
        <v>7</v>
      </c>
      <c r="H226">
        <v>37.056999999999988</v>
      </c>
    </row>
    <row r="227" spans="1:10">
      <c r="A227" s="22" t="s">
        <v>726</v>
      </c>
      <c r="B227" t="s">
        <v>807</v>
      </c>
      <c r="C227" s="22" t="s">
        <v>760</v>
      </c>
      <c r="D227" t="s">
        <v>79</v>
      </c>
      <c r="E227" s="3" t="s">
        <v>80</v>
      </c>
      <c r="F227">
        <v>1</v>
      </c>
      <c r="G227">
        <v>8</v>
      </c>
      <c r="H227">
        <v>37.998999999999995</v>
      </c>
      <c r="I227">
        <f>AVERAGE(H220:H227)</f>
        <v>29.153375</v>
      </c>
      <c r="J227">
        <f>STDEV(H220:H227)</f>
        <v>7.3922163878636535</v>
      </c>
    </row>
    <row r="228" spans="1:10">
      <c r="A228" s="22" t="s">
        <v>726</v>
      </c>
      <c r="B228" t="s">
        <v>807</v>
      </c>
      <c r="C228" s="22" t="s">
        <v>760</v>
      </c>
      <c r="D228" t="s">
        <v>79</v>
      </c>
      <c r="E228" s="3" t="s">
        <v>80</v>
      </c>
      <c r="F228">
        <v>2</v>
      </c>
      <c r="G228">
        <v>1</v>
      </c>
      <c r="H228">
        <v>26.564999999999998</v>
      </c>
    </row>
    <row r="229" spans="1:10">
      <c r="A229" s="22" t="s">
        <v>726</v>
      </c>
      <c r="B229" t="s">
        <v>807</v>
      </c>
      <c r="C229" s="22" t="s">
        <v>760</v>
      </c>
      <c r="D229" t="s">
        <v>79</v>
      </c>
      <c r="E229" s="3" t="s">
        <v>80</v>
      </c>
      <c r="F229">
        <v>2</v>
      </c>
      <c r="G229">
        <v>2</v>
      </c>
      <c r="H229">
        <v>34.694999999999993</v>
      </c>
    </row>
    <row r="230" spans="1:10">
      <c r="A230" s="46" t="s">
        <v>726</v>
      </c>
      <c r="B230" s="41" t="s">
        <v>807</v>
      </c>
      <c r="C230" s="46" t="s">
        <v>760</v>
      </c>
      <c r="D230" s="41" t="s">
        <v>79</v>
      </c>
      <c r="E230" s="45" t="s">
        <v>80</v>
      </c>
      <c r="F230" s="41">
        <v>2</v>
      </c>
      <c r="G230" s="41">
        <v>3</v>
      </c>
      <c r="H230" s="41">
        <v>24.52000000000001</v>
      </c>
      <c r="I230">
        <f>AVERAGE(H228:H230)</f>
        <v>28.593333333333334</v>
      </c>
      <c r="J230">
        <f>STDEV(H228:H230)</f>
        <v>5.382216860489117</v>
      </c>
    </row>
    <row r="231" spans="1:10">
      <c r="A231" s="22" t="s">
        <v>727</v>
      </c>
      <c r="B231" s="25" t="s">
        <v>769</v>
      </c>
      <c r="C231" s="22" t="s">
        <v>764</v>
      </c>
      <c r="D231" t="s">
        <v>59</v>
      </c>
      <c r="E231" s="7" t="s">
        <v>60</v>
      </c>
      <c r="F231">
        <v>1</v>
      </c>
      <c r="G231">
        <v>1</v>
      </c>
      <c r="H231">
        <v>22.273</v>
      </c>
    </row>
    <row r="232" spans="1:10">
      <c r="A232" s="22" t="s">
        <v>727</v>
      </c>
      <c r="B232" s="25" t="s">
        <v>769</v>
      </c>
      <c r="C232" s="22" t="s">
        <v>764</v>
      </c>
      <c r="D232" t="s">
        <v>59</v>
      </c>
      <c r="E232" s="7" t="s">
        <v>60</v>
      </c>
      <c r="F232">
        <v>1</v>
      </c>
      <c r="G232">
        <v>2</v>
      </c>
      <c r="H232">
        <v>12.755000000000001</v>
      </c>
    </row>
    <row r="233" spans="1:10">
      <c r="A233" s="22" t="s">
        <v>727</v>
      </c>
      <c r="B233" s="25" t="s">
        <v>769</v>
      </c>
      <c r="C233" s="22" t="s">
        <v>764</v>
      </c>
      <c r="D233" t="s">
        <v>59</v>
      </c>
      <c r="E233" s="7" t="s">
        <v>60</v>
      </c>
      <c r="F233">
        <v>1</v>
      </c>
      <c r="G233">
        <v>3</v>
      </c>
      <c r="H233">
        <v>27.218</v>
      </c>
    </row>
    <row r="234" spans="1:10">
      <c r="A234" s="22" t="s">
        <v>727</v>
      </c>
      <c r="B234" s="25" t="s">
        <v>769</v>
      </c>
      <c r="C234" s="22" t="s">
        <v>764</v>
      </c>
      <c r="D234" t="s">
        <v>59</v>
      </c>
      <c r="E234" s="7" t="s">
        <v>60</v>
      </c>
      <c r="F234">
        <v>1</v>
      </c>
      <c r="G234">
        <v>4</v>
      </c>
      <c r="H234">
        <v>28.902000000000001</v>
      </c>
      <c r="I234">
        <f>AVERAGE(H231:H234)</f>
        <v>22.786999999999999</v>
      </c>
      <c r="J234">
        <f>STDEV(H231:H234)</f>
        <v>7.2556232445370812</v>
      </c>
    </row>
    <row r="235" spans="1:10">
      <c r="A235" s="22" t="s">
        <v>727</v>
      </c>
      <c r="B235" s="25" t="s">
        <v>769</v>
      </c>
      <c r="C235" s="22" t="s">
        <v>764</v>
      </c>
      <c r="D235" t="s">
        <v>59</v>
      </c>
      <c r="E235" s="7" t="s">
        <v>60</v>
      </c>
      <c r="F235">
        <v>2</v>
      </c>
      <c r="G235">
        <v>1</v>
      </c>
      <c r="H235">
        <v>28.071999999999999</v>
      </c>
    </row>
    <row r="236" spans="1:10">
      <c r="A236" s="22" t="s">
        <v>727</v>
      </c>
      <c r="B236" s="25" t="s">
        <v>769</v>
      </c>
      <c r="C236" s="22" t="s">
        <v>764</v>
      </c>
      <c r="D236" t="s">
        <v>59</v>
      </c>
      <c r="E236" s="7" t="s">
        <v>60</v>
      </c>
      <c r="F236">
        <v>2</v>
      </c>
      <c r="G236">
        <v>2</v>
      </c>
      <c r="H236">
        <v>29.603999999999999</v>
      </c>
    </row>
    <row r="237" spans="1:10">
      <c r="A237" s="22" t="s">
        <v>727</v>
      </c>
      <c r="B237" s="25" t="s">
        <v>769</v>
      </c>
      <c r="C237" s="22" t="s">
        <v>764</v>
      </c>
      <c r="D237" t="s">
        <v>59</v>
      </c>
      <c r="E237" s="7" t="s">
        <v>60</v>
      </c>
      <c r="F237">
        <v>2</v>
      </c>
      <c r="G237">
        <v>3</v>
      </c>
      <c r="H237">
        <v>31.890999999999998</v>
      </c>
    </row>
    <row r="238" spans="1:10">
      <c r="A238" s="22" t="s">
        <v>727</v>
      </c>
      <c r="B238" s="25" t="s">
        <v>769</v>
      </c>
      <c r="C238" s="22" t="s">
        <v>764</v>
      </c>
      <c r="D238" t="s">
        <v>59</v>
      </c>
      <c r="E238" s="7" t="s">
        <v>60</v>
      </c>
      <c r="F238">
        <v>2</v>
      </c>
      <c r="G238">
        <v>4</v>
      </c>
      <c r="H238">
        <v>36.244</v>
      </c>
    </row>
    <row r="239" spans="1:10">
      <c r="A239" s="46" t="s">
        <v>727</v>
      </c>
      <c r="B239" s="52" t="s">
        <v>769</v>
      </c>
      <c r="C239" s="46" t="s">
        <v>764</v>
      </c>
      <c r="D239" s="41" t="s">
        <v>59</v>
      </c>
      <c r="E239" s="42" t="s">
        <v>60</v>
      </c>
      <c r="F239" s="41">
        <v>2</v>
      </c>
      <c r="G239" s="41">
        <v>5</v>
      </c>
      <c r="H239" s="41">
        <v>17.858000000000001</v>
      </c>
      <c r="I239">
        <f>AVERAGE(H235:H239)</f>
        <v>28.733800000000002</v>
      </c>
      <c r="J239">
        <f>STDEV(H235:H239)</f>
        <v>6.8163272515336066</v>
      </c>
    </row>
    <row r="240" spans="1:10">
      <c r="A240" s="22" t="s">
        <v>727</v>
      </c>
      <c r="B240" s="25" t="s">
        <v>769</v>
      </c>
      <c r="C240" s="22" t="s">
        <v>762</v>
      </c>
      <c r="D240" t="s">
        <v>93</v>
      </c>
      <c r="E240" s="3" t="s">
        <v>94</v>
      </c>
      <c r="F240">
        <v>1</v>
      </c>
      <c r="G240">
        <v>1</v>
      </c>
      <c r="H240">
        <v>17.52600000000001</v>
      </c>
    </row>
    <row r="241" spans="1:10">
      <c r="A241" s="22" t="s">
        <v>727</v>
      </c>
      <c r="B241" s="25" t="s">
        <v>769</v>
      </c>
      <c r="C241" s="22" t="s">
        <v>762</v>
      </c>
      <c r="D241" t="s">
        <v>93</v>
      </c>
      <c r="E241" s="3" t="s">
        <v>94</v>
      </c>
      <c r="F241">
        <v>1</v>
      </c>
      <c r="G241">
        <v>2</v>
      </c>
      <c r="H241">
        <v>13.435000000000002</v>
      </c>
      <c r="I241">
        <f>AVERAGE(H240:H241)</f>
        <v>15.480500000000006</v>
      </c>
      <c r="J241">
        <f>STDEV(H240:H241)</f>
        <v>2.8927738418341726</v>
      </c>
    </row>
    <row r="242" spans="1:10">
      <c r="A242" s="22" t="s">
        <v>727</v>
      </c>
      <c r="B242" s="25" t="s">
        <v>769</v>
      </c>
      <c r="C242" s="22" t="s">
        <v>762</v>
      </c>
      <c r="D242" t="s">
        <v>93</v>
      </c>
      <c r="E242" s="3" t="s">
        <v>94</v>
      </c>
      <c r="F242">
        <v>2</v>
      </c>
      <c r="G242">
        <v>1</v>
      </c>
      <c r="H242">
        <v>16.036000000000001</v>
      </c>
    </row>
    <row r="243" spans="1:10">
      <c r="A243" s="22" t="s">
        <v>727</v>
      </c>
      <c r="B243" s="25" t="s">
        <v>769</v>
      </c>
      <c r="C243" s="22" t="s">
        <v>762</v>
      </c>
      <c r="D243" t="s">
        <v>93</v>
      </c>
      <c r="E243" s="3" t="s">
        <v>94</v>
      </c>
      <c r="F243">
        <v>2</v>
      </c>
      <c r="G243">
        <v>2</v>
      </c>
      <c r="H243">
        <v>17.316000000000003</v>
      </c>
    </row>
    <row r="244" spans="1:10">
      <c r="A244" s="22" t="s">
        <v>727</v>
      </c>
      <c r="B244" s="25" t="s">
        <v>769</v>
      </c>
      <c r="C244" s="22" t="s">
        <v>762</v>
      </c>
      <c r="D244" t="s">
        <v>93</v>
      </c>
      <c r="E244" s="3" t="s">
        <v>94</v>
      </c>
      <c r="F244">
        <v>2</v>
      </c>
      <c r="G244">
        <v>3</v>
      </c>
      <c r="H244">
        <v>10.913000000000011</v>
      </c>
    </row>
    <row r="245" spans="1:10">
      <c r="A245" s="22" t="s">
        <v>727</v>
      </c>
      <c r="B245" s="25" t="s">
        <v>769</v>
      </c>
      <c r="C245" s="22" t="s">
        <v>762</v>
      </c>
      <c r="D245" t="s">
        <v>93</v>
      </c>
      <c r="E245" s="3" t="s">
        <v>94</v>
      </c>
      <c r="F245">
        <v>2</v>
      </c>
      <c r="G245">
        <v>4</v>
      </c>
      <c r="H245">
        <v>16.163000000000011</v>
      </c>
    </row>
    <row r="246" spans="1:10">
      <c r="A246" s="46" t="s">
        <v>727</v>
      </c>
      <c r="B246" s="52" t="s">
        <v>769</v>
      </c>
      <c r="C246" s="46" t="s">
        <v>762</v>
      </c>
      <c r="D246" s="41" t="s">
        <v>93</v>
      </c>
      <c r="E246" s="45" t="s">
        <v>94</v>
      </c>
      <c r="F246" s="41">
        <v>2</v>
      </c>
      <c r="G246" s="41">
        <v>5</v>
      </c>
      <c r="H246" s="41">
        <v>15.125</v>
      </c>
      <c r="I246">
        <f>AVERAGE(H242:H246)</f>
        <v>15.110600000000005</v>
      </c>
      <c r="J246">
        <f>STDEV(H242:H246)</f>
        <v>2.4722334638945336</v>
      </c>
    </row>
    <row r="247" spans="1:10">
      <c r="A247" s="22" t="s">
        <v>726</v>
      </c>
      <c r="B247" s="64" t="s">
        <v>771</v>
      </c>
      <c r="C247" s="22" t="s">
        <v>761</v>
      </c>
      <c r="D247" t="s">
        <v>18</v>
      </c>
      <c r="E247" s="3" t="s">
        <v>19</v>
      </c>
      <c r="F247" s="11">
        <v>1</v>
      </c>
      <c r="G247">
        <v>1</v>
      </c>
      <c r="H247">
        <v>41.034999999999997</v>
      </c>
    </row>
    <row r="248" spans="1:10">
      <c r="A248" s="22" t="s">
        <v>726</v>
      </c>
      <c r="B248" s="57" t="s">
        <v>771</v>
      </c>
      <c r="C248" s="22" t="s">
        <v>761</v>
      </c>
      <c r="D248" t="s">
        <v>18</v>
      </c>
      <c r="E248" s="3" t="s">
        <v>19</v>
      </c>
      <c r="F248" s="11">
        <v>1</v>
      </c>
      <c r="G248">
        <v>2</v>
      </c>
      <c r="H248">
        <v>36.614000000000004</v>
      </c>
    </row>
    <row r="249" spans="1:10">
      <c r="A249" s="22" t="s">
        <v>726</v>
      </c>
      <c r="B249" s="57" t="s">
        <v>771</v>
      </c>
      <c r="C249" s="22" t="s">
        <v>761</v>
      </c>
      <c r="D249" t="s">
        <v>18</v>
      </c>
      <c r="E249" s="3" t="s">
        <v>19</v>
      </c>
      <c r="F249" s="11">
        <v>1</v>
      </c>
      <c r="G249">
        <v>3</v>
      </c>
      <c r="H249">
        <v>56.182000000000002</v>
      </c>
      <c r="I249">
        <f>AVERAGE(H247:H249)</f>
        <v>44.610333333333337</v>
      </c>
      <c r="J249">
        <f>STDEV(H247:H249)</f>
        <v>10.262256688142848</v>
      </c>
    </row>
    <row r="250" spans="1:10">
      <c r="A250" s="22" t="s">
        <v>726</v>
      </c>
      <c r="B250" s="57" t="s">
        <v>771</v>
      </c>
      <c r="C250" s="22" t="s">
        <v>761</v>
      </c>
      <c r="D250" t="s">
        <v>18</v>
      </c>
      <c r="E250" s="3" t="s">
        <v>19</v>
      </c>
      <c r="F250" s="11">
        <v>2</v>
      </c>
      <c r="G250">
        <v>1</v>
      </c>
      <c r="H250">
        <v>46.066000000000003</v>
      </c>
    </row>
    <row r="251" spans="1:10">
      <c r="A251" s="22" t="s">
        <v>726</v>
      </c>
      <c r="B251" s="57" t="s">
        <v>771</v>
      </c>
      <c r="C251" s="22" t="s">
        <v>761</v>
      </c>
      <c r="D251" t="s">
        <v>18</v>
      </c>
      <c r="E251" s="3" t="s">
        <v>19</v>
      </c>
      <c r="F251" s="11">
        <v>2</v>
      </c>
      <c r="G251">
        <v>2</v>
      </c>
      <c r="H251">
        <v>48.085999999999999</v>
      </c>
    </row>
    <row r="252" spans="1:10">
      <c r="A252" s="22" t="s">
        <v>726</v>
      </c>
      <c r="B252" s="57" t="s">
        <v>771</v>
      </c>
      <c r="C252" s="22" t="s">
        <v>761</v>
      </c>
      <c r="D252" t="s">
        <v>18</v>
      </c>
      <c r="E252" s="3" t="s">
        <v>19</v>
      </c>
      <c r="F252" s="11">
        <v>2</v>
      </c>
      <c r="G252">
        <v>3</v>
      </c>
      <c r="H252">
        <v>45.319000000000003</v>
      </c>
    </row>
    <row r="253" spans="1:10">
      <c r="A253" s="22" t="s">
        <v>726</v>
      </c>
      <c r="B253" s="57" t="s">
        <v>771</v>
      </c>
      <c r="C253" s="22" t="s">
        <v>761</v>
      </c>
      <c r="D253" t="s">
        <v>18</v>
      </c>
      <c r="E253" s="3" t="s">
        <v>19</v>
      </c>
      <c r="F253" s="11">
        <v>2</v>
      </c>
      <c r="G253">
        <v>4</v>
      </c>
      <c r="H253">
        <v>47.783999999999999</v>
      </c>
      <c r="I253">
        <f>AVERAGE(H250:H253)</f>
        <v>46.813749999999999</v>
      </c>
      <c r="J253">
        <f>STDEV(H250:H253)</f>
        <v>1.335840902453163</v>
      </c>
    </row>
    <row r="254" spans="1:10">
      <c r="A254" s="22" t="s">
        <v>726</v>
      </c>
      <c r="B254" s="57" t="s">
        <v>771</v>
      </c>
      <c r="C254" s="22" t="s">
        <v>761</v>
      </c>
      <c r="D254" t="s">
        <v>18</v>
      </c>
      <c r="E254" s="3" t="s">
        <v>19</v>
      </c>
      <c r="F254" s="11">
        <v>3</v>
      </c>
      <c r="G254">
        <v>1</v>
      </c>
      <c r="H254">
        <v>48.182000000000002</v>
      </c>
    </row>
    <row r="255" spans="1:10">
      <c r="A255" s="22" t="s">
        <v>726</v>
      </c>
      <c r="B255" s="57" t="s">
        <v>771</v>
      </c>
      <c r="C255" s="22" t="s">
        <v>761</v>
      </c>
      <c r="D255" t="s">
        <v>18</v>
      </c>
      <c r="E255" s="3" t="s">
        <v>19</v>
      </c>
      <c r="F255" s="11">
        <v>3</v>
      </c>
      <c r="G255">
        <v>2</v>
      </c>
      <c r="H255">
        <v>32.789000000000001</v>
      </c>
    </row>
    <row r="256" spans="1:10">
      <c r="A256" s="46" t="s">
        <v>726</v>
      </c>
      <c r="B256" s="65" t="s">
        <v>771</v>
      </c>
      <c r="C256" s="46" t="s">
        <v>761</v>
      </c>
      <c r="D256" s="41" t="s">
        <v>18</v>
      </c>
      <c r="E256" s="45" t="s">
        <v>19</v>
      </c>
      <c r="F256" s="43">
        <v>3</v>
      </c>
      <c r="G256" s="41">
        <v>3</v>
      </c>
      <c r="H256" s="41">
        <v>38.055</v>
      </c>
      <c r="I256">
        <f>AVERAGE(H254:H256)</f>
        <v>39.675333333333334</v>
      </c>
      <c r="J256">
        <f>STDEV(H254:H256)</f>
        <v>7.8233766580251674</v>
      </c>
    </row>
    <row r="257" spans="1:8">
      <c r="A257" s="22" t="s">
        <v>726</v>
      </c>
      <c r="B257" s="58" t="s">
        <v>770</v>
      </c>
      <c r="C257" s="22" t="s">
        <v>760</v>
      </c>
      <c r="D257" t="s">
        <v>56</v>
      </c>
      <c r="E257" s="3" t="s">
        <v>57</v>
      </c>
      <c r="F257">
        <v>1</v>
      </c>
      <c r="G257">
        <v>1</v>
      </c>
      <c r="H257">
        <v>27.992000000000001</v>
      </c>
    </row>
    <row r="258" spans="1:8">
      <c r="A258" s="22" t="s">
        <v>726</v>
      </c>
      <c r="B258" s="59" t="s">
        <v>770</v>
      </c>
      <c r="C258" s="22" t="s">
        <v>760</v>
      </c>
      <c r="D258" t="s">
        <v>56</v>
      </c>
      <c r="E258" s="3" t="s">
        <v>57</v>
      </c>
      <c r="F258">
        <v>1</v>
      </c>
      <c r="G258">
        <v>2</v>
      </c>
      <c r="H258">
        <v>20.645</v>
      </c>
    </row>
    <row r="259" spans="1:8">
      <c r="A259" s="22" t="s">
        <v>726</v>
      </c>
      <c r="B259" s="59" t="s">
        <v>770</v>
      </c>
      <c r="C259" s="22" t="s">
        <v>760</v>
      </c>
      <c r="D259" t="s">
        <v>56</v>
      </c>
      <c r="E259" s="3" t="s">
        <v>57</v>
      </c>
      <c r="F259">
        <v>2</v>
      </c>
      <c r="G259">
        <v>1</v>
      </c>
      <c r="H259">
        <v>27.684000000000001</v>
      </c>
    </row>
    <row r="260" spans="1:8">
      <c r="A260" s="46" t="s">
        <v>726</v>
      </c>
      <c r="B260" s="52" t="s">
        <v>770</v>
      </c>
      <c r="C260" s="46" t="s">
        <v>760</v>
      </c>
      <c r="D260" s="41" t="s">
        <v>56</v>
      </c>
      <c r="E260" s="45" t="s">
        <v>57</v>
      </c>
      <c r="F260" s="41">
        <v>2</v>
      </c>
      <c r="G260" s="41">
        <v>2</v>
      </c>
      <c r="H260" s="41">
        <v>22.902000000000001</v>
      </c>
    </row>
    <row r="261" spans="1:8">
      <c r="A261" s="22" t="s">
        <v>726</v>
      </c>
      <c r="B261" s="60" t="s">
        <v>771</v>
      </c>
      <c r="C261" s="22" t="s">
        <v>763</v>
      </c>
      <c r="D261" t="s">
        <v>75</v>
      </c>
      <c r="E261" s="3" t="s">
        <v>76</v>
      </c>
      <c r="F261">
        <v>1</v>
      </c>
      <c r="G261">
        <v>1</v>
      </c>
      <c r="H261">
        <v>21.096000000000004</v>
      </c>
    </row>
    <row r="262" spans="1:8">
      <c r="A262" s="22" t="s">
        <v>726</v>
      </c>
      <c r="B262" s="61" t="s">
        <v>771</v>
      </c>
      <c r="C262" s="22" t="s">
        <v>763</v>
      </c>
      <c r="D262" t="s">
        <v>75</v>
      </c>
      <c r="E262" s="3" t="s">
        <v>76</v>
      </c>
      <c r="F262">
        <v>1</v>
      </c>
      <c r="G262">
        <v>2</v>
      </c>
      <c r="H262">
        <v>32.606999999999999</v>
      </c>
    </row>
    <row r="263" spans="1:8">
      <c r="A263" s="22" t="s">
        <v>726</v>
      </c>
      <c r="B263" s="61" t="s">
        <v>771</v>
      </c>
      <c r="C263" s="22" t="s">
        <v>763</v>
      </c>
      <c r="D263" t="s">
        <v>75</v>
      </c>
      <c r="E263" s="3" t="s">
        <v>76</v>
      </c>
      <c r="F263">
        <v>2</v>
      </c>
      <c r="G263">
        <v>1</v>
      </c>
      <c r="H263">
        <v>28.503999999999991</v>
      </c>
    </row>
    <row r="264" spans="1:8">
      <c r="A264" s="46" t="s">
        <v>726</v>
      </c>
      <c r="B264" s="41" t="s">
        <v>771</v>
      </c>
      <c r="C264" s="46" t="s">
        <v>763</v>
      </c>
      <c r="D264" s="41" t="s">
        <v>75</v>
      </c>
      <c r="E264" s="45" t="s">
        <v>76</v>
      </c>
      <c r="F264" s="41">
        <v>2</v>
      </c>
      <c r="G264" s="41">
        <v>2</v>
      </c>
      <c r="H264" s="41">
        <v>32.661000000000001</v>
      </c>
    </row>
    <row r="265" spans="1:8">
      <c r="A265" s="22" t="s">
        <v>726</v>
      </c>
      <c r="B265" s="59" t="s">
        <v>770</v>
      </c>
      <c r="C265" s="22" t="s">
        <v>761</v>
      </c>
      <c r="D265" t="s">
        <v>32</v>
      </c>
      <c r="E265" s="3" t="s">
        <v>33</v>
      </c>
      <c r="F265" s="11">
        <v>1</v>
      </c>
      <c r="G265">
        <v>1</v>
      </c>
      <c r="H265">
        <v>19.782000000000011</v>
      </c>
    </row>
    <row r="266" spans="1:8">
      <c r="A266" s="22" t="s">
        <v>726</v>
      </c>
      <c r="B266" s="59" t="s">
        <v>770</v>
      </c>
      <c r="C266" s="22" t="s">
        <v>761</v>
      </c>
      <c r="D266" t="s">
        <v>32</v>
      </c>
      <c r="E266" s="3" t="s">
        <v>33</v>
      </c>
      <c r="F266" s="11">
        <v>1</v>
      </c>
      <c r="G266">
        <v>2</v>
      </c>
      <c r="H266">
        <v>26.492999999999995</v>
      </c>
    </row>
    <row r="267" spans="1:8">
      <c r="A267" s="22" t="s">
        <v>726</v>
      </c>
      <c r="B267" s="59" t="s">
        <v>770</v>
      </c>
      <c r="C267" s="22" t="s">
        <v>761</v>
      </c>
      <c r="D267" t="s">
        <v>32</v>
      </c>
      <c r="E267" s="3" t="s">
        <v>33</v>
      </c>
      <c r="F267" s="11">
        <v>1</v>
      </c>
      <c r="G267">
        <v>3</v>
      </c>
      <c r="H267">
        <v>28.713999999999999</v>
      </c>
    </row>
    <row r="268" spans="1:8">
      <c r="A268" s="22" t="s">
        <v>726</v>
      </c>
      <c r="B268" s="59" t="s">
        <v>770</v>
      </c>
      <c r="C268" s="22" t="s">
        <v>761</v>
      </c>
      <c r="D268" t="s">
        <v>32</v>
      </c>
      <c r="E268" s="3" t="s">
        <v>33</v>
      </c>
      <c r="F268" s="11">
        <v>1</v>
      </c>
      <c r="G268">
        <v>4</v>
      </c>
      <c r="H268">
        <v>24.185000000000002</v>
      </c>
    </row>
    <row r="269" spans="1:8">
      <c r="A269" s="22" t="s">
        <v>726</v>
      </c>
      <c r="B269" s="59" t="s">
        <v>770</v>
      </c>
      <c r="C269" s="22" t="s">
        <v>761</v>
      </c>
      <c r="D269" t="s">
        <v>32</v>
      </c>
      <c r="E269" s="3" t="s">
        <v>33</v>
      </c>
      <c r="F269" s="11">
        <v>1</v>
      </c>
      <c r="G269">
        <v>5</v>
      </c>
      <c r="H269">
        <v>24.018000000000001</v>
      </c>
    </row>
    <row r="270" spans="1:8">
      <c r="A270" s="22" t="s">
        <v>726</v>
      </c>
      <c r="B270" s="59" t="s">
        <v>770</v>
      </c>
      <c r="C270" s="22" t="s">
        <v>761</v>
      </c>
      <c r="D270" t="s">
        <v>32</v>
      </c>
      <c r="E270" s="3" t="s">
        <v>33</v>
      </c>
      <c r="F270" s="11">
        <v>2</v>
      </c>
      <c r="G270">
        <v>1</v>
      </c>
      <c r="H270">
        <v>38.805999999999997</v>
      </c>
    </row>
    <row r="271" spans="1:8">
      <c r="A271" s="46" t="s">
        <v>726</v>
      </c>
      <c r="B271" s="52" t="s">
        <v>770</v>
      </c>
      <c r="C271" s="46" t="s">
        <v>761</v>
      </c>
      <c r="D271" s="41" t="s">
        <v>32</v>
      </c>
      <c r="E271" s="45" t="s">
        <v>33</v>
      </c>
      <c r="F271" s="43">
        <v>2</v>
      </c>
      <c r="G271" s="41">
        <v>2</v>
      </c>
      <c r="H271" s="41">
        <v>25.623000000000001</v>
      </c>
    </row>
    <row r="272" spans="1:8">
      <c r="A272" s="22" t="s">
        <v>727</v>
      </c>
      <c r="B272" t="s">
        <v>807</v>
      </c>
      <c r="C272" s="22" t="s">
        <v>762</v>
      </c>
      <c r="D272" t="s">
        <v>95</v>
      </c>
      <c r="E272" s="3" t="s">
        <v>96</v>
      </c>
      <c r="F272">
        <v>1</v>
      </c>
      <c r="G272">
        <v>1</v>
      </c>
      <c r="H272">
        <v>28.610000000000014</v>
      </c>
    </row>
    <row r="273" spans="1:8">
      <c r="A273" s="22" t="s">
        <v>727</v>
      </c>
      <c r="B273" t="s">
        <v>807</v>
      </c>
      <c r="C273" s="22" t="s">
        <v>762</v>
      </c>
      <c r="D273" t="s">
        <v>95</v>
      </c>
      <c r="E273" s="3" t="s">
        <v>96</v>
      </c>
      <c r="F273">
        <v>1</v>
      </c>
      <c r="G273">
        <v>2</v>
      </c>
      <c r="H273">
        <v>28.393000000000001</v>
      </c>
    </row>
    <row r="274" spans="1:8">
      <c r="A274" s="22" t="s">
        <v>727</v>
      </c>
      <c r="B274" t="s">
        <v>807</v>
      </c>
      <c r="C274" s="22" t="s">
        <v>762</v>
      </c>
      <c r="D274" t="s">
        <v>95</v>
      </c>
      <c r="E274" s="3" t="s">
        <v>96</v>
      </c>
      <c r="F274">
        <v>1</v>
      </c>
      <c r="G274">
        <v>3</v>
      </c>
      <c r="H274">
        <v>23.135999999999996</v>
      </c>
    </row>
    <row r="275" spans="1:8">
      <c r="A275" s="22" t="s">
        <v>727</v>
      </c>
      <c r="B275" t="s">
        <v>807</v>
      </c>
      <c r="C275" s="22" t="s">
        <v>762</v>
      </c>
      <c r="D275" t="s">
        <v>95</v>
      </c>
      <c r="E275" s="3" t="s">
        <v>96</v>
      </c>
      <c r="F275">
        <v>2</v>
      </c>
      <c r="G275">
        <v>1</v>
      </c>
      <c r="H275">
        <v>24.775000000000006</v>
      </c>
    </row>
    <row r="276" spans="1:8">
      <c r="A276" s="22" t="s">
        <v>727</v>
      </c>
      <c r="B276" t="s">
        <v>807</v>
      </c>
      <c r="C276" s="22" t="s">
        <v>762</v>
      </c>
      <c r="D276" t="s">
        <v>95</v>
      </c>
      <c r="E276" s="3" t="s">
        <v>96</v>
      </c>
      <c r="F276">
        <v>2</v>
      </c>
      <c r="G276">
        <v>2</v>
      </c>
      <c r="H276">
        <v>13.799000000000007</v>
      </c>
    </row>
    <row r="277" spans="1:8">
      <c r="A277" s="22" t="s">
        <v>727</v>
      </c>
      <c r="B277" t="s">
        <v>807</v>
      </c>
      <c r="C277" s="22" t="s">
        <v>762</v>
      </c>
      <c r="D277" t="s">
        <v>95</v>
      </c>
      <c r="E277" s="3" t="s">
        <v>96</v>
      </c>
      <c r="F277">
        <v>2</v>
      </c>
      <c r="G277">
        <v>3</v>
      </c>
      <c r="H277">
        <v>21.161000000000001</v>
      </c>
    </row>
    <row r="278" spans="1:8">
      <c r="A278" s="22" t="s">
        <v>727</v>
      </c>
      <c r="B278" t="s">
        <v>807</v>
      </c>
      <c r="C278" s="22" t="s">
        <v>762</v>
      </c>
      <c r="D278" t="s">
        <v>95</v>
      </c>
      <c r="E278" s="3" t="s">
        <v>96</v>
      </c>
      <c r="F278">
        <v>2</v>
      </c>
      <c r="G278">
        <v>4</v>
      </c>
      <c r="H278">
        <v>23.961999999999989</v>
      </c>
    </row>
    <row r="279" spans="1:8">
      <c r="A279" s="22" t="s">
        <v>727</v>
      </c>
      <c r="B279" t="s">
        <v>807</v>
      </c>
      <c r="C279" s="22" t="s">
        <v>762</v>
      </c>
      <c r="D279" t="s">
        <v>95</v>
      </c>
      <c r="E279" s="3" t="s">
        <v>96</v>
      </c>
      <c r="F279">
        <v>2</v>
      </c>
      <c r="G279">
        <v>5</v>
      </c>
      <c r="H279">
        <v>16.943000000000012</v>
      </c>
    </row>
    <row r="280" spans="1:8">
      <c r="A280" s="22" t="s">
        <v>727</v>
      </c>
      <c r="B280" t="s">
        <v>807</v>
      </c>
      <c r="C280" s="22" t="s">
        <v>762</v>
      </c>
      <c r="D280" t="s">
        <v>95</v>
      </c>
      <c r="E280" s="3" t="s">
        <v>96</v>
      </c>
      <c r="F280">
        <v>2</v>
      </c>
      <c r="G280">
        <v>6</v>
      </c>
      <c r="H280">
        <v>21.371000000000009</v>
      </c>
    </row>
    <row r="281" spans="1:8">
      <c r="A281" s="46" t="s">
        <v>727</v>
      </c>
      <c r="B281" s="41" t="s">
        <v>807</v>
      </c>
      <c r="C281" s="46" t="s">
        <v>762</v>
      </c>
      <c r="D281" s="41" t="s">
        <v>95</v>
      </c>
      <c r="E281" s="45" t="s">
        <v>96</v>
      </c>
      <c r="F281" s="41">
        <v>2</v>
      </c>
      <c r="G281" s="41">
        <v>7</v>
      </c>
      <c r="H281" s="41">
        <v>18.435000000000002</v>
      </c>
    </row>
    <row r="282" spans="1:8">
      <c r="A282" s="22" t="s">
        <v>727</v>
      </c>
      <c r="B282" s="22" t="s">
        <v>769</v>
      </c>
      <c r="C282" s="22" t="s">
        <v>764</v>
      </c>
      <c r="D282" t="s">
        <v>67</v>
      </c>
      <c r="E282" s="3" t="s">
        <v>68</v>
      </c>
      <c r="F282">
        <v>1</v>
      </c>
      <c r="G282">
        <v>1</v>
      </c>
      <c r="H282">
        <v>35.753999999999998</v>
      </c>
    </row>
    <row r="283" spans="1:8">
      <c r="A283" s="22" t="s">
        <v>727</v>
      </c>
      <c r="B283" s="22" t="s">
        <v>769</v>
      </c>
      <c r="C283" s="22" t="s">
        <v>764</v>
      </c>
      <c r="D283" t="s">
        <v>67</v>
      </c>
      <c r="E283" s="3" t="s">
        <v>68</v>
      </c>
      <c r="F283">
        <v>1</v>
      </c>
      <c r="G283">
        <v>2</v>
      </c>
      <c r="H283">
        <v>14.754</v>
      </c>
    </row>
    <row r="284" spans="1:8">
      <c r="A284" s="22" t="s">
        <v>727</v>
      </c>
      <c r="B284" s="22" t="s">
        <v>769</v>
      </c>
      <c r="C284" s="22" t="s">
        <v>764</v>
      </c>
      <c r="D284" t="s">
        <v>67</v>
      </c>
      <c r="E284" s="3" t="s">
        <v>68</v>
      </c>
      <c r="F284">
        <v>1</v>
      </c>
      <c r="G284">
        <v>3</v>
      </c>
      <c r="H284">
        <v>18.934999999999999</v>
      </c>
    </row>
    <row r="285" spans="1:8">
      <c r="A285" s="22" t="s">
        <v>727</v>
      </c>
      <c r="B285" s="22" t="s">
        <v>769</v>
      </c>
      <c r="C285" s="22" t="s">
        <v>764</v>
      </c>
      <c r="D285" t="s">
        <v>67</v>
      </c>
      <c r="E285" s="3" t="s">
        <v>68</v>
      </c>
      <c r="F285">
        <v>1</v>
      </c>
      <c r="G285">
        <v>4</v>
      </c>
      <c r="H285">
        <v>37.234999999999999</v>
      </c>
    </row>
    <row r="286" spans="1:8">
      <c r="A286" s="22" t="s">
        <v>727</v>
      </c>
      <c r="B286" s="22" t="s">
        <v>769</v>
      </c>
      <c r="C286" s="22" t="s">
        <v>764</v>
      </c>
      <c r="D286" t="s">
        <v>67</v>
      </c>
      <c r="E286" s="3" t="s">
        <v>68</v>
      </c>
      <c r="F286">
        <v>1</v>
      </c>
      <c r="G286">
        <v>5</v>
      </c>
      <c r="H286">
        <v>21.800999999999998</v>
      </c>
    </row>
    <row r="287" spans="1:8">
      <c r="A287" s="22" t="s">
        <v>727</v>
      </c>
      <c r="B287" s="22" t="s">
        <v>769</v>
      </c>
      <c r="C287" s="22" t="s">
        <v>764</v>
      </c>
      <c r="D287" t="s">
        <v>67</v>
      </c>
      <c r="E287" s="3" t="s">
        <v>68</v>
      </c>
      <c r="F287">
        <v>2</v>
      </c>
      <c r="G287">
        <v>1</v>
      </c>
      <c r="H287">
        <v>21.371000000000009</v>
      </c>
    </row>
    <row r="288" spans="1:8">
      <c r="A288" s="22" t="s">
        <v>727</v>
      </c>
      <c r="B288" s="22" t="s">
        <v>769</v>
      </c>
      <c r="C288" s="22" t="s">
        <v>764</v>
      </c>
      <c r="D288" t="s">
        <v>67</v>
      </c>
      <c r="E288" s="3" t="s">
        <v>68</v>
      </c>
      <c r="F288">
        <v>2</v>
      </c>
      <c r="G288">
        <v>2</v>
      </c>
      <c r="H288">
        <v>16.503999999999991</v>
      </c>
    </row>
    <row r="289" spans="1:8">
      <c r="A289" s="22" t="s">
        <v>727</v>
      </c>
      <c r="B289" s="22" t="s">
        <v>769</v>
      </c>
      <c r="C289" s="22" t="s">
        <v>764</v>
      </c>
      <c r="D289" t="s">
        <v>67</v>
      </c>
      <c r="E289" s="3" t="s">
        <v>68</v>
      </c>
      <c r="F289">
        <v>2</v>
      </c>
      <c r="G289">
        <v>3</v>
      </c>
      <c r="H289">
        <v>13.722000000000008</v>
      </c>
    </row>
    <row r="290" spans="1:8">
      <c r="A290" s="22" t="s">
        <v>727</v>
      </c>
      <c r="B290" s="22" t="s">
        <v>769</v>
      </c>
      <c r="C290" s="22" t="s">
        <v>764</v>
      </c>
      <c r="D290" t="s">
        <v>67</v>
      </c>
      <c r="E290" s="3" t="s">
        <v>68</v>
      </c>
      <c r="F290">
        <v>2</v>
      </c>
      <c r="G290">
        <v>4</v>
      </c>
      <c r="H290">
        <v>26.564999999999998</v>
      </c>
    </row>
    <row r="291" spans="1:8">
      <c r="A291" s="22" t="s">
        <v>727</v>
      </c>
      <c r="B291" s="22" t="s">
        <v>769</v>
      </c>
      <c r="C291" s="22" t="s">
        <v>764</v>
      </c>
      <c r="D291" t="s">
        <v>67</v>
      </c>
      <c r="E291" s="3" t="s">
        <v>68</v>
      </c>
      <c r="F291">
        <v>2</v>
      </c>
      <c r="G291">
        <v>5</v>
      </c>
      <c r="H291">
        <v>23.330999999999989</v>
      </c>
    </row>
    <row r="292" spans="1:8">
      <c r="A292" s="22" t="s">
        <v>727</v>
      </c>
      <c r="B292" s="22" t="s">
        <v>769</v>
      </c>
      <c r="C292" s="22" t="s">
        <v>764</v>
      </c>
      <c r="D292" t="s">
        <v>67</v>
      </c>
      <c r="E292" s="3" t="s">
        <v>68</v>
      </c>
      <c r="F292">
        <v>3</v>
      </c>
      <c r="G292">
        <v>1</v>
      </c>
      <c r="H292">
        <v>24.775000000000006</v>
      </c>
    </row>
    <row r="293" spans="1:8">
      <c r="A293" s="22" t="s">
        <v>727</v>
      </c>
      <c r="B293" s="22" t="s">
        <v>769</v>
      </c>
      <c r="C293" s="22" t="s">
        <v>764</v>
      </c>
      <c r="D293" t="s">
        <v>67</v>
      </c>
      <c r="E293" s="3" t="s">
        <v>68</v>
      </c>
      <c r="F293">
        <v>3</v>
      </c>
      <c r="G293">
        <v>2</v>
      </c>
      <c r="H293">
        <v>21.658999999999992</v>
      </c>
    </row>
    <row r="294" spans="1:8">
      <c r="A294" s="22" t="s">
        <v>727</v>
      </c>
      <c r="B294" s="22" t="s">
        <v>769</v>
      </c>
      <c r="C294" s="22" t="s">
        <v>764</v>
      </c>
      <c r="D294" t="s">
        <v>67</v>
      </c>
      <c r="E294" s="3" t="s">
        <v>68</v>
      </c>
      <c r="F294">
        <v>3</v>
      </c>
      <c r="G294">
        <v>3</v>
      </c>
      <c r="H294">
        <v>12.738</v>
      </c>
    </row>
    <row r="295" spans="1:8">
      <c r="A295" s="22" t="s">
        <v>727</v>
      </c>
      <c r="B295" s="22" t="s">
        <v>769</v>
      </c>
      <c r="C295" s="22" t="s">
        <v>764</v>
      </c>
      <c r="D295" t="s">
        <v>67</v>
      </c>
      <c r="E295" s="3" t="s">
        <v>68</v>
      </c>
      <c r="F295">
        <v>4</v>
      </c>
      <c r="G295">
        <v>1</v>
      </c>
      <c r="H295">
        <v>16.169000000000011</v>
      </c>
    </row>
    <row r="296" spans="1:8">
      <c r="A296" s="22" t="s">
        <v>727</v>
      </c>
      <c r="B296" s="22" t="s">
        <v>769</v>
      </c>
      <c r="C296" s="22" t="s">
        <v>764</v>
      </c>
      <c r="D296" t="s">
        <v>67</v>
      </c>
      <c r="E296" s="3" t="s">
        <v>68</v>
      </c>
      <c r="F296">
        <v>4</v>
      </c>
      <c r="G296">
        <v>2</v>
      </c>
      <c r="H296">
        <v>22.950999999999993</v>
      </c>
    </row>
    <row r="297" spans="1:8">
      <c r="A297" s="22" t="s">
        <v>727</v>
      </c>
      <c r="B297" s="22" t="s">
        <v>769</v>
      </c>
      <c r="C297" s="22" t="s">
        <v>764</v>
      </c>
      <c r="D297" t="s">
        <v>67</v>
      </c>
      <c r="E297" s="3" t="s">
        <v>68</v>
      </c>
      <c r="F297">
        <v>4</v>
      </c>
      <c r="G297">
        <v>3</v>
      </c>
      <c r="H297">
        <v>10.14500000000001</v>
      </c>
    </row>
    <row r="298" spans="1:8">
      <c r="A298" s="46" t="s">
        <v>727</v>
      </c>
      <c r="B298" s="46" t="s">
        <v>769</v>
      </c>
      <c r="C298" s="46" t="s">
        <v>764</v>
      </c>
      <c r="D298" s="41" t="s">
        <v>67</v>
      </c>
      <c r="E298" s="45" t="s">
        <v>68</v>
      </c>
      <c r="F298" s="41">
        <v>4</v>
      </c>
      <c r="G298" s="41">
        <v>4</v>
      </c>
      <c r="H298" s="41">
        <v>19.649000000000001</v>
      </c>
    </row>
    <row r="299" spans="1:8">
      <c r="A299" s="22" t="s">
        <v>727</v>
      </c>
      <c r="B299" s="58" t="s">
        <v>770</v>
      </c>
      <c r="C299" s="22" t="s">
        <v>759</v>
      </c>
      <c r="D299" t="s">
        <v>97</v>
      </c>
      <c r="E299" s="3" t="s">
        <v>98</v>
      </c>
      <c r="F299">
        <v>1</v>
      </c>
      <c r="G299">
        <v>1</v>
      </c>
      <c r="H299">
        <v>26.564999999999998</v>
      </c>
    </row>
    <row r="300" spans="1:8">
      <c r="A300" s="22" t="s">
        <v>727</v>
      </c>
      <c r="B300" s="59" t="s">
        <v>770</v>
      </c>
      <c r="C300" s="22" t="s">
        <v>759</v>
      </c>
      <c r="D300" t="s">
        <v>97</v>
      </c>
      <c r="E300" s="3" t="s">
        <v>98</v>
      </c>
      <c r="F300">
        <v>1</v>
      </c>
      <c r="G300">
        <v>2</v>
      </c>
      <c r="H300">
        <v>37.356999999999999</v>
      </c>
    </row>
    <row r="301" spans="1:8">
      <c r="A301" s="22" t="s">
        <v>727</v>
      </c>
      <c r="B301" s="59" t="s">
        <v>770</v>
      </c>
      <c r="C301" s="22" t="s">
        <v>759</v>
      </c>
      <c r="D301" t="s">
        <v>97</v>
      </c>
      <c r="E301" s="3" t="s">
        <v>98</v>
      </c>
      <c r="F301">
        <v>1</v>
      </c>
      <c r="G301">
        <v>3</v>
      </c>
      <c r="H301">
        <v>26.564999999999998</v>
      </c>
    </row>
    <row r="302" spans="1:8">
      <c r="A302" s="22" t="s">
        <v>727</v>
      </c>
      <c r="B302" s="59" t="s">
        <v>770</v>
      </c>
      <c r="C302" s="22" t="s">
        <v>759</v>
      </c>
      <c r="D302" t="s">
        <v>97</v>
      </c>
      <c r="E302" s="3" t="s">
        <v>98</v>
      </c>
      <c r="F302">
        <v>2</v>
      </c>
      <c r="G302">
        <v>1</v>
      </c>
      <c r="H302">
        <v>31.900000000000006</v>
      </c>
    </row>
    <row r="303" spans="1:8">
      <c r="A303" s="22" t="s">
        <v>727</v>
      </c>
      <c r="B303" s="59" t="s">
        <v>770</v>
      </c>
      <c r="C303" s="22" t="s">
        <v>759</v>
      </c>
      <c r="D303" t="s">
        <v>97</v>
      </c>
      <c r="E303" s="3" t="s">
        <v>98</v>
      </c>
      <c r="F303">
        <v>2</v>
      </c>
      <c r="G303">
        <v>2</v>
      </c>
      <c r="H303">
        <v>33.146999999999991</v>
      </c>
    </row>
    <row r="304" spans="1:8">
      <c r="A304" s="22" t="s">
        <v>727</v>
      </c>
      <c r="B304" s="59" t="s">
        <v>770</v>
      </c>
      <c r="C304" s="22" t="s">
        <v>759</v>
      </c>
      <c r="D304" t="s">
        <v>97</v>
      </c>
      <c r="E304" s="3" t="s">
        <v>98</v>
      </c>
      <c r="F304">
        <v>2</v>
      </c>
      <c r="G304">
        <v>3</v>
      </c>
      <c r="H304">
        <v>21.650000000000006</v>
      </c>
    </row>
    <row r="305" spans="1:8">
      <c r="A305" s="22" t="s">
        <v>727</v>
      </c>
      <c r="B305" s="59" t="s">
        <v>770</v>
      </c>
      <c r="C305" s="22" t="s">
        <v>759</v>
      </c>
      <c r="D305" t="s">
        <v>97</v>
      </c>
      <c r="E305" s="3" t="s">
        <v>98</v>
      </c>
      <c r="F305">
        <v>2</v>
      </c>
      <c r="G305">
        <v>4</v>
      </c>
      <c r="H305">
        <v>32.471000000000004</v>
      </c>
    </row>
    <row r="306" spans="1:8">
      <c r="A306" s="22" t="s">
        <v>727</v>
      </c>
      <c r="B306" s="59" t="s">
        <v>770</v>
      </c>
      <c r="C306" s="22" t="s">
        <v>759</v>
      </c>
      <c r="D306" t="s">
        <v>97</v>
      </c>
      <c r="E306" s="3" t="s">
        <v>98</v>
      </c>
      <c r="F306">
        <v>3</v>
      </c>
      <c r="G306">
        <v>1</v>
      </c>
      <c r="H306">
        <v>21.800999999999988</v>
      </c>
    </row>
    <row r="307" spans="1:8">
      <c r="A307" s="22" t="s">
        <v>727</v>
      </c>
      <c r="B307" s="59" t="s">
        <v>770</v>
      </c>
      <c r="C307" s="22" t="s">
        <v>759</v>
      </c>
      <c r="D307" t="s">
        <v>97</v>
      </c>
      <c r="E307" s="3" t="s">
        <v>98</v>
      </c>
      <c r="F307">
        <v>3</v>
      </c>
      <c r="G307">
        <v>2</v>
      </c>
      <c r="H307">
        <v>29.207999999999998</v>
      </c>
    </row>
    <row r="308" spans="1:8">
      <c r="A308" s="22" t="s">
        <v>727</v>
      </c>
      <c r="B308" s="59" t="s">
        <v>770</v>
      </c>
      <c r="C308" s="22" t="s">
        <v>759</v>
      </c>
      <c r="D308" t="s">
        <v>97</v>
      </c>
      <c r="E308" s="3" t="s">
        <v>98</v>
      </c>
      <c r="F308">
        <v>3</v>
      </c>
      <c r="G308">
        <v>3</v>
      </c>
      <c r="H308">
        <v>31.356999999999999</v>
      </c>
    </row>
    <row r="309" spans="1:8">
      <c r="A309" s="46" t="s">
        <v>727</v>
      </c>
      <c r="B309" s="52" t="s">
        <v>770</v>
      </c>
      <c r="C309" s="46" t="s">
        <v>759</v>
      </c>
      <c r="D309" s="41" t="s">
        <v>97</v>
      </c>
      <c r="E309" s="45" t="s">
        <v>98</v>
      </c>
      <c r="F309" s="41">
        <v>3</v>
      </c>
      <c r="G309" s="41">
        <v>4</v>
      </c>
      <c r="H309" s="41">
        <v>27.294999999999987</v>
      </c>
    </row>
    <row r="310" spans="1:8">
      <c r="A310" s="22" t="s">
        <v>727</v>
      </c>
      <c r="B310" s="58" t="s">
        <v>770</v>
      </c>
      <c r="C310" s="22" t="s">
        <v>764</v>
      </c>
      <c r="D310" t="s">
        <v>99</v>
      </c>
      <c r="E310" s="3" t="s">
        <v>100</v>
      </c>
      <c r="F310">
        <v>1</v>
      </c>
      <c r="G310">
        <v>1</v>
      </c>
      <c r="H310">
        <v>21.251000000000005</v>
      </c>
    </row>
    <row r="311" spans="1:8">
      <c r="A311" s="22" t="s">
        <v>727</v>
      </c>
      <c r="B311" s="59" t="s">
        <v>770</v>
      </c>
      <c r="C311" s="22" t="s">
        <v>764</v>
      </c>
      <c r="D311" t="s">
        <v>99</v>
      </c>
      <c r="E311" s="3" t="s">
        <v>100</v>
      </c>
      <c r="F311">
        <v>1</v>
      </c>
      <c r="G311">
        <v>2</v>
      </c>
      <c r="H311">
        <v>15.985000000000014</v>
      </c>
    </row>
    <row r="312" spans="1:8">
      <c r="A312" s="22" t="s">
        <v>727</v>
      </c>
      <c r="B312" s="59" t="s">
        <v>770</v>
      </c>
      <c r="C312" s="22" t="s">
        <v>764</v>
      </c>
      <c r="D312" t="s">
        <v>99</v>
      </c>
      <c r="E312" s="3" t="s">
        <v>100</v>
      </c>
      <c r="F312">
        <v>2</v>
      </c>
      <c r="G312">
        <v>1</v>
      </c>
      <c r="H312">
        <v>26.564999999999998</v>
      </c>
    </row>
    <row r="313" spans="1:8">
      <c r="A313" s="22" t="s">
        <v>727</v>
      </c>
      <c r="B313" s="59" t="s">
        <v>770</v>
      </c>
      <c r="C313" s="22" t="s">
        <v>764</v>
      </c>
      <c r="D313" t="s">
        <v>99</v>
      </c>
      <c r="E313" s="3" t="s">
        <v>100</v>
      </c>
      <c r="F313">
        <v>2</v>
      </c>
      <c r="G313">
        <v>2</v>
      </c>
      <c r="H313">
        <v>22.187000000000012</v>
      </c>
    </row>
    <row r="314" spans="1:8">
      <c r="A314" s="22" t="s">
        <v>727</v>
      </c>
      <c r="B314" s="59" t="s">
        <v>770</v>
      </c>
      <c r="C314" s="22" t="s">
        <v>764</v>
      </c>
      <c r="D314" t="s">
        <v>99</v>
      </c>
      <c r="E314" s="3" t="s">
        <v>100</v>
      </c>
      <c r="F314">
        <v>3</v>
      </c>
      <c r="G314">
        <v>1</v>
      </c>
      <c r="H314">
        <v>21.350999999999999</v>
      </c>
    </row>
    <row r="315" spans="1:8">
      <c r="A315" s="22" t="s">
        <v>727</v>
      </c>
      <c r="B315" s="59" t="s">
        <v>770</v>
      </c>
      <c r="C315" s="22" t="s">
        <v>764</v>
      </c>
      <c r="D315" t="s">
        <v>99</v>
      </c>
      <c r="E315" s="3" t="s">
        <v>100</v>
      </c>
      <c r="F315">
        <v>3</v>
      </c>
      <c r="G315">
        <v>2</v>
      </c>
      <c r="H315">
        <v>37.736999999999995</v>
      </c>
    </row>
    <row r="316" spans="1:8">
      <c r="A316" s="46" t="s">
        <v>727</v>
      </c>
      <c r="B316" s="52" t="s">
        <v>770</v>
      </c>
      <c r="C316" s="46" t="s">
        <v>764</v>
      </c>
      <c r="D316" s="41" t="s">
        <v>99</v>
      </c>
      <c r="E316" s="45" t="s">
        <v>100</v>
      </c>
      <c r="F316" s="41">
        <v>3</v>
      </c>
      <c r="G316" s="41">
        <v>3</v>
      </c>
      <c r="H316" s="41">
        <v>43.299000000000007</v>
      </c>
    </row>
    <row r="317" spans="1:8">
      <c r="A317" s="22" t="s">
        <v>727</v>
      </c>
      <c r="B317" s="58" t="s">
        <v>770</v>
      </c>
      <c r="C317" s="22" t="s">
        <v>759</v>
      </c>
      <c r="D317" t="s">
        <v>24</v>
      </c>
      <c r="E317" s="3" t="s">
        <v>25</v>
      </c>
      <c r="F317">
        <v>1</v>
      </c>
      <c r="G317">
        <v>1</v>
      </c>
      <c r="H317">
        <v>18.897999999999996</v>
      </c>
    </row>
    <row r="318" spans="1:8">
      <c r="A318" s="22" t="s">
        <v>727</v>
      </c>
      <c r="B318" s="59" t="s">
        <v>770</v>
      </c>
      <c r="C318" s="22" t="s">
        <v>759</v>
      </c>
      <c r="D318" t="s">
        <v>24</v>
      </c>
      <c r="E318" s="3" t="s">
        <v>25</v>
      </c>
      <c r="F318" s="11">
        <v>1</v>
      </c>
      <c r="G318">
        <v>2</v>
      </c>
      <c r="H318">
        <v>24.623999999999995</v>
      </c>
    </row>
    <row r="319" spans="1:8">
      <c r="A319" s="22" t="s">
        <v>727</v>
      </c>
      <c r="B319" s="59" t="s">
        <v>770</v>
      </c>
      <c r="C319" s="22" t="s">
        <v>759</v>
      </c>
      <c r="D319" t="s">
        <v>24</v>
      </c>
      <c r="E319" s="3" t="s">
        <v>25</v>
      </c>
      <c r="F319" s="11">
        <v>2</v>
      </c>
      <c r="G319">
        <v>1</v>
      </c>
      <c r="H319">
        <v>19.983000000000001</v>
      </c>
    </row>
    <row r="320" spans="1:8">
      <c r="A320" s="22" t="s">
        <v>727</v>
      </c>
      <c r="B320" s="59" t="s">
        <v>770</v>
      </c>
      <c r="C320" s="22" t="s">
        <v>759</v>
      </c>
      <c r="D320" t="s">
        <v>24</v>
      </c>
      <c r="E320" s="3" t="s">
        <v>25</v>
      </c>
      <c r="F320" s="11">
        <v>2</v>
      </c>
      <c r="G320">
        <v>2</v>
      </c>
      <c r="H320">
        <v>21.251000000000001</v>
      </c>
    </row>
    <row r="321" spans="1:8">
      <c r="A321" s="22" t="s">
        <v>727</v>
      </c>
      <c r="B321" s="59" t="s">
        <v>770</v>
      </c>
      <c r="C321" s="22" t="s">
        <v>759</v>
      </c>
      <c r="D321" t="s">
        <v>24</v>
      </c>
      <c r="E321" s="3" t="s">
        <v>25</v>
      </c>
      <c r="F321" s="11">
        <v>2</v>
      </c>
      <c r="G321">
        <v>3</v>
      </c>
      <c r="H321">
        <v>24.529</v>
      </c>
    </row>
    <row r="322" spans="1:8">
      <c r="A322" s="22" t="s">
        <v>727</v>
      </c>
      <c r="B322" s="59" t="s">
        <v>770</v>
      </c>
      <c r="C322" s="22" t="s">
        <v>759</v>
      </c>
      <c r="D322" t="s">
        <v>24</v>
      </c>
      <c r="E322" s="3" t="s">
        <v>25</v>
      </c>
      <c r="F322" s="11">
        <v>3</v>
      </c>
      <c r="G322">
        <v>1</v>
      </c>
      <c r="H322">
        <v>21.378</v>
      </c>
    </row>
    <row r="323" spans="1:8">
      <c r="A323" s="46" t="s">
        <v>727</v>
      </c>
      <c r="B323" s="52" t="s">
        <v>770</v>
      </c>
      <c r="C323" s="46" t="s">
        <v>759</v>
      </c>
      <c r="D323" s="41" t="s">
        <v>24</v>
      </c>
      <c r="E323" s="45" t="s">
        <v>25</v>
      </c>
      <c r="F323" s="43">
        <v>3</v>
      </c>
      <c r="G323" s="41">
        <v>2</v>
      </c>
      <c r="H323" s="41">
        <v>25.096</v>
      </c>
    </row>
    <row r="324" spans="1:8">
      <c r="A324" s="22" t="s">
        <v>727</v>
      </c>
      <c r="B324" t="s">
        <v>807</v>
      </c>
      <c r="C324" s="22" t="s">
        <v>762</v>
      </c>
      <c r="D324" t="s">
        <v>101</v>
      </c>
      <c r="E324" s="3" t="s">
        <v>102</v>
      </c>
      <c r="F324">
        <v>1</v>
      </c>
      <c r="G324">
        <v>1</v>
      </c>
      <c r="H324">
        <v>26.97399999999999</v>
      </c>
    </row>
    <row r="325" spans="1:8">
      <c r="A325" s="22" t="s">
        <v>727</v>
      </c>
      <c r="B325" t="s">
        <v>807</v>
      </c>
      <c r="C325" s="22" t="s">
        <v>762</v>
      </c>
      <c r="D325" t="s">
        <v>101</v>
      </c>
      <c r="E325" s="3" t="s">
        <v>102</v>
      </c>
      <c r="F325">
        <v>1</v>
      </c>
      <c r="G325">
        <v>2</v>
      </c>
      <c r="H325">
        <v>13.938999999999993</v>
      </c>
    </row>
    <row r="326" spans="1:8">
      <c r="A326" s="22" t="s">
        <v>727</v>
      </c>
      <c r="B326" t="s">
        <v>807</v>
      </c>
      <c r="C326" s="22" t="s">
        <v>762</v>
      </c>
      <c r="D326" t="s">
        <v>101</v>
      </c>
      <c r="E326" s="3" t="s">
        <v>102</v>
      </c>
      <c r="F326">
        <v>1</v>
      </c>
      <c r="G326">
        <v>3</v>
      </c>
      <c r="H326">
        <v>23.032999999999987</v>
      </c>
    </row>
    <row r="327" spans="1:8">
      <c r="A327" s="22" t="s">
        <v>727</v>
      </c>
      <c r="B327" t="s">
        <v>807</v>
      </c>
      <c r="C327" s="22" t="s">
        <v>762</v>
      </c>
      <c r="D327" t="s">
        <v>101</v>
      </c>
      <c r="E327" s="3" t="s">
        <v>102</v>
      </c>
      <c r="F327">
        <v>1</v>
      </c>
      <c r="G327">
        <v>4</v>
      </c>
      <c r="H327">
        <v>13.467000000000013</v>
      </c>
    </row>
    <row r="328" spans="1:8">
      <c r="A328" s="22" t="s">
        <v>727</v>
      </c>
      <c r="B328" t="s">
        <v>807</v>
      </c>
      <c r="C328" s="22" t="s">
        <v>762</v>
      </c>
      <c r="D328" t="s">
        <v>101</v>
      </c>
      <c r="E328" s="3" t="s">
        <v>102</v>
      </c>
      <c r="F328">
        <v>1</v>
      </c>
      <c r="G328">
        <v>5</v>
      </c>
      <c r="H328">
        <v>14.608000000000004</v>
      </c>
    </row>
    <row r="329" spans="1:8">
      <c r="A329" s="22" t="s">
        <v>727</v>
      </c>
      <c r="B329" t="s">
        <v>807</v>
      </c>
      <c r="C329" s="22" t="s">
        <v>762</v>
      </c>
      <c r="D329" t="s">
        <v>101</v>
      </c>
      <c r="E329" s="3" t="s">
        <v>102</v>
      </c>
      <c r="F329">
        <v>1</v>
      </c>
      <c r="G329">
        <v>6</v>
      </c>
      <c r="H329">
        <v>23.602000000000004</v>
      </c>
    </row>
    <row r="330" spans="1:8">
      <c r="A330" s="22" t="s">
        <v>727</v>
      </c>
      <c r="B330" t="s">
        <v>807</v>
      </c>
      <c r="C330" s="22" t="s">
        <v>762</v>
      </c>
      <c r="D330" t="s">
        <v>101</v>
      </c>
      <c r="E330" s="3" t="s">
        <v>102</v>
      </c>
      <c r="F330">
        <v>1</v>
      </c>
      <c r="G330">
        <v>7</v>
      </c>
      <c r="H330">
        <v>19.021999999999991</v>
      </c>
    </row>
    <row r="331" spans="1:8">
      <c r="A331" s="22" t="s">
        <v>727</v>
      </c>
      <c r="B331" t="s">
        <v>807</v>
      </c>
      <c r="C331" s="22" t="s">
        <v>762</v>
      </c>
      <c r="D331" t="s">
        <v>101</v>
      </c>
      <c r="E331" s="3" t="s">
        <v>102</v>
      </c>
      <c r="F331">
        <v>1</v>
      </c>
      <c r="G331">
        <v>8</v>
      </c>
      <c r="H331">
        <v>15.032000000000011</v>
      </c>
    </row>
    <row r="332" spans="1:8">
      <c r="A332" s="22" t="s">
        <v>727</v>
      </c>
      <c r="B332" t="s">
        <v>807</v>
      </c>
      <c r="C332" s="22" t="s">
        <v>762</v>
      </c>
      <c r="D332" t="s">
        <v>101</v>
      </c>
      <c r="E332" s="3" t="s">
        <v>102</v>
      </c>
      <c r="F332">
        <v>1</v>
      </c>
      <c r="G332">
        <v>9</v>
      </c>
      <c r="H332">
        <v>19.308999999999997</v>
      </c>
    </row>
    <row r="333" spans="1:8">
      <c r="A333" s="22" t="s">
        <v>727</v>
      </c>
      <c r="B333" t="s">
        <v>807</v>
      </c>
      <c r="C333" s="22" t="s">
        <v>762</v>
      </c>
      <c r="D333" t="s">
        <v>101</v>
      </c>
      <c r="E333" s="3" t="s">
        <v>102</v>
      </c>
      <c r="F333">
        <v>1</v>
      </c>
      <c r="G333">
        <v>10</v>
      </c>
      <c r="H333">
        <v>16.498999999999995</v>
      </c>
    </row>
    <row r="334" spans="1:8">
      <c r="A334" s="22" t="s">
        <v>727</v>
      </c>
      <c r="B334" t="s">
        <v>807</v>
      </c>
      <c r="C334" s="22" t="s">
        <v>762</v>
      </c>
      <c r="D334" t="s">
        <v>101</v>
      </c>
      <c r="E334" s="3" t="s">
        <v>102</v>
      </c>
      <c r="F334">
        <v>1</v>
      </c>
      <c r="G334">
        <v>11</v>
      </c>
      <c r="H334">
        <v>22.217999999999989</v>
      </c>
    </row>
    <row r="335" spans="1:8">
      <c r="A335" s="22" t="s">
        <v>727</v>
      </c>
      <c r="B335" t="s">
        <v>807</v>
      </c>
      <c r="C335" s="22" t="s">
        <v>762</v>
      </c>
      <c r="D335" t="s">
        <v>101</v>
      </c>
      <c r="E335" s="3" t="s">
        <v>102</v>
      </c>
      <c r="F335">
        <v>1</v>
      </c>
      <c r="G335">
        <v>12</v>
      </c>
      <c r="H335">
        <v>20.050000000000011</v>
      </c>
    </row>
    <row r="336" spans="1:8">
      <c r="A336" s="22" t="s">
        <v>727</v>
      </c>
      <c r="B336" t="s">
        <v>807</v>
      </c>
      <c r="C336" s="22" t="s">
        <v>762</v>
      </c>
      <c r="D336" t="s">
        <v>101</v>
      </c>
      <c r="E336" s="3" t="s">
        <v>102</v>
      </c>
      <c r="F336">
        <v>1</v>
      </c>
      <c r="G336">
        <v>13</v>
      </c>
      <c r="H336">
        <v>18.318000000000012</v>
      </c>
    </row>
    <row r="337" spans="1:8">
      <c r="A337" s="22" t="s">
        <v>727</v>
      </c>
      <c r="B337" t="s">
        <v>807</v>
      </c>
      <c r="C337" s="22" t="s">
        <v>762</v>
      </c>
      <c r="D337" t="s">
        <v>101</v>
      </c>
      <c r="E337" s="3" t="s">
        <v>102</v>
      </c>
      <c r="F337">
        <v>1</v>
      </c>
      <c r="G337">
        <v>14</v>
      </c>
      <c r="H337">
        <v>12.314999999999998</v>
      </c>
    </row>
    <row r="338" spans="1:8">
      <c r="A338" s="22" t="s">
        <v>727</v>
      </c>
      <c r="B338" t="s">
        <v>807</v>
      </c>
      <c r="C338" s="22" t="s">
        <v>762</v>
      </c>
      <c r="D338" t="s">
        <v>101</v>
      </c>
      <c r="E338" s="3" t="s">
        <v>102</v>
      </c>
      <c r="F338">
        <v>2</v>
      </c>
      <c r="G338">
        <v>1</v>
      </c>
      <c r="H338">
        <v>17.402999999999992</v>
      </c>
    </row>
    <row r="339" spans="1:8">
      <c r="A339" s="22" t="s">
        <v>727</v>
      </c>
      <c r="B339" t="s">
        <v>807</v>
      </c>
      <c r="C339" s="22" t="s">
        <v>762</v>
      </c>
      <c r="D339" t="s">
        <v>101</v>
      </c>
      <c r="E339" s="3" t="s">
        <v>102</v>
      </c>
      <c r="F339">
        <v>2</v>
      </c>
      <c r="G339">
        <v>2</v>
      </c>
      <c r="H339">
        <v>17.745000000000005</v>
      </c>
    </row>
    <row r="340" spans="1:8">
      <c r="A340" s="46" t="s">
        <v>727</v>
      </c>
      <c r="B340" s="41" t="s">
        <v>807</v>
      </c>
      <c r="C340" s="46" t="s">
        <v>762</v>
      </c>
      <c r="D340" s="41" t="s">
        <v>101</v>
      </c>
      <c r="E340" s="45" t="s">
        <v>102</v>
      </c>
      <c r="F340" s="41">
        <v>2</v>
      </c>
      <c r="G340" s="41">
        <v>3</v>
      </c>
      <c r="H340" s="41">
        <v>19.328000000000003</v>
      </c>
    </row>
    <row r="341" spans="1:8">
      <c r="A341" s="22" t="s">
        <v>726</v>
      </c>
      <c r="B341" s="62" t="s">
        <v>771</v>
      </c>
      <c r="C341" s="22" t="s">
        <v>763</v>
      </c>
      <c r="D341" t="s">
        <v>63</v>
      </c>
      <c r="E341" s="3" t="s">
        <v>64</v>
      </c>
      <c r="F341">
        <v>1</v>
      </c>
      <c r="G341">
        <v>1</v>
      </c>
      <c r="H341">
        <v>29.931999999999988</v>
      </c>
    </row>
    <row r="342" spans="1:8">
      <c r="A342" s="22" t="s">
        <v>726</v>
      </c>
      <c r="B342" s="22" t="s">
        <v>771</v>
      </c>
      <c r="C342" s="22" t="s">
        <v>763</v>
      </c>
      <c r="D342" t="s">
        <v>63</v>
      </c>
      <c r="E342" s="3" t="s">
        <v>64</v>
      </c>
      <c r="F342">
        <v>1</v>
      </c>
      <c r="G342">
        <v>2</v>
      </c>
      <c r="H342">
        <v>30.140999999999991</v>
      </c>
    </row>
    <row r="343" spans="1:8">
      <c r="A343" s="22" t="s">
        <v>726</v>
      </c>
      <c r="B343" s="22" t="s">
        <v>771</v>
      </c>
      <c r="C343" s="22" t="s">
        <v>763</v>
      </c>
      <c r="D343" t="s">
        <v>63</v>
      </c>
      <c r="E343" s="3" t="s">
        <v>64</v>
      </c>
      <c r="F343">
        <v>2</v>
      </c>
      <c r="G343">
        <v>1</v>
      </c>
      <c r="H343">
        <v>30.058999999999997</v>
      </c>
    </row>
    <row r="344" spans="1:8">
      <c r="A344" s="22" t="s">
        <v>726</v>
      </c>
      <c r="B344" s="22" t="s">
        <v>771</v>
      </c>
      <c r="C344" s="22" t="s">
        <v>763</v>
      </c>
      <c r="D344" t="s">
        <v>63</v>
      </c>
      <c r="E344" s="3" t="s">
        <v>64</v>
      </c>
      <c r="F344">
        <v>2</v>
      </c>
      <c r="G344">
        <v>2</v>
      </c>
      <c r="H344">
        <v>29.159999999999997</v>
      </c>
    </row>
    <row r="345" spans="1:8">
      <c r="A345" s="46" t="s">
        <v>726</v>
      </c>
      <c r="B345" s="46" t="s">
        <v>771</v>
      </c>
      <c r="C345" s="46" t="s">
        <v>763</v>
      </c>
      <c r="D345" s="41" t="s">
        <v>63</v>
      </c>
      <c r="E345" s="45" t="s">
        <v>64</v>
      </c>
      <c r="F345" s="41">
        <v>2</v>
      </c>
      <c r="G345" s="41">
        <v>3</v>
      </c>
      <c r="H345" s="41">
        <v>36.300999999999988</v>
      </c>
    </row>
    <row r="346" spans="1:8">
      <c r="A346" s="22" t="s">
        <v>725</v>
      </c>
      <c r="B346" s="58" t="s">
        <v>770</v>
      </c>
      <c r="C346" s="22" t="s">
        <v>761</v>
      </c>
      <c r="D346" t="s">
        <v>10</v>
      </c>
      <c r="E346" s="2" t="s">
        <v>11</v>
      </c>
      <c r="F346" s="28">
        <v>1</v>
      </c>
      <c r="G346">
        <v>1</v>
      </c>
      <c r="H346">
        <v>35.475999999999999</v>
      </c>
    </row>
    <row r="347" spans="1:8">
      <c r="A347" s="22" t="s">
        <v>725</v>
      </c>
      <c r="B347" s="59" t="s">
        <v>770</v>
      </c>
      <c r="C347" s="22" t="s">
        <v>761</v>
      </c>
      <c r="D347" t="s">
        <v>10</v>
      </c>
      <c r="E347" s="2" t="s">
        <v>11</v>
      </c>
      <c r="F347" s="49">
        <v>1</v>
      </c>
      <c r="G347">
        <v>2</v>
      </c>
      <c r="H347">
        <v>27.024000000000001</v>
      </c>
    </row>
    <row r="348" spans="1:8">
      <c r="A348" s="22" t="s">
        <v>725</v>
      </c>
      <c r="B348" s="59" t="s">
        <v>770</v>
      </c>
      <c r="C348" s="22" t="s">
        <v>761</v>
      </c>
      <c r="D348" t="s">
        <v>10</v>
      </c>
      <c r="E348" s="2" t="s">
        <v>11</v>
      </c>
      <c r="F348" s="49">
        <v>1</v>
      </c>
      <c r="G348">
        <v>3</v>
      </c>
      <c r="H348">
        <v>38.492999999999995</v>
      </c>
    </row>
    <row r="349" spans="1:8">
      <c r="A349" s="22" t="s">
        <v>725</v>
      </c>
      <c r="B349" s="59" t="s">
        <v>770</v>
      </c>
      <c r="C349" s="22" t="s">
        <v>761</v>
      </c>
      <c r="D349" t="s">
        <v>10</v>
      </c>
      <c r="E349" s="2" t="s">
        <v>11</v>
      </c>
      <c r="F349" s="49">
        <v>1</v>
      </c>
      <c r="G349">
        <v>4</v>
      </c>
      <c r="H349">
        <v>49.322000000000003</v>
      </c>
    </row>
    <row r="350" spans="1:8">
      <c r="A350" s="22" t="s">
        <v>725</v>
      </c>
      <c r="B350" s="59" t="s">
        <v>770</v>
      </c>
      <c r="C350" s="22" t="s">
        <v>761</v>
      </c>
      <c r="D350" t="s">
        <v>10</v>
      </c>
      <c r="E350" s="2" t="s">
        <v>11</v>
      </c>
      <c r="F350" s="11">
        <v>2</v>
      </c>
      <c r="G350">
        <v>1</v>
      </c>
      <c r="H350">
        <v>28.05</v>
      </c>
    </row>
    <row r="351" spans="1:8">
      <c r="A351" s="22" t="s">
        <v>725</v>
      </c>
      <c r="B351" s="59" t="s">
        <v>770</v>
      </c>
      <c r="C351" s="22" t="s">
        <v>761</v>
      </c>
      <c r="D351" t="s">
        <v>10</v>
      </c>
      <c r="E351" s="2" t="s">
        <v>11</v>
      </c>
      <c r="F351" s="11">
        <v>2</v>
      </c>
      <c r="G351">
        <v>2</v>
      </c>
      <c r="H351">
        <v>20.36</v>
      </c>
    </row>
    <row r="352" spans="1:8">
      <c r="A352" s="22" t="s">
        <v>725</v>
      </c>
      <c r="B352" s="59" t="s">
        <v>770</v>
      </c>
      <c r="C352" s="22" t="s">
        <v>761</v>
      </c>
      <c r="D352" t="s">
        <v>10</v>
      </c>
      <c r="E352" s="2" t="s">
        <v>11</v>
      </c>
      <c r="F352" s="11">
        <v>2</v>
      </c>
      <c r="G352">
        <v>3</v>
      </c>
      <c r="H352">
        <v>18.649999999999999</v>
      </c>
    </row>
    <row r="353" spans="1:8">
      <c r="A353" s="22" t="s">
        <v>725</v>
      </c>
      <c r="B353" s="59" t="s">
        <v>770</v>
      </c>
      <c r="C353" s="22" t="s">
        <v>761</v>
      </c>
      <c r="D353" t="s">
        <v>10</v>
      </c>
      <c r="E353" s="2" t="s">
        <v>11</v>
      </c>
      <c r="F353" s="11">
        <v>3</v>
      </c>
      <c r="G353">
        <v>1</v>
      </c>
      <c r="H353">
        <v>23.623999999999999</v>
      </c>
    </row>
    <row r="354" spans="1:8">
      <c r="A354" s="22" t="s">
        <v>725</v>
      </c>
      <c r="B354" s="59" t="s">
        <v>770</v>
      </c>
      <c r="C354" s="22" t="s">
        <v>761</v>
      </c>
      <c r="D354" t="s">
        <v>10</v>
      </c>
      <c r="E354" s="2" t="s">
        <v>11</v>
      </c>
      <c r="F354" s="11">
        <v>3</v>
      </c>
      <c r="G354">
        <v>2</v>
      </c>
      <c r="H354">
        <v>9.0299999999999994</v>
      </c>
    </row>
    <row r="355" spans="1:8">
      <c r="A355" s="22" t="s">
        <v>725</v>
      </c>
      <c r="B355" s="59" t="s">
        <v>770</v>
      </c>
      <c r="C355" s="22" t="s">
        <v>761</v>
      </c>
      <c r="D355" t="s">
        <v>10</v>
      </c>
      <c r="E355" s="2" t="s">
        <v>11</v>
      </c>
      <c r="F355" s="11">
        <v>3</v>
      </c>
      <c r="G355">
        <v>3</v>
      </c>
      <c r="H355">
        <v>15.374000000000001</v>
      </c>
    </row>
    <row r="356" spans="1:8">
      <c r="A356" s="22" t="s">
        <v>725</v>
      </c>
      <c r="B356" s="59" t="s">
        <v>770</v>
      </c>
      <c r="C356" s="22" t="s">
        <v>761</v>
      </c>
      <c r="D356" t="s">
        <v>10</v>
      </c>
      <c r="E356" s="2" t="s">
        <v>11</v>
      </c>
      <c r="F356" s="11">
        <v>3</v>
      </c>
      <c r="G356">
        <v>4</v>
      </c>
      <c r="H356">
        <v>18.61</v>
      </c>
    </row>
    <row r="357" spans="1:8">
      <c r="A357" s="46" t="s">
        <v>725</v>
      </c>
      <c r="B357" s="52" t="s">
        <v>770</v>
      </c>
      <c r="C357" s="46" t="s">
        <v>761</v>
      </c>
      <c r="D357" s="41" t="s">
        <v>10</v>
      </c>
      <c r="E357" s="50" t="s">
        <v>11</v>
      </c>
      <c r="F357" s="43">
        <v>3</v>
      </c>
      <c r="G357" s="41">
        <v>5</v>
      </c>
      <c r="H357" s="41">
        <v>26.899000000000001</v>
      </c>
    </row>
    <row r="358" spans="1:8">
      <c r="A358" s="22" t="s">
        <v>727</v>
      </c>
      <c r="B358" t="s">
        <v>807</v>
      </c>
      <c r="C358" s="22" t="s">
        <v>762</v>
      </c>
      <c r="D358" t="s">
        <v>69</v>
      </c>
      <c r="E358" s="3" t="s">
        <v>70</v>
      </c>
      <c r="F358">
        <v>1</v>
      </c>
      <c r="G358">
        <v>1</v>
      </c>
      <c r="H358">
        <v>24.774999999999999</v>
      </c>
    </row>
    <row r="359" spans="1:8">
      <c r="A359" s="22" t="s">
        <v>727</v>
      </c>
      <c r="B359" t="s">
        <v>807</v>
      </c>
      <c r="C359" s="22" t="s">
        <v>762</v>
      </c>
      <c r="D359" t="s">
        <v>69</v>
      </c>
      <c r="E359" s="3" t="s">
        <v>70</v>
      </c>
      <c r="F359">
        <v>1</v>
      </c>
      <c r="G359">
        <v>2</v>
      </c>
      <c r="H359">
        <v>22.878</v>
      </c>
    </row>
    <row r="360" spans="1:8">
      <c r="A360" s="22" t="s">
        <v>727</v>
      </c>
      <c r="B360" t="s">
        <v>807</v>
      </c>
      <c r="C360" s="22" t="s">
        <v>762</v>
      </c>
      <c r="D360" t="s">
        <v>69</v>
      </c>
      <c r="E360" s="3" t="s">
        <v>70</v>
      </c>
      <c r="F360">
        <v>1</v>
      </c>
      <c r="G360">
        <v>3</v>
      </c>
      <c r="H360">
        <v>25.132999999999999</v>
      </c>
    </row>
    <row r="361" spans="1:8">
      <c r="A361" s="22" t="s">
        <v>727</v>
      </c>
      <c r="B361" t="s">
        <v>807</v>
      </c>
      <c r="C361" s="22" t="s">
        <v>762</v>
      </c>
      <c r="D361" t="s">
        <v>69</v>
      </c>
      <c r="E361" s="3" t="s">
        <v>70</v>
      </c>
      <c r="F361">
        <v>1</v>
      </c>
      <c r="G361">
        <v>4</v>
      </c>
      <c r="H361">
        <v>21.094999999999999</v>
      </c>
    </row>
    <row r="362" spans="1:8">
      <c r="A362" s="22" t="s">
        <v>727</v>
      </c>
      <c r="B362" t="s">
        <v>807</v>
      </c>
      <c r="C362" s="22" t="s">
        <v>762</v>
      </c>
      <c r="D362" t="s">
        <v>69</v>
      </c>
      <c r="E362" s="3" t="s">
        <v>70</v>
      </c>
      <c r="F362">
        <v>1</v>
      </c>
      <c r="G362">
        <v>5</v>
      </c>
      <c r="H362">
        <v>15.577999999999999</v>
      </c>
    </row>
    <row r="363" spans="1:8">
      <c r="A363" s="22" t="s">
        <v>727</v>
      </c>
      <c r="B363" t="s">
        <v>807</v>
      </c>
      <c r="C363" s="22" t="s">
        <v>762</v>
      </c>
      <c r="D363" t="s">
        <v>69</v>
      </c>
      <c r="E363" s="3" t="s">
        <v>70</v>
      </c>
      <c r="F363">
        <v>1</v>
      </c>
      <c r="G363">
        <v>6</v>
      </c>
      <c r="H363">
        <v>18.36</v>
      </c>
    </row>
    <row r="364" spans="1:8">
      <c r="A364" s="22" t="s">
        <v>727</v>
      </c>
      <c r="B364" t="s">
        <v>807</v>
      </c>
      <c r="C364" s="22" t="s">
        <v>762</v>
      </c>
      <c r="D364" t="s">
        <v>69</v>
      </c>
      <c r="E364" s="3" t="s">
        <v>70</v>
      </c>
      <c r="F364">
        <v>1</v>
      </c>
      <c r="G364">
        <v>7</v>
      </c>
      <c r="H364">
        <v>16.826000000000001</v>
      </c>
    </row>
    <row r="365" spans="1:8">
      <c r="A365" s="22" t="s">
        <v>727</v>
      </c>
      <c r="B365" t="s">
        <v>807</v>
      </c>
      <c r="C365" s="22" t="s">
        <v>762</v>
      </c>
      <c r="D365" t="s">
        <v>69</v>
      </c>
      <c r="E365" s="3" t="s">
        <v>70</v>
      </c>
      <c r="F365">
        <v>2</v>
      </c>
      <c r="G365">
        <v>1</v>
      </c>
      <c r="H365">
        <v>16.462999999999994</v>
      </c>
    </row>
    <row r="366" spans="1:8">
      <c r="A366" s="22" t="s">
        <v>727</v>
      </c>
      <c r="B366" t="s">
        <v>807</v>
      </c>
      <c r="C366" s="22" t="s">
        <v>762</v>
      </c>
      <c r="D366" t="s">
        <v>69</v>
      </c>
      <c r="E366" s="3" t="s">
        <v>70</v>
      </c>
      <c r="F366">
        <v>2</v>
      </c>
      <c r="G366">
        <v>2</v>
      </c>
      <c r="H366">
        <v>29.262</v>
      </c>
    </row>
    <row r="367" spans="1:8">
      <c r="A367" s="22" t="s">
        <v>727</v>
      </c>
      <c r="B367" t="s">
        <v>807</v>
      </c>
      <c r="C367" s="22" t="s">
        <v>762</v>
      </c>
      <c r="D367" t="s">
        <v>69</v>
      </c>
      <c r="E367" s="3" t="s">
        <v>70</v>
      </c>
      <c r="F367">
        <v>2</v>
      </c>
      <c r="G367">
        <v>3</v>
      </c>
      <c r="H367">
        <v>18.730999999999995</v>
      </c>
    </row>
    <row r="368" spans="1:8">
      <c r="A368" s="22" t="s">
        <v>727</v>
      </c>
      <c r="B368" t="s">
        <v>807</v>
      </c>
      <c r="C368" s="22" t="s">
        <v>762</v>
      </c>
      <c r="D368" t="s">
        <v>69</v>
      </c>
      <c r="E368" s="3" t="s">
        <v>70</v>
      </c>
      <c r="F368">
        <v>3</v>
      </c>
      <c r="G368">
        <v>1</v>
      </c>
      <c r="H368">
        <v>17.049000000000007</v>
      </c>
    </row>
    <row r="369" spans="1:8">
      <c r="A369" s="46" t="s">
        <v>727</v>
      </c>
      <c r="B369" s="41" t="s">
        <v>807</v>
      </c>
      <c r="C369" s="46" t="s">
        <v>762</v>
      </c>
      <c r="D369" s="41" t="s">
        <v>69</v>
      </c>
      <c r="E369" s="45" t="s">
        <v>70</v>
      </c>
      <c r="F369" s="41">
        <v>3</v>
      </c>
      <c r="G369" s="41">
        <v>2</v>
      </c>
      <c r="H369" s="41">
        <v>20.195999999999998</v>
      </c>
    </row>
    <row r="370" spans="1:8">
      <c r="A370" s="22" t="s">
        <v>726</v>
      </c>
      <c r="B370" s="62" t="s">
        <v>771</v>
      </c>
      <c r="C370" s="22" t="s">
        <v>761</v>
      </c>
      <c r="D370" t="s">
        <v>36</v>
      </c>
      <c r="E370" s="3" t="s">
        <v>37</v>
      </c>
      <c r="F370" s="11">
        <v>1</v>
      </c>
      <c r="G370">
        <v>1</v>
      </c>
      <c r="H370">
        <v>25.230999999999995</v>
      </c>
    </row>
    <row r="371" spans="1:8">
      <c r="A371" s="22" t="s">
        <v>726</v>
      </c>
      <c r="B371" s="22" t="s">
        <v>771</v>
      </c>
      <c r="C371" s="22" t="s">
        <v>761</v>
      </c>
      <c r="D371" t="s">
        <v>36</v>
      </c>
      <c r="E371" s="3" t="s">
        <v>37</v>
      </c>
      <c r="F371" s="11">
        <v>1</v>
      </c>
      <c r="G371">
        <v>2</v>
      </c>
      <c r="H371">
        <v>21.313999999999993</v>
      </c>
    </row>
    <row r="372" spans="1:8">
      <c r="A372" s="22" t="s">
        <v>726</v>
      </c>
      <c r="B372" s="22" t="s">
        <v>771</v>
      </c>
      <c r="C372" s="22" t="s">
        <v>761</v>
      </c>
      <c r="D372" t="s">
        <v>36</v>
      </c>
      <c r="E372" s="3" t="s">
        <v>37</v>
      </c>
      <c r="F372" s="11">
        <v>1</v>
      </c>
      <c r="G372">
        <v>3</v>
      </c>
      <c r="H372">
        <v>30.495000000000005</v>
      </c>
    </row>
    <row r="373" spans="1:8">
      <c r="A373" s="22" t="s">
        <v>726</v>
      </c>
      <c r="B373" s="22" t="s">
        <v>771</v>
      </c>
      <c r="C373" s="22" t="s">
        <v>761</v>
      </c>
      <c r="D373" t="s">
        <v>36</v>
      </c>
      <c r="E373" s="3" t="s">
        <v>37</v>
      </c>
      <c r="F373" s="11">
        <v>2</v>
      </c>
      <c r="G373">
        <v>1</v>
      </c>
      <c r="H373">
        <v>26.265999999999998</v>
      </c>
    </row>
    <row r="374" spans="1:8">
      <c r="A374" s="22" t="s">
        <v>726</v>
      </c>
      <c r="B374" s="22" t="s">
        <v>771</v>
      </c>
      <c r="C374" s="22" t="s">
        <v>761</v>
      </c>
      <c r="D374" t="s">
        <v>36</v>
      </c>
      <c r="E374" s="3" t="s">
        <v>37</v>
      </c>
      <c r="F374" s="11">
        <v>2</v>
      </c>
      <c r="G374">
        <v>2</v>
      </c>
      <c r="H374">
        <v>26.231999999999999</v>
      </c>
    </row>
    <row r="375" spans="1:8">
      <c r="A375" s="22" t="s">
        <v>726</v>
      </c>
      <c r="B375" s="22" t="s">
        <v>771</v>
      </c>
      <c r="C375" s="22" t="s">
        <v>761</v>
      </c>
      <c r="D375" t="s">
        <v>36</v>
      </c>
      <c r="E375" s="3" t="s">
        <v>37</v>
      </c>
      <c r="F375" s="11">
        <v>2</v>
      </c>
      <c r="G375">
        <v>3</v>
      </c>
      <c r="H375">
        <v>21.552</v>
      </c>
    </row>
    <row r="376" spans="1:8">
      <c r="A376" s="22" t="s">
        <v>726</v>
      </c>
      <c r="B376" s="22" t="s">
        <v>771</v>
      </c>
      <c r="C376" s="22" t="s">
        <v>761</v>
      </c>
      <c r="D376" t="s">
        <v>36</v>
      </c>
      <c r="E376" s="3" t="s">
        <v>37</v>
      </c>
      <c r="F376" s="11">
        <v>3</v>
      </c>
      <c r="G376">
        <v>1</v>
      </c>
      <c r="H376">
        <v>19.858000000000001</v>
      </c>
    </row>
    <row r="377" spans="1:8">
      <c r="A377" s="46" t="s">
        <v>726</v>
      </c>
      <c r="B377" s="46" t="s">
        <v>771</v>
      </c>
      <c r="C377" s="46" t="s">
        <v>761</v>
      </c>
      <c r="D377" s="41" t="s">
        <v>36</v>
      </c>
      <c r="E377" s="45" t="s">
        <v>37</v>
      </c>
      <c r="F377" s="43">
        <v>3</v>
      </c>
      <c r="G377" s="41">
        <v>2</v>
      </c>
      <c r="H377" s="41">
        <v>22.268000000000001</v>
      </c>
    </row>
    <row r="378" spans="1:8">
      <c r="A378" s="22" t="s">
        <v>726</v>
      </c>
      <c r="B378" t="s">
        <v>807</v>
      </c>
      <c r="C378" s="22" t="s">
        <v>760</v>
      </c>
      <c r="D378" t="s">
        <v>103</v>
      </c>
      <c r="E378" s="3" t="s">
        <v>104</v>
      </c>
      <c r="F378">
        <v>1</v>
      </c>
      <c r="G378">
        <v>1</v>
      </c>
      <c r="H378">
        <v>33.977000000000004</v>
      </c>
    </row>
    <row r="379" spans="1:8">
      <c r="A379" s="22" t="s">
        <v>726</v>
      </c>
      <c r="B379" t="s">
        <v>807</v>
      </c>
      <c r="C379" s="22" t="s">
        <v>760</v>
      </c>
      <c r="D379" t="s">
        <v>103</v>
      </c>
      <c r="E379" s="3" t="s">
        <v>104</v>
      </c>
      <c r="F379">
        <v>1</v>
      </c>
      <c r="G379">
        <v>2</v>
      </c>
      <c r="H379">
        <v>27.007000000000005</v>
      </c>
    </row>
    <row r="380" spans="1:8">
      <c r="A380" s="22" t="s">
        <v>726</v>
      </c>
      <c r="B380" t="s">
        <v>807</v>
      </c>
      <c r="C380" s="22" t="s">
        <v>760</v>
      </c>
      <c r="D380" t="s">
        <v>103</v>
      </c>
      <c r="E380" s="3" t="s">
        <v>104</v>
      </c>
      <c r="F380">
        <v>1</v>
      </c>
      <c r="G380">
        <v>3</v>
      </c>
      <c r="H380">
        <v>33.475999999999999</v>
      </c>
    </row>
    <row r="381" spans="1:8">
      <c r="A381" s="22" t="s">
        <v>726</v>
      </c>
      <c r="B381" t="s">
        <v>807</v>
      </c>
      <c r="C381" s="22" t="s">
        <v>760</v>
      </c>
      <c r="D381" t="s">
        <v>103</v>
      </c>
      <c r="E381" s="3" t="s">
        <v>104</v>
      </c>
      <c r="F381">
        <v>2</v>
      </c>
      <c r="G381">
        <v>1</v>
      </c>
      <c r="H381">
        <v>28.008999999999986</v>
      </c>
    </row>
    <row r="382" spans="1:8">
      <c r="A382" s="22" t="s">
        <v>726</v>
      </c>
      <c r="B382" t="s">
        <v>807</v>
      </c>
      <c r="C382" s="22" t="s">
        <v>760</v>
      </c>
      <c r="D382" t="s">
        <v>103</v>
      </c>
      <c r="E382" s="3" t="s">
        <v>104</v>
      </c>
      <c r="F382">
        <v>2</v>
      </c>
      <c r="G382">
        <v>2</v>
      </c>
      <c r="H382">
        <v>45</v>
      </c>
    </row>
    <row r="383" spans="1:8">
      <c r="A383" s="22" t="s">
        <v>726</v>
      </c>
      <c r="B383" t="s">
        <v>807</v>
      </c>
      <c r="C383" s="22" t="s">
        <v>760</v>
      </c>
      <c r="D383" t="s">
        <v>103</v>
      </c>
      <c r="E383" s="3" t="s">
        <v>104</v>
      </c>
      <c r="F383">
        <v>2</v>
      </c>
      <c r="G383">
        <v>3</v>
      </c>
      <c r="H383">
        <v>38.659999999999997</v>
      </c>
    </row>
    <row r="384" spans="1:8">
      <c r="A384" s="22" t="s">
        <v>726</v>
      </c>
      <c r="B384" t="s">
        <v>807</v>
      </c>
      <c r="C384" s="22" t="s">
        <v>760</v>
      </c>
      <c r="D384" t="s">
        <v>103</v>
      </c>
      <c r="E384" s="3" t="s">
        <v>104</v>
      </c>
      <c r="F384">
        <v>3</v>
      </c>
      <c r="G384">
        <v>1</v>
      </c>
      <c r="H384">
        <v>39.093999999999994</v>
      </c>
    </row>
    <row r="385" spans="1:8">
      <c r="A385" s="22" t="s">
        <v>726</v>
      </c>
      <c r="B385" t="s">
        <v>807</v>
      </c>
      <c r="C385" s="22" t="s">
        <v>760</v>
      </c>
      <c r="D385" t="s">
        <v>103</v>
      </c>
      <c r="E385" s="3" t="s">
        <v>104</v>
      </c>
      <c r="F385">
        <v>3</v>
      </c>
      <c r="G385">
        <v>2</v>
      </c>
      <c r="H385">
        <v>22.379999999999995</v>
      </c>
    </row>
    <row r="386" spans="1:8">
      <c r="A386" s="22" t="s">
        <v>726</v>
      </c>
      <c r="B386" t="s">
        <v>807</v>
      </c>
      <c r="C386" s="22" t="s">
        <v>760</v>
      </c>
      <c r="D386" t="s">
        <v>103</v>
      </c>
      <c r="E386" s="3" t="s">
        <v>104</v>
      </c>
      <c r="F386">
        <v>3</v>
      </c>
      <c r="G386">
        <v>3</v>
      </c>
      <c r="H386">
        <v>30.425999999999988</v>
      </c>
    </row>
    <row r="387" spans="1:8">
      <c r="A387" s="22" t="s">
        <v>726</v>
      </c>
      <c r="B387" t="s">
        <v>807</v>
      </c>
      <c r="C387" s="22" t="s">
        <v>760</v>
      </c>
      <c r="D387" t="s">
        <v>103</v>
      </c>
      <c r="E387" s="3" t="s">
        <v>104</v>
      </c>
      <c r="F387">
        <v>3</v>
      </c>
      <c r="G387">
        <v>4</v>
      </c>
      <c r="H387">
        <v>30.963999999999999</v>
      </c>
    </row>
    <row r="388" spans="1:8">
      <c r="A388" s="22" t="s">
        <v>726</v>
      </c>
      <c r="B388" t="s">
        <v>807</v>
      </c>
      <c r="C388" s="22" t="s">
        <v>760</v>
      </c>
      <c r="D388" t="s">
        <v>103</v>
      </c>
      <c r="E388" s="3" t="s">
        <v>104</v>
      </c>
      <c r="F388">
        <v>4</v>
      </c>
      <c r="G388">
        <v>1</v>
      </c>
      <c r="H388">
        <v>32.471000000000004</v>
      </c>
    </row>
    <row r="389" spans="1:8">
      <c r="A389" s="46" t="s">
        <v>726</v>
      </c>
      <c r="B389" s="41" t="s">
        <v>807</v>
      </c>
      <c r="C389" s="46" t="s">
        <v>760</v>
      </c>
      <c r="D389" s="41" t="s">
        <v>103</v>
      </c>
      <c r="E389" s="45" t="s">
        <v>104</v>
      </c>
      <c r="F389" s="41">
        <v>4</v>
      </c>
      <c r="G389" s="41">
        <v>2</v>
      </c>
      <c r="H389" s="41">
        <v>31.158999999999992</v>
      </c>
    </row>
    <row r="390" spans="1:8">
      <c r="A390" s="22" t="s">
        <v>727</v>
      </c>
      <c r="B390" s="22" t="s">
        <v>769</v>
      </c>
      <c r="C390" s="22" t="s">
        <v>764</v>
      </c>
      <c r="D390" t="s">
        <v>105</v>
      </c>
      <c r="E390" s="3" t="s">
        <v>106</v>
      </c>
      <c r="F390">
        <v>1</v>
      </c>
      <c r="G390">
        <v>1</v>
      </c>
      <c r="H390">
        <v>40.538999999999987</v>
      </c>
    </row>
    <row r="391" spans="1:8">
      <c r="A391" s="22" t="s">
        <v>727</v>
      </c>
      <c r="B391" s="22" t="s">
        <v>769</v>
      </c>
      <c r="C391" s="22" t="s">
        <v>764</v>
      </c>
      <c r="D391" t="s">
        <v>105</v>
      </c>
      <c r="E391" s="3" t="s">
        <v>106</v>
      </c>
      <c r="F391">
        <v>1</v>
      </c>
      <c r="G391">
        <v>2</v>
      </c>
      <c r="H391">
        <v>30.5</v>
      </c>
    </row>
    <row r="392" spans="1:8">
      <c r="A392" s="22" t="s">
        <v>727</v>
      </c>
      <c r="B392" s="22" t="s">
        <v>769</v>
      </c>
      <c r="C392" s="22" t="s">
        <v>764</v>
      </c>
      <c r="D392" t="s">
        <v>105</v>
      </c>
      <c r="E392" s="3" t="s">
        <v>106</v>
      </c>
      <c r="F392">
        <v>2</v>
      </c>
      <c r="G392">
        <v>1</v>
      </c>
      <c r="H392">
        <v>25.163000000000011</v>
      </c>
    </row>
    <row r="393" spans="1:8">
      <c r="A393" s="22" t="s">
        <v>727</v>
      </c>
      <c r="B393" s="22" t="s">
        <v>769</v>
      </c>
      <c r="C393" s="22" t="s">
        <v>764</v>
      </c>
      <c r="D393" t="s">
        <v>105</v>
      </c>
      <c r="E393" s="3" t="s">
        <v>106</v>
      </c>
      <c r="F393">
        <v>2</v>
      </c>
      <c r="G393">
        <v>2</v>
      </c>
      <c r="H393">
        <v>32.905000000000001</v>
      </c>
    </row>
    <row r="394" spans="1:8">
      <c r="A394" s="22" t="s">
        <v>727</v>
      </c>
      <c r="B394" s="22" t="s">
        <v>769</v>
      </c>
      <c r="C394" s="22" t="s">
        <v>764</v>
      </c>
      <c r="D394" t="s">
        <v>105</v>
      </c>
      <c r="E394" s="3" t="s">
        <v>106</v>
      </c>
      <c r="F394">
        <v>3</v>
      </c>
      <c r="G394">
        <v>1</v>
      </c>
      <c r="H394">
        <v>35.538000000000011</v>
      </c>
    </row>
    <row r="395" spans="1:8">
      <c r="A395" s="22" t="s">
        <v>727</v>
      </c>
      <c r="B395" s="22" t="s">
        <v>769</v>
      </c>
      <c r="C395" s="22" t="s">
        <v>764</v>
      </c>
      <c r="D395" t="s">
        <v>105</v>
      </c>
      <c r="E395" s="3" t="s">
        <v>106</v>
      </c>
      <c r="F395">
        <v>3</v>
      </c>
      <c r="G395">
        <v>2</v>
      </c>
      <c r="H395">
        <v>41.055000000000007</v>
      </c>
    </row>
    <row r="396" spans="1:8">
      <c r="A396" s="22" t="s">
        <v>727</v>
      </c>
      <c r="B396" s="22" t="s">
        <v>769</v>
      </c>
      <c r="C396" s="22" t="s">
        <v>764</v>
      </c>
      <c r="D396" t="s">
        <v>105</v>
      </c>
      <c r="E396" s="3" t="s">
        <v>106</v>
      </c>
      <c r="F396">
        <v>4</v>
      </c>
      <c r="G396">
        <v>1</v>
      </c>
      <c r="H396">
        <v>38.47999999999999</v>
      </c>
    </row>
    <row r="397" spans="1:8">
      <c r="A397" s="46" t="s">
        <v>727</v>
      </c>
      <c r="B397" s="46" t="s">
        <v>769</v>
      </c>
      <c r="C397" s="46" t="s">
        <v>764</v>
      </c>
      <c r="D397" s="41" t="s">
        <v>105</v>
      </c>
      <c r="E397" s="45" t="s">
        <v>106</v>
      </c>
      <c r="F397" s="41">
        <v>4</v>
      </c>
      <c r="G397" s="41">
        <v>2</v>
      </c>
      <c r="H397" s="41">
        <v>41.877999999999986</v>
      </c>
    </row>
    <row r="398" spans="1:8">
      <c r="A398" s="22" t="s">
        <v>725</v>
      </c>
      <c r="B398" s="22" t="s">
        <v>769</v>
      </c>
      <c r="C398" s="22" t="s">
        <v>761</v>
      </c>
      <c r="D398" t="s">
        <v>731</v>
      </c>
      <c r="E398" s="3" t="s">
        <v>46</v>
      </c>
      <c r="F398">
        <v>1</v>
      </c>
      <c r="G398">
        <v>1</v>
      </c>
      <c r="H398">
        <v>21.98</v>
      </c>
    </row>
    <row r="399" spans="1:8">
      <c r="A399" s="22" t="s">
        <v>725</v>
      </c>
      <c r="B399" s="22" t="s">
        <v>769</v>
      </c>
      <c r="C399" s="22" t="s">
        <v>761</v>
      </c>
      <c r="D399" t="s">
        <v>731</v>
      </c>
      <c r="E399" s="3" t="s">
        <v>46</v>
      </c>
      <c r="F399">
        <v>1</v>
      </c>
      <c r="G399">
        <v>2</v>
      </c>
      <c r="H399">
        <v>14.795</v>
      </c>
    </row>
    <row r="400" spans="1:8">
      <c r="A400" s="22" t="s">
        <v>725</v>
      </c>
      <c r="B400" s="22" t="s">
        <v>769</v>
      </c>
      <c r="C400" s="22" t="s">
        <v>761</v>
      </c>
      <c r="D400" t="s">
        <v>731</v>
      </c>
      <c r="E400" s="3" t="s">
        <v>46</v>
      </c>
      <c r="F400">
        <v>2</v>
      </c>
      <c r="G400">
        <v>1</v>
      </c>
      <c r="H400">
        <v>36.159999999999997</v>
      </c>
    </row>
    <row r="401" spans="1:8">
      <c r="A401" s="22" t="s">
        <v>725</v>
      </c>
      <c r="B401" s="22" t="s">
        <v>769</v>
      </c>
      <c r="C401" s="22" t="s">
        <v>761</v>
      </c>
      <c r="D401" t="s">
        <v>731</v>
      </c>
      <c r="E401" s="3" t="s">
        <v>46</v>
      </c>
      <c r="F401">
        <v>2</v>
      </c>
      <c r="G401">
        <v>2</v>
      </c>
      <c r="H401">
        <v>26.530999999999999</v>
      </c>
    </row>
    <row r="402" spans="1:8">
      <c r="A402" s="22" t="s">
        <v>725</v>
      </c>
      <c r="B402" s="22" t="s">
        <v>769</v>
      </c>
      <c r="C402" s="22" t="s">
        <v>761</v>
      </c>
      <c r="D402" t="s">
        <v>731</v>
      </c>
      <c r="E402" s="3" t="s">
        <v>46</v>
      </c>
      <c r="F402">
        <v>2</v>
      </c>
      <c r="G402">
        <v>3</v>
      </c>
      <c r="H402">
        <v>30.425999999999998</v>
      </c>
    </row>
    <row r="403" spans="1:8">
      <c r="A403" s="22" t="s">
        <v>725</v>
      </c>
      <c r="B403" s="22" t="s">
        <v>769</v>
      </c>
      <c r="C403" s="22" t="s">
        <v>761</v>
      </c>
      <c r="D403" t="s">
        <v>731</v>
      </c>
      <c r="E403" s="3" t="s">
        <v>46</v>
      </c>
      <c r="F403">
        <v>3</v>
      </c>
      <c r="G403">
        <v>1</v>
      </c>
      <c r="H403">
        <v>27.489000000000001</v>
      </c>
    </row>
    <row r="404" spans="1:8">
      <c r="A404" s="22" t="s">
        <v>725</v>
      </c>
      <c r="B404" s="22" t="s">
        <v>769</v>
      </c>
      <c r="C404" s="22" t="s">
        <v>761</v>
      </c>
      <c r="D404" t="s">
        <v>731</v>
      </c>
      <c r="E404" s="3" t="s">
        <v>46</v>
      </c>
      <c r="F404">
        <v>3</v>
      </c>
      <c r="G404">
        <v>2</v>
      </c>
      <c r="H404">
        <v>19.831</v>
      </c>
    </row>
    <row r="405" spans="1:8">
      <c r="A405" s="22" t="s">
        <v>725</v>
      </c>
      <c r="B405" s="22" t="s">
        <v>769</v>
      </c>
      <c r="C405" s="22" t="s">
        <v>761</v>
      </c>
      <c r="D405" t="s">
        <v>731</v>
      </c>
      <c r="E405" s="3" t="s">
        <v>46</v>
      </c>
      <c r="F405">
        <v>3</v>
      </c>
      <c r="G405">
        <v>3</v>
      </c>
      <c r="H405">
        <v>23.574999999999999</v>
      </c>
    </row>
    <row r="406" spans="1:8">
      <c r="A406" s="46" t="s">
        <v>725</v>
      </c>
      <c r="B406" s="46" t="s">
        <v>769</v>
      </c>
      <c r="C406" s="46" t="s">
        <v>761</v>
      </c>
      <c r="D406" s="41" t="s">
        <v>731</v>
      </c>
      <c r="E406" s="45" t="s">
        <v>46</v>
      </c>
      <c r="F406" s="41">
        <v>3</v>
      </c>
      <c r="G406" s="41">
        <v>4</v>
      </c>
      <c r="H406" s="41">
        <v>47.244</v>
      </c>
    </row>
    <row r="407" spans="1:8">
      <c r="A407" s="22" t="s">
        <v>727</v>
      </c>
      <c r="B407" s="22" t="s">
        <v>769</v>
      </c>
      <c r="C407" s="22" t="s">
        <v>762</v>
      </c>
      <c r="D407" t="s">
        <v>739</v>
      </c>
      <c r="E407" s="3" t="s">
        <v>22</v>
      </c>
      <c r="F407" s="11">
        <v>1</v>
      </c>
      <c r="G407">
        <v>1</v>
      </c>
      <c r="H407">
        <v>18.957999999999998</v>
      </c>
    </row>
    <row r="408" spans="1:8">
      <c r="A408" s="22" t="s">
        <v>727</v>
      </c>
      <c r="B408" s="22" t="s">
        <v>769</v>
      </c>
      <c r="C408" s="22" t="s">
        <v>762</v>
      </c>
      <c r="D408" t="s">
        <v>739</v>
      </c>
      <c r="E408" s="3" t="s">
        <v>22</v>
      </c>
      <c r="F408" s="11">
        <v>1</v>
      </c>
      <c r="G408">
        <v>2</v>
      </c>
      <c r="H408">
        <v>24.228000000000009</v>
      </c>
    </row>
    <row r="409" spans="1:8">
      <c r="A409" s="22" t="s">
        <v>727</v>
      </c>
      <c r="B409" s="22" t="s">
        <v>769</v>
      </c>
      <c r="C409" s="22" t="s">
        <v>762</v>
      </c>
      <c r="D409" t="s">
        <v>739</v>
      </c>
      <c r="E409" s="3" t="s">
        <v>22</v>
      </c>
      <c r="F409" s="11">
        <v>1</v>
      </c>
      <c r="G409">
        <v>3</v>
      </c>
      <c r="H409">
        <v>37.265999999999991</v>
      </c>
    </row>
    <row r="410" spans="1:8">
      <c r="A410" s="22" t="s">
        <v>727</v>
      </c>
      <c r="B410" s="22" t="s">
        <v>769</v>
      </c>
      <c r="C410" s="22" t="s">
        <v>762</v>
      </c>
      <c r="D410" t="s">
        <v>739</v>
      </c>
      <c r="E410" s="3" t="s">
        <v>22</v>
      </c>
      <c r="F410" s="11">
        <v>1</v>
      </c>
      <c r="G410">
        <v>4</v>
      </c>
      <c r="H410">
        <v>21.325999999999993</v>
      </c>
    </row>
    <row r="411" spans="1:8">
      <c r="A411" s="22" t="s">
        <v>727</v>
      </c>
      <c r="B411" s="22" t="s">
        <v>769</v>
      </c>
      <c r="C411" s="22" t="s">
        <v>762</v>
      </c>
      <c r="D411" t="s">
        <v>739</v>
      </c>
      <c r="E411" s="3" t="s">
        <v>22</v>
      </c>
      <c r="F411" s="11">
        <v>1</v>
      </c>
      <c r="G411">
        <v>5</v>
      </c>
      <c r="H411">
        <v>19.074999999999989</v>
      </c>
    </row>
    <row r="412" spans="1:8">
      <c r="A412" s="22" t="s">
        <v>727</v>
      </c>
      <c r="B412" s="22" t="s">
        <v>769</v>
      </c>
      <c r="C412" s="22" t="s">
        <v>762</v>
      </c>
      <c r="D412" t="s">
        <v>739</v>
      </c>
      <c r="E412" s="3" t="s">
        <v>22</v>
      </c>
      <c r="F412" s="11">
        <v>2</v>
      </c>
      <c r="G412">
        <v>1</v>
      </c>
      <c r="H412">
        <v>14.744</v>
      </c>
    </row>
    <row r="413" spans="1:8">
      <c r="A413" s="22" t="s">
        <v>727</v>
      </c>
      <c r="B413" s="22" t="s">
        <v>769</v>
      </c>
      <c r="C413" s="22" t="s">
        <v>762</v>
      </c>
      <c r="D413" t="s">
        <v>739</v>
      </c>
      <c r="E413" s="3" t="s">
        <v>22</v>
      </c>
      <c r="F413" s="11">
        <v>2</v>
      </c>
      <c r="G413">
        <v>2</v>
      </c>
      <c r="H413">
        <v>29.594000000000001</v>
      </c>
    </row>
    <row r="414" spans="1:8">
      <c r="A414" s="46" t="s">
        <v>727</v>
      </c>
      <c r="B414" s="46" t="s">
        <v>769</v>
      </c>
      <c r="C414" s="46" t="s">
        <v>762</v>
      </c>
      <c r="D414" s="41" t="s">
        <v>739</v>
      </c>
      <c r="E414" s="45" t="s">
        <v>22</v>
      </c>
      <c r="F414" s="43">
        <v>2</v>
      </c>
      <c r="G414" s="41">
        <v>3</v>
      </c>
      <c r="H414" s="41">
        <v>18.844999999999999</v>
      </c>
    </row>
    <row r="415" spans="1:8">
      <c r="A415" s="22" t="s">
        <v>726</v>
      </c>
      <c r="B415" s="62" t="s">
        <v>771</v>
      </c>
      <c r="C415" s="22" t="s">
        <v>763</v>
      </c>
      <c r="D415" t="s">
        <v>107</v>
      </c>
      <c r="E415" s="3" t="s">
        <v>108</v>
      </c>
      <c r="F415">
        <v>1</v>
      </c>
      <c r="G415">
        <v>1</v>
      </c>
      <c r="H415">
        <v>33.320999999999998</v>
      </c>
    </row>
    <row r="416" spans="1:8">
      <c r="A416" s="22" t="s">
        <v>726</v>
      </c>
      <c r="B416" s="22" t="s">
        <v>771</v>
      </c>
      <c r="C416" s="22" t="s">
        <v>763</v>
      </c>
      <c r="D416" t="s">
        <v>107</v>
      </c>
      <c r="E416" s="3" t="s">
        <v>108</v>
      </c>
      <c r="F416">
        <v>1</v>
      </c>
      <c r="G416">
        <v>2</v>
      </c>
      <c r="H416">
        <v>25.640999999999991</v>
      </c>
    </row>
    <row r="417" spans="1:8">
      <c r="A417" s="22" t="s">
        <v>726</v>
      </c>
      <c r="B417" s="22" t="s">
        <v>771</v>
      </c>
      <c r="C417" s="22" t="s">
        <v>763</v>
      </c>
      <c r="D417" t="s">
        <v>107</v>
      </c>
      <c r="E417" s="3" t="s">
        <v>108</v>
      </c>
      <c r="F417">
        <v>1</v>
      </c>
      <c r="G417">
        <v>3</v>
      </c>
      <c r="H417">
        <v>31.119</v>
      </c>
    </row>
    <row r="418" spans="1:8">
      <c r="A418" s="22" t="s">
        <v>726</v>
      </c>
      <c r="B418" s="22" t="s">
        <v>771</v>
      </c>
      <c r="C418" s="22" t="s">
        <v>763</v>
      </c>
      <c r="D418" t="s">
        <v>107</v>
      </c>
      <c r="E418" s="3" t="s">
        <v>108</v>
      </c>
      <c r="F418">
        <v>2</v>
      </c>
      <c r="G418">
        <v>1</v>
      </c>
      <c r="H418">
        <v>28.134999999999991</v>
      </c>
    </row>
    <row r="419" spans="1:8">
      <c r="A419" s="22" t="s">
        <v>726</v>
      </c>
      <c r="B419" s="22" t="s">
        <v>771</v>
      </c>
      <c r="C419" s="22" t="s">
        <v>763</v>
      </c>
      <c r="D419" t="s">
        <v>107</v>
      </c>
      <c r="E419" s="3" t="s">
        <v>108</v>
      </c>
      <c r="F419">
        <v>2</v>
      </c>
      <c r="G419">
        <v>2</v>
      </c>
      <c r="H419">
        <v>36.096000000000004</v>
      </c>
    </row>
    <row r="420" spans="1:8">
      <c r="A420" s="22" t="s">
        <v>726</v>
      </c>
      <c r="B420" s="22" t="s">
        <v>771</v>
      </c>
      <c r="C420" s="22" t="s">
        <v>763</v>
      </c>
      <c r="D420" t="s">
        <v>107</v>
      </c>
      <c r="E420" s="3" t="s">
        <v>108</v>
      </c>
      <c r="F420">
        <v>3</v>
      </c>
      <c r="G420">
        <v>1</v>
      </c>
      <c r="H420">
        <v>33.818000000000012</v>
      </c>
    </row>
    <row r="421" spans="1:8">
      <c r="A421" s="46" t="s">
        <v>726</v>
      </c>
      <c r="B421" s="46" t="s">
        <v>771</v>
      </c>
      <c r="C421" s="46" t="s">
        <v>763</v>
      </c>
      <c r="D421" s="41" t="s">
        <v>107</v>
      </c>
      <c r="E421" s="45" t="s">
        <v>108</v>
      </c>
      <c r="F421" s="41">
        <v>3</v>
      </c>
      <c r="G421" s="41">
        <v>2</v>
      </c>
      <c r="H421" s="41">
        <v>33.578000000000003</v>
      </c>
    </row>
    <row r="422" spans="1:8">
      <c r="A422" s="22" t="s">
        <v>726</v>
      </c>
      <c r="B422" s="66" t="s">
        <v>771</v>
      </c>
      <c r="C422" s="22" t="s">
        <v>763</v>
      </c>
      <c r="D422" t="s">
        <v>73</v>
      </c>
      <c r="E422" s="2" t="s">
        <v>74</v>
      </c>
      <c r="F422">
        <v>1</v>
      </c>
      <c r="G422">
        <v>1</v>
      </c>
      <c r="H422">
        <v>26.669999999999987</v>
      </c>
    </row>
    <row r="423" spans="1:8">
      <c r="A423" s="22" t="s">
        <v>726</v>
      </c>
      <c r="B423" s="67" t="s">
        <v>771</v>
      </c>
      <c r="C423" s="22" t="s">
        <v>763</v>
      </c>
      <c r="D423" t="s">
        <v>73</v>
      </c>
      <c r="E423" s="2" t="s">
        <v>74</v>
      </c>
      <c r="F423">
        <v>1</v>
      </c>
      <c r="G423">
        <v>2</v>
      </c>
      <c r="H423">
        <v>29.163000000000011</v>
      </c>
    </row>
    <row r="424" spans="1:8">
      <c r="A424" s="22" t="s">
        <v>726</v>
      </c>
      <c r="B424" s="67" t="s">
        <v>771</v>
      </c>
      <c r="C424" s="22" t="s">
        <v>763</v>
      </c>
      <c r="D424" t="s">
        <v>73</v>
      </c>
      <c r="E424" s="2" t="s">
        <v>74</v>
      </c>
      <c r="F424">
        <v>2</v>
      </c>
      <c r="G424">
        <v>1</v>
      </c>
      <c r="H424">
        <v>32.222000000000008</v>
      </c>
    </row>
    <row r="425" spans="1:8">
      <c r="A425" s="22" t="s">
        <v>726</v>
      </c>
      <c r="B425" s="67" t="s">
        <v>771</v>
      </c>
      <c r="C425" s="22" t="s">
        <v>763</v>
      </c>
      <c r="D425" t="s">
        <v>73</v>
      </c>
      <c r="E425" s="2" t="s">
        <v>74</v>
      </c>
      <c r="F425">
        <v>2</v>
      </c>
      <c r="G425">
        <v>2</v>
      </c>
      <c r="H425">
        <v>35.322000000000003</v>
      </c>
    </row>
    <row r="426" spans="1:8">
      <c r="A426" s="46" t="s">
        <v>726</v>
      </c>
      <c r="B426" s="56" t="s">
        <v>771</v>
      </c>
      <c r="C426" s="46" t="s">
        <v>763</v>
      </c>
      <c r="D426" s="41" t="s">
        <v>73</v>
      </c>
      <c r="E426" s="50" t="s">
        <v>74</v>
      </c>
      <c r="F426" s="41">
        <v>2</v>
      </c>
      <c r="G426" s="41">
        <v>3</v>
      </c>
      <c r="H426" s="41">
        <v>27.407999999999987</v>
      </c>
    </row>
    <row r="427" spans="1:8">
      <c r="A427" s="22" t="s">
        <v>727</v>
      </c>
      <c r="B427" t="s">
        <v>769</v>
      </c>
      <c r="C427" s="22" t="s">
        <v>764</v>
      </c>
      <c r="D427" t="s">
        <v>109</v>
      </c>
      <c r="E427" s="3" t="s">
        <v>110</v>
      </c>
      <c r="F427">
        <v>1</v>
      </c>
      <c r="G427">
        <v>1</v>
      </c>
      <c r="H427">
        <v>40.406000000000006</v>
      </c>
    </row>
    <row r="428" spans="1:8">
      <c r="A428" s="22" t="s">
        <v>727</v>
      </c>
      <c r="B428" t="s">
        <v>769</v>
      </c>
      <c r="C428" s="22" t="s">
        <v>764</v>
      </c>
      <c r="D428" t="s">
        <v>109</v>
      </c>
      <c r="E428" s="3" t="s">
        <v>110</v>
      </c>
      <c r="F428">
        <v>1</v>
      </c>
      <c r="G428">
        <v>2</v>
      </c>
      <c r="H428">
        <v>36.983000000000004</v>
      </c>
    </row>
    <row r="429" spans="1:8">
      <c r="A429" s="22" t="s">
        <v>727</v>
      </c>
      <c r="B429" t="s">
        <v>769</v>
      </c>
      <c r="C429" s="22" t="s">
        <v>764</v>
      </c>
      <c r="D429" t="s">
        <v>109</v>
      </c>
      <c r="E429" s="3" t="s">
        <v>110</v>
      </c>
      <c r="F429">
        <v>1</v>
      </c>
      <c r="G429">
        <v>3</v>
      </c>
      <c r="H429">
        <v>30.592999999999989</v>
      </c>
    </row>
    <row r="430" spans="1:8">
      <c r="A430" s="22" t="s">
        <v>727</v>
      </c>
      <c r="B430" t="s">
        <v>769</v>
      </c>
      <c r="C430" s="22" t="s">
        <v>764</v>
      </c>
      <c r="D430" t="s">
        <v>109</v>
      </c>
      <c r="E430" s="3" t="s">
        <v>110</v>
      </c>
      <c r="F430">
        <v>2</v>
      </c>
      <c r="G430">
        <v>1</v>
      </c>
      <c r="H430">
        <v>24.687000000000012</v>
      </c>
    </row>
    <row r="431" spans="1:8">
      <c r="A431" s="22" t="s">
        <v>727</v>
      </c>
      <c r="B431" t="s">
        <v>769</v>
      </c>
      <c r="C431" s="22" t="s">
        <v>764</v>
      </c>
      <c r="D431" t="s">
        <v>109</v>
      </c>
      <c r="E431" s="3" t="s">
        <v>110</v>
      </c>
      <c r="F431">
        <v>2</v>
      </c>
      <c r="G431">
        <v>2</v>
      </c>
      <c r="H431">
        <v>26.564999999999998</v>
      </c>
    </row>
    <row r="432" spans="1:8">
      <c r="A432" s="22" t="s">
        <v>727</v>
      </c>
      <c r="B432" t="s">
        <v>769</v>
      </c>
      <c r="C432" s="22" t="s">
        <v>764</v>
      </c>
      <c r="D432" t="s">
        <v>109</v>
      </c>
      <c r="E432" s="3" t="s">
        <v>110</v>
      </c>
      <c r="F432">
        <v>2</v>
      </c>
      <c r="G432">
        <v>3</v>
      </c>
      <c r="H432">
        <v>32.170999999999992</v>
      </c>
    </row>
    <row r="433" spans="1:8">
      <c r="A433" s="46" t="s">
        <v>727</v>
      </c>
      <c r="B433" s="41" t="s">
        <v>769</v>
      </c>
      <c r="C433" s="46" t="s">
        <v>764</v>
      </c>
      <c r="D433" s="41" t="s">
        <v>109</v>
      </c>
      <c r="E433" s="45" t="s">
        <v>110</v>
      </c>
      <c r="F433" s="41">
        <v>2</v>
      </c>
      <c r="G433" s="41">
        <v>4</v>
      </c>
      <c r="H433" s="41">
        <v>17.687000000000012</v>
      </c>
    </row>
    <row r="434" spans="1:8">
      <c r="A434" s="22" t="s">
        <v>725</v>
      </c>
      <c r="B434" t="s">
        <v>769</v>
      </c>
      <c r="C434" s="22" t="s">
        <v>761</v>
      </c>
      <c r="D434" t="s">
        <v>47</v>
      </c>
      <c r="E434" s="3" t="s">
        <v>48</v>
      </c>
      <c r="F434">
        <v>1</v>
      </c>
      <c r="G434">
        <v>1</v>
      </c>
      <c r="H434">
        <v>22.286000000000001</v>
      </c>
    </row>
    <row r="435" spans="1:8">
      <c r="A435" s="22" t="s">
        <v>725</v>
      </c>
      <c r="B435" t="s">
        <v>769</v>
      </c>
      <c r="C435" s="22" t="s">
        <v>761</v>
      </c>
      <c r="D435" t="s">
        <v>47</v>
      </c>
      <c r="E435" s="3" t="s">
        <v>48</v>
      </c>
      <c r="F435">
        <v>1</v>
      </c>
      <c r="G435">
        <v>2</v>
      </c>
      <c r="H435">
        <v>33.707000000000001</v>
      </c>
    </row>
    <row r="436" spans="1:8">
      <c r="A436" s="22" t="s">
        <v>725</v>
      </c>
      <c r="B436" t="s">
        <v>769</v>
      </c>
      <c r="C436" s="22" t="s">
        <v>761</v>
      </c>
      <c r="D436" t="s">
        <v>47</v>
      </c>
      <c r="E436" s="3" t="s">
        <v>48</v>
      </c>
      <c r="F436">
        <v>1</v>
      </c>
      <c r="G436">
        <v>3</v>
      </c>
      <c r="H436">
        <v>43.46</v>
      </c>
    </row>
    <row r="437" spans="1:8">
      <c r="A437" s="22" t="s">
        <v>725</v>
      </c>
      <c r="B437" t="s">
        <v>769</v>
      </c>
      <c r="C437" s="22" t="s">
        <v>761</v>
      </c>
      <c r="D437" t="s">
        <v>47</v>
      </c>
      <c r="E437" s="3" t="s">
        <v>48</v>
      </c>
      <c r="F437">
        <v>2</v>
      </c>
      <c r="G437">
        <v>1</v>
      </c>
      <c r="H437">
        <v>31.045999999999999</v>
      </c>
    </row>
    <row r="438" spans="1:8">
      <c r="A438" s="22" t="s">
        <v>725</v>
      </c>
      <c r="B438" t="s">
        <v>769</v>
      </c>
      <c r="C438" s="22" t="s">
        <v>761</v>
      </c>
      <c r="D438" t="s">
        <v>47</v>
      </c>
      <c r="E438" s="3" t="s">
        <v>48</v>
      </c>
      <c r="F438">
        <v>2</v>
      </c>
      <c r="G438">
        <v>2</v>
      </c>
      <c r="H438">
        <v>25.943999999999999</v>
      </c>
    </row>
    <row r="439" spans="1:8">
      <c r="A439" s="22" t="s">
        <v>725</v>
      </c>
      <c r="B439" t="s">
        <v>769</v>
      </c>
      <c r="C439" s="22" t="s">
        <v>761</v>
      </c>
      <c r="D439" t="s">
        <v>47</v>
      </c>
      <c r="E439" s="3" t="s">
        <v>48</v>
      </c>
      <c r="F439">
        <v>2</v>
      </c>
      <c r="G439">
        <v>3</v>
      </c>
      <c r="H439">
        <v>41.048000000000002</v>
      </c>
    </row>
    <row r="440" spans="1:8">
      <c r="A440" s="22" t="s">
        <v>725</v>
      </c>
      <c r="B440" t="s">
        <v>769</v>
      </c>
      <c r="C440" s="22" t="s">
        <v>761</v>
      </c>
      <c r="D440" t="s">
        <v>47</v>
      </c>
      <c r="E440" s="3" t="s">
        <v>48</v>
      </c>
      <c r="F440">
        <v>3</v>
      </c>
      <c r="G440">
        <v>1</v>
      </c>
      <c r="H440">
        <v>45.139000000000003</v>
      </c>
    </row>
    <row r="441" spans="1:8">
      <c r="A441" s="46" t="s">
        <v>725</v>
      </c>
      <c r="B441" s="41" t="s">
        <v>769</v>
      </c>
      <c r="C441" s="46" t="s">
        <v>761</v>
      </c>
      <c r="D441" s="41" t="s">
        <v>47</v>
      </c>
      <c r="E441" s="45" t="s">
        <v>48</v>
      </c>
      <c r="F441" s="41">
        <v>3</v>
      </c>
      <c r="G441" s="41">
        <v>2</v>
      </c>
      <c r="H441" s="41">
        <v>32.935000000000002</v>
      </c>
    </row>
    <row r="442" spans="1:8">
      <c r="A442" s="22" t="s">
        <v>726</v>
      </c>
      <c r="B442" s="62" t="s">
        <v>771</v>
      </c>
      <c r="C442" s="22" t="s">
        <v>763</v>
      </c>
      <c r="D442" t="s">
        <v>748</v>
      </c>
      <c r="E442" s="3" t="s">
        <v>114</v>
      </c>
      <c r="F442">
        <v>1</v>
      </c>
      <c r="G442">
        <v>1</v>
      </c>
      <c r="H442">
        <v>30.256</v>
      </c>
    </row>
    <row r="443" spans="1:8">
      <c r="A443" s="22" t="s">
        <v>726</v>
      </c>
      <c r="B443" s="22" t="s">
        <v>771</v>
      </c>
      <c r="C443" s="22" t="s">
        <v>763</v>
      </c>
      <c r="D443" t="s">
        <v>748</v>
      </c>
      <c r="E443" s="3" t="s">
        <v>114</v>
      </c>
      <c r="F443">
        <v>1</v>
      </c>
      <c r="G443">
        <v>2</v>
      </c>
      <c r="H443">
        <v>17.381</v>
      </c>
    </row>
    <row r="444" spans="1:8">
      <c r="A444" s="22" t="s">
        <v>726</v>
      </c>
      <c r="B444" s="22" t="s">
        <v>771</v>
      </c>
      <c r="C444" s="22" t="s">
        <v>763</v>
      </c>
      <c r="D444" t="s">
        <v>748</v>
      </c>
      <c r="E444" s="3" t="s">
        <v>114</v>
      </c>
      <c r="F444">
        <v>1</v>
      </c>
      <c r="G444">
        <v>3</v>
      </c>
      <c r="H444">
        <v>30.984000000000009</v>
      </c>
    </row>
    <row r="445" spans="1:8">
      <c r="A445" s="22" t="s">
        <v>726</v>
      </c>
      <c r="B445" s="22" t="s">
        <v>771</v>
      </c>
      <c r="C445" s="22" t="s">
        <v>763</v>
      </c>
      <c r="D445" t="s">
        <v>748</v>
      </c>
      <c r="E445" s="3" t="s">
        <v>114</v>
      </c>
      <c r="F445">
        <v>2</v>
      </c>
      <c r="G445">
        <v>1</v>
      </c>
      <c r="H445">
        <v>29.501000000000005</v>
      </c>
    </row>
    <row r="446" spans="1:8">
      <c r="A446" s="22" t="s">
        <v>726</v>
      </c>
      <c r="B446" s="22" t="s">
        <v>771</v>
      </c>
      <c r="C446" s="22" t="s">
        <v>763</v>
      </c>
      <c r="D446" t="s">
        <v>748</v>
      </c>
      <c r="E446" s="3" t="s">
        <v>114</v>
      </c>
      <c r="F446">
        <v>2</v>
      </c>
      <c r="G446">
        <v>2</v>
      </c>
      <c r="H446">
        <v>32.647999999999996</v>
      </c>
    </row>
    <row r="447" spans="1:8">
      <c r="A447" s="22" t="s">
        <v>726</v>
      </c>
      <c r="B447" s="22" t="s">
        <v>771</v>
      </c>
      <c r="C447" s="22" t="s">
        <v>763</v>
      </c>
      <c r="D447" t="s">
        <v>748</v>
      </c>
      <c r="E447" s="3" t="s">
        <v>114</v>
      </c>
      <c r="F447">
        <v>3</v>
      </c>
      <c r="G447">
        <v>1</v>
      </c>
      <c r="H447">
        <v>33.502999999999986</v>
      </c>
    </row>
    <row r="448" spans="1:8">
      <c r="A448" s="46" t="s">
        <v>726</v>
      </c>
      <c r="B448" s="46" t="s">
        <v>771</v>
      </c>
      <c r="C448" s="46" t="s">
        <v>763</v>
      </c>
      <c r="D448" s="41" t="s">
        <v>748</v>
      </c>
      <c r="E448" s="45" t="s">
        <v>114</v>
      </c>
      <c r="F448" s="41">
        <v>3</v>
      </c>
      <c r="G448" s="41">
        <v>2</v>
      </c>
      <c r="H448" s="41">
        <v>28.47399999999999</v>
      </c>
    </row>
    <row r="449" spans="1:8">
      <c r="A449" s="22" t="s">
        <v>726</v>
      </c>
      <c r="B449" t="s">
        <v>769</v>
      </c>
      <c r="C449" s="22" t="s">
        <v>760</v>
      </c>
      <c r="D449" t="s">
        <v>87</v>
      </c>
      <c r="E449" s="3" t="s">
        <v>88</v>
      </c>
      <c r="F449">
        <v>1</v>
      </c>
      <c r="G449">
        <v>1</v>
      </c>
      <c r="H449">
        <v>55.031999999999996</v>
      </c>
    </row>
    <row r="450" spans="1:8">
      <c r="A450" s="22" t="s">
        <v>726</v>
      </c>
      <c r="B450" t="s">
        <v>769</v>
      </c>
      <c r="C450" s="22" t="s">
        <v>760</v>
      </c>
      <c r="D450" t="s">
        <v>87</v>
      </c>
      <c r="E450" s="3" t="s">
        <v>88</v>
      </c>
      <c r="F450">
        <v>1</v>
      </c>
      <c r="G450">
        <v>2</v>
      </c>
      <c r="H450">
        <v>35.538000000000011</v>
      </c>
    </row>
    <row r="451" spans="1:8">
      <c r="A451" s="22" t="s">
        <v>726</v>
      </c>
      <c r="B451" t="s">
        <v>769</v>
      </c>
      <c r="C451" s="22" t="s">
        <v>760</v>
      </c>
      <c r="D451" t="s">
        <v>87</v>
      </c>
      <c r="E451" s="3" t="s">
        <v>88</v>
      </c>
      <c r="F451">
        <v>1</v>
      </c>
      <c r="G451">
        <v>3</v>
      </c>
      <c r="H451">
        <v>30.240000000000009</v>
      </c>
    </row>
    <row r="452" spans="1:8">
      <c r="A452" s="22" t="s">
        <v>726</v>
      </c>
      <c r="B452" t="s">
        <v>769</v>
      </c>
      <c r="C452" s="22" t="s">
        <v>760</v>
      </c>
      <c r="D452" t="s">
        <v>87</v>
      </c>
      <c r="E452" s="3" t="s">
        <v>88</v>
      </c>
      <c r="F452">
        <v>2</v>
      </c>
      <c r="G452">
        <v>1</v>
      </c>
      <c r="H452">
        <v>31.675000000000011</v>
      </c>
    </row>
    <row r="453" spans="1:8">
      <c r="A453" s="22" t="s">
        <v>726</v>
      </c>
      <c r="B453" t="s">
        <v>769</v>
      </c>
      <c r="C453" s="22" t="s">
        <v>760</v>
      </c>
      <c r="D453" t="s">
        <v>87</v>
      </c>
      <c r="E453" s="3" t="s">
        <v>88</v>
      </c>
      <c r="F453">
        <v>2</v>
      </c>
      <c r="G453">
        <v>2</v>
      </c>
      <c r="H453">
        <v>27.105999999999995</v>
      </c>
    </row>
    <row r="454" spans="1:8">
      <c r="A454" s="22" t="s">
        <v>726</v>
      </c>
      <c r="B454" t="s">
        <v>769</v>
      </c>
      <c r="C454" s="22" t="s">
        <v>760</v>
      </c>
      <c r="D454" t="s">
        <v>87</v>
      </c>
      <c r="E454" s="3" t="s">
        <v>88</v>
      </c>
      <c r="F454">
        <v>2</v>
      </c>
      <c r="G454">
        <v>3</v>
      </c>
      <c r="H454">
        <v>27.264999999999986</v>
      </c>
    </row>
    <row r="455" spans="1:8">
      <c r="A455" s="46" t="s">
        <v>726</v>
      </c>
      <c r="B455" s="41" t="s">
        <v>769</v>
      </c>
      <c r="C455" s="46" t="s">
        <v>760</v>
      </c>
      <c r="D455" s="41" t="s">
        <v>87</v>
      </c>
      <c r="E455" s="45" t="s">
        <v>88</v>
      </c>
      <c r="F455" s="41">
        <v>2</v>
      </c>
      <c r="G455" s="41">
        <v>4</v>
      </c>
      <c r="H455" s="41">
        <v>32.609000000000009</v>
      </c>
    </row>
    <row r="456" spans="1:8">
      <c r="A456" s="22" t="s">
        <v>727</v>
      </c>
      <c r="B456" s="58" t="s">
        <v>770</v>
      </c>
      <c r="C456" s="22" t="s">
        <v>764</v>
      </c>
      <c r="D456" t="s">
        <v>744</v>
      </c>
      <c r="E456" s="3" t="s">
        <v>53</v>
      </c>
      <c r="F456">
        <v>1</v>
      </c>
      <c r="G456">
        <v>1</v>
      </c>
      <c r="H456">
        <v>25.346</v>
      </c>
    </row>
    <row r="457" spans="1:8">
      <c r="A457" s="22" t="s">
        <v>727</v>
      </c>
      <c r="B457" s="59" t="s">
        <v>770</v>
      </c>
      <c r="C457" s="22" t="s">
        <v>764</v>
      </c>
      <c r="D457" t="s">
        <v>744</v>
      </c>
      <c r="E457" s="3" t="s">
        <v>53</v>
      </c>
      <c r="F457">
        <v>1</v>
      </c>
      <c r="G457">
        <v>2</v>
      </c>
      <c r="H457">
        <v>31.201000000000001</v>
      </c>
    </row>
    <row r="458" spans="1:8">
      <c r="A458" s="22" t="s">
        <v>727</v>
      </c>
      <c r="B458" s="59" t="s">
        <v>770</v>
      </c>
      <c r="C458" s="22" t="s">
        <v>764</v>
      </c>
      <c r="D458" t="s">
        <v>744</v>
      </c>
      <c r="E458" s="3" t="s">
        <v>53</v>
      </c>
      <c r="F458">
        <v>1</v>
      </c>
      <c r="G458">
        <v>3</v>
      </c>
      <c r="H458">
        <v>32.093000000000004</v>
      </c>
    </row>
    <row r="459" spans="1:8">
      <c r="A459" s="22" t="s">
        <v>727</v>
      </c>
      <c r="B459" s="59" t="s">
        <v>770</v>
      </c>
      <c r="C459" s="22" t="s">
        <v>764</v>
      </c>
      <c r="D459" t="s">
        <v>744</v>
      </c>
      <c r="E459" s="3" t="s">
        <v>53</v>
      </c>
      <c r="F459">
        <v>1</v>
      </c>
      <c r="G459">
        <v>4</v>
      </c>
      <c r="H459">
        <v>37.875</v>
      </c>
    </row>
    <row r="460" spans="1:8">
      <c r="A460" s="22" t="s">
        <v>727</v>
      </c>
      <c r="B460" s="59" t="s">
        <v>770</v>
      </c>
      <c r="C460" s="22" t="s">
        <v>764</v>
      </c>
      <c r="D460" t="s">
        <v>744</v>
      </c>
      <c r="E460" s="3" t="s">
        <v>53</v>
      </c>
      <c r="F460">
        <v>1</v>
      </c>
      <c r="G460">
        <v>5</v>
      </c>
      <c r="H460">
        <v>34.591999999999999</v>
      </c>
    </row>
    <row r="461" spans="1:8">
      <c r="A461" s="22" t="s">
        <v>727</v>
      </c>
      <c r="B461" s="59" t="s">
        <v>770</v>
      </c>
      <c r="C461" s="22" t="s">
        <v>764</v>
      </c>
      <c r="D461" t="s">
        <v>744</v>
      </c>
      <c r="E461" s="3" t="s">
        <v>53</v>
      </c>
      <c r="F461">
        <v>2</v>
      </c>
      <c r="G461">
        <v>1</v>
      </c>
      <c r="H461">
        <v>37.106999999999999</v>
      </c>
    </row>
    <row r="462" spans="1:8">
      <c r="A462" s="22" t="s">
        <v>727</v>
      </c>
      <c r="B462" s="59" t="s">
        <v>770</v>
      </c>
      <c r="C462" s="22" t="s">
        <v>764</v>
      </c>
      <c r="D462" t="s">
        <v>744</v>
      </c>
      <c r="E462" s="3" t="s">
        <v>53</v>
      </c>
      <c r="F462">
        <v>2</v>
      </c>
      <c r="G462">
        <v>2</v>
      </c>
      <c r="H462">
        <v>34.695</v>
      </c>
    </row>
    <row r="463" spans="1:8">
      <c r="A463" s="22" t="s">
        <v>727</v>
      </c>
      <c r="B463" s="59" t="s">
        <v>770</v>
      </c>
      <c r="C463" s="22" t="s">
        <v>764</v>
      </c>
      <c r="D463" t="s">
        <v>744</v>
      </c>
      <c r="E463" s="3" t="s">
        <v>53</v>
      </c>
      <c r="F463">
        <v>3</v>
      </c>
      <c r="G463">
        <v>1</v>
      </c>
      <c r="H463">
        <v>33.110999999999997</v>
      </c>
    </row>
    <row r="464" spans="1:8">
      <c r="A464" s="46" t="s">
        <v>727</v>
      </c>
      <c r="B464" s="52" t="s">
        <v>770</v>
      </c>
      <c r="C464" s="46" t="s">
        <v>764</v>
      </c>
      <c r="D464" s="41" t="s">
        <v>744</v>
      </c>
      <c r="E464" s="45" t="s">
        <v>53</v>
      </c>
      <c r="F464" s="41">
        <v>3</v>
      </c>
      <c r="G464" s="41">
        <v>2</v>
      </c>
      <c r="H464" s="41">
        <v>30.963999999999999</v>
      </c>
    </row>
    <row r="465" spans="1:8">
      <c r="A465" s="22" t="s">
        <v>725</v>
      </c>
      <c r="B465" s="58" t="s">
        <v>771</v>
      </c>
      <c r="C465" s="22" t="s">
        <v>761</v>
      </c>
      <c r="D465" t="s">
        <v>14</v>
      </c>
      <c r="E465" s="7" t="s">
        <v>719</v>
      </c>
      <c r="F465" s="25">
        <v>1</v>
      </c>
      <c r="G465">
        <v>1</v>
      </c>
      <c r="H465">
        <v>33.985000000000014</v>
      </c>
    </row>
    <row r="466" spans="1:8">
      <c r="A466" s="22" t="s">
        <v>725</v>
      </c>
      <c r="B466" s="59" t="s">
        <v>771</v>
      </c>
      <c r="C466" s="22" t="s">
        <v>761</v>
      </c>
      <c r="D466" t="s">
        <v>14</v>
      </c>
      <c r="E466" s="7" t="s">
        <v>719</v>
      </c>
      <c r="F466" s="49">
        <v>1</v>
      </c>
      <c r="G466">
        <v>2</v>
      </c>
      <c r="H466">
        <v>31.179000000000002</v>
      </c>
    </row>
    <row r="467" spans="1:8">
      <c r="A467" s="22" t="s">
        <v>725</v>
      </c>
      <c r="B467" s="59" t="s">
        <v>771</v>
      </c>
      <c r="C467" s="22" t="s">
        <v>761</v>
      </c>
      <c r="D467" t="s">
        <v>14</v>
      </c>
      <c r="E467" s="7" t="s">
        <v>719</v>
      </c>
      <c r="F467" s="49">
        <v>1</v>
      </c>
      <c r="G467">
        <v>3</v>
      </c>
      <c r="H467">
        <v>26.760999999999996</v>
      </c>
    </row>
    <row r="468" spans="1:8">
      <c r="A468" s="22" t="s">
        <v>725</v>
      </c>
      <c r="B468" s="59" t="s">
        <v>771</v>
      </c>
      <c r="C468" s="22" t="s">
        <v>761</v>
      </c>
      <c r="D468" t="s">
        <v>14</v>
      </c>
      <c r="E468" s="7" t="s">
        <v>719</v>
      </c>
      <c r="F468" s="11">
        <v>2</v>
      </c>
      <c r="G468">
        <v>1</v>
      </c>
      <c r="H468">
        <v>23.422999999999998</v>
      </c>
    </row>
    <row r="469" spans="1:8">
      <c r="A469" s="22" t="s">
        <v>725</v>
      </c>
      <c r="B469" s="59" t="s">
        <v>771</v>
      </c>
      <c r="C469" s="22" t="s">
        <v>761</v>
      </c>
      <c r="D469" t="s">
        <v>14</v>
      </c>
      <c r="E469" s="7" t="s">
        <v>719</v>
      </c>
      <c r="F469" s="11">
        <v>2</v>
      </c>
      <c r="G469">
        <v>2</v>
      </c>
      <c r="H469">
        <v>26.952000000000002</v>
      </c>
    </row>
    <row r="470" spans="1:8">
      <c r="A470" s="22" t="s">
        <v>725</v>
      </c>
      <c r="B470" s="59" t="s">
        <v>771</v>
      </c>
      <c r="C470" s="22" t="s">
        <v>761</v>
      </c>
      <c r="D470" t="s">
        <v>14</v>
      </c>
      <c r="E470" s="7" t="s">
        <v>719</v>
      </c>
      <c r="F470" s="11">
        <v>2</v>
      </c>
      <c r="G470">
        <v>3</v>
      </c>
      <c r="H470">
        <v>26.678000000000001</v>
      </c>
    </row>
    <row r="471" spans="1:8">
      <c r="A471" s="22" t="s">
        <v>725</v>
      </c>
      <c r="B471" s="59" t="s">
        <v>771</v>
      </c>
      <c r="C471" s="22" t="s">
        <v>761</v>
      </c>
      <c r="D471" t="s">
        <v>14</v>
      </c>
      <c r="E471" s="7" t="s">
        <v>719</v>
      </c>
      <c r="F471" s="11">
        <v>2</v>
      </c>
      <c r="G471">
        <v>4</v>
      </c>
      <c r="H471">
        <v>28.794</v>
      </c>
    </row>
    <row r="472" spans="1:8">
      <c r="A472" s="46" t="s">
        <v>725</v>
      </c>
      <c r="B472" s="52" t="s">
        <v>771</v>
      </c>
      <c r="C472" s="46" t="s">
        <v>761</v>
      </c>
      <c r="D472" s="41" t="s">
        <v>14</v>
      </c>
      <c r="E472" s="42" t="s">
        <v>719</v>
      </c>
      <c r="F472" s="43">
        <v>2</v>
      </c>
      <c r="G472" s="41">
        <v>5</v>
      </c>
      <c r="H472" s="41">
        <v>29.475999999999999</v>
      </c>
    </row>
    <row r="473" spans="1:8">
      <c r="A473" s="22" t="s">
        <v>727</v>
      </c>
      <c r="B473" s="60" t="s">
        <v>771</v>
      </c>
      <c r="C473" s="22" t="s">
        <v>759</v>
      </c>
      <c r="D473" t="s">
        <v>729</v>
      </c>
      <c r="E473" s="3" t="s">
        <v>43</v>
      </c>
      <c r="F473" s="11">
        <v>1</v>
      </c>
      <c r="G473">
        <v>1</v>
      </c>
      <c r="H473">
        <v>35.598000000000013</v>
      </c>
    </row>
    <row r="474" spans="1:8">
      <c r="A474" s="22" t="s">
        <v>727</v>
      </c>
      <c r="B474" s="61" t="s">
        <v>771</v>
      </c>
      <c r="C474" s="22" t="s">
        <v>759</v>
      </c>
      <c r="D474" t="s">
        <v>729</v>
      </c>
      <c r="E474" s="3" t="s">
        <v>43</v>
      </c>
      <c r="F474" s="11">
        <v>1</v>
      </c>
      <c r="G474">
        <v>2</v>
      </c>
      <c r="H474">
        <v>31.789999999999992</v>
      </c>
    </row>
    <row r="475" spans="1:8">
      <c r="A475" s="22" t="s">
        <v>727</v>
      </c>
      <c r="B475" s="61" t="s">
        <v>771</v>
      </c>
      <c r="C475" s="22" t="s">
        <v>759</v>
      </c>
      <c r="D475" t="s">
        <v>729</v>
      </c>
      <c r="E475" s="3" t="s">
        <v>43</v>
      </c>
      <c r="F475" s="11">
        <v>1</v>
      </c>
      <c r="G475">
        <v>3</v>
      </c>
      <c r="H475">
        <v>23.199000000000012</v>
      </c>
    </row>
    <row r="476" spans="1:8">
      <c r="A476" s="22" t="s">
        <v>727</v>
      </c>
      <c r="B476" s="61" t="s">
        <v>771</v>
      </c>
      <c r="C476" s="22" t="s">
        <v>759</v>
      </c>
      <c r="D476" t="s">
        <v>729</v>
      </c>
      <c r="E476" s="3" t="s">
        <v>43</v>
      </c>
      <c r="F476" s="11">
        <v>1</v>
      </c>
      <c r="G476">
        <v>4</v>
      </c>
      <c r="H476">
        <v>29.504999999999995</v>
      </c>
    </row>
    <row r="477" spans="1:8">
      <c r="A477" s="22" t="s">
        <v>727</v>
      </c>
      <c r="B477" s="61" t="s">
        <v>771</v>
      </c>
      <c r="C477" s="22" t="s">
        <v>759</v>
      </c>
      <c r="D477" t="s">
        <v>729</v>
      </c>
      <c r="E477" s="3" t="s">
        <v>43</v>
      </c>
      <c r="F477" s="11">
        <v>2</v>
      </c>
      <c r="G477">
        <v>1</v>
      </c>
      <c r="H477">
        <v>20.917000000000002</v>
      </c>
    </row>
    <row r="478" spans="1:8">
      <c r="A478" s="22" t="s">
        <v>727</v>
      </c>
      <c r="B478" s="61" t="s">
        <v>771</v>
      </c>
      <c r="C478" s="22" t="s">
        <v>759</v>
      </c>
      <c r="D478" t="s">
        <v>729</v>
      </c>
      <c r="E478" s="3" t="s">
        <v>43</v>
      </c>
      <c r="F478" s="11">
        <v>2</v>
      </c>
      <c r="G478">
        <v>2</v>
      </c>
      <c r="H478">
        <v>20.215</v>
      </c>
    </row>
    <row r="479" spans="1:8">
      <c r="A479" s="22" t="s">
        <v>727</v>
      </c>
      <c r="B479" s="61" t="s">
        <v>771</v>
      </c>
      <c r="C479" s="22" t="s">
        <v>759</v>
      </c>
      <c r="D479" t="s">
        <v>729</v>
      </c>
      <c r="E479" s="3" t="s">
        <v>43</v>
      </c>
      <c r="F479" s="11">
        <v>2</v>
      </c>
      <c r="G479">
        <v>3</v>
      </c>
      <c r="H479">
        <v>21.39</v>
      </c>
    </row>
    <row r="480" spans="1:8">
      <c r="A480" s="22" t="s">
        <v>727</v>
      </c>
      <c r="B480" s="61" t="s">
        <v>771</v>
      </c>
      <c r="C480" s="22" t="s">
        <v>759</v>
      </c>
      <c r="D480" t="s">
        <v>729</v>
      </c>
      <c r="E480" s="3" t="s">
        <v>43</v>
      </c>
      <c r="F480" s="11">
        <v>2</v>
      </c>
      <c r="G480">
        <v>4</v>
      </c>
      <c r="H480">
        <v>28.335999999999999</v>
      </c>
    </row>
    <row r="481" spans="1:8">
      <c r="A481" s="22" t="s">
        <v>727</v>
      </c>
      <c r="B481" s="61" t="s">
        <v>771</v>
      </c>
      <c r="C481" s="22" t="s">
        <v>759</v>
      </c>
      <c r="D481" t="s">
        <v>729</v>
      </c>
      <c r="E481" s="3" t="s">
        <v>43</v>
      </c>
      <c r="F481" s="11">
        <v>2</v>
      </c>
      <c r="G481">
        <v>5</v>
      </c>
      <c r="H481">
        <v>33.908000000000001</v>
      </c>
    </row>
    <row r="482" spans="1:8">
      <c r="A482" s="22" t="s">
        <v>727</v>
      </c>
      <c r="B482" s="61" t="s">
        <v>771</v>
      </c>
      <c r="C482" s="22" t="s">
        <v>759</v>
      </c>
      <c r="D482" t="s">
        <v>729</v>
      </c>
      <c r="E482" s="3" t="s">
        <v>43</v>
      </c>
      <c r="F482" s="11">
        <v>2</v>
      </c>
      <c r="G482">
        <v>6</v>
      </c>
      <c r="H482">
        <v>20.193999999999999</v>
      </c>
    </row>
    <row r="483" spans="1:8">
      <c r="A483" s="22" t="s">
        <v>727</v>
      </c>
      <c r="B483" s="61" t="s">
        <v>771</v>
      </c>
      <c r="C483" s="22" t="s">
        <v>759</v>
      </c>
      <c r="D483" t="s">
        <v>729</v>
      </c>
      <c r="E483" s="3" t="s">
        <v>43</v>
      </c>
      <c r="F483" s="11">
        <v>3</v>
      </c>
      <c r="G483">
        <v>1</v>
      </c>
      <c r="H483">
        <v>34.509</v>
      </c>
    </row>
    <row r="484" spans="1:8">
      <c r="A484" s="22" t="s">
        <v>727</v>
      </c>
      <c r="B484" s="61" t="s">
        <v>771</v>
      </c>
      <c r="C484" s="22" t="s">
        <v>759</v>
      </c>
      <c r="D484" t="s">
        <v>729</v>
      </c>
      <c r="E484" s="3" t="s">
        <v>43</v>
      </c>
      <c r="F484" s="11">
        <v>3</v>
      </c>
      <c r="G484">
        <v>2</v>
      </c>
      <c r="H484">
        <v>30.963999999999999</v>
      </c>
    </row>
    <row r="485" spans="1:8">
      <c r="A485" s="22" t="s">
        <v>727</v>
      </c>
      <c r="B485" s="61" t="s">
        <v>771</v>
      </c>
      <c r="C485" s="22" t="s">
        <v>759</v>
      </c>
      <c r="D485" t="s">
        <v>729</v>
      </c>
      <c r="E485" s="3" t="s">
        <v>43</v>
      </c>
      <c r="F485" s="11">
        <v>3</v>
      </c>
      <c r="G485">
        <v>3</v>
      </c>
      <c r="H485">
        <v>18.158999999999999</v>
      </c>
    </row>
    <row r="486" spans="1:8">
      <c r="A486" s="46" t="s">
        <v>727</v>
      </c>
      <c r="B486" s="41" t="s">
        <v>771</v>
      </c>
      <c r="C486" s="46" t="s">
        <v>759</v>
      </c>
      <c r="D486" s="41" t="s">
        <v>729</v>
      </c>
      <c r="E486" s="45" t="s">
        <v>43</v>
      </c>
      <c r="F486" s="43">
        <v>3</v>
      </c>
      <c r="G486" s="41">
        <v>4</v>
      </c>
      <c r="H486" s="41">
        <v>26.565000000000001</v>
      </c>
    </row>
    <row r="487" spans="1:8">
      <c r="A487" s="22" t="s">
        <v>727</v>
      </c>
      <c r="B487" s="58" t="s">
        <v>770</v>
      </c>
      <c r="C487" s="22" t="s">
        <v>759</v>
      </c>
      <c r="D487" t="s">
        <v>20</v>
      </c>
      <c r="E487" s="3" t="s">
        <v>21</v>
      </c>
      <c r="F487" s="11">
        <v>1</v>
      </c>
      <c r="G487">
        <v>1</v>
      </c>
      <c r="H487">
        <v>28.610000000000014</v>
      </c>
    </row>
    <row r="488" spans="1:8">
      <c r="A488" s="22" t="s">
        <v>727</v>
      </c>
      <c r="B488" s="59" t="s">
        <v>770</v>
      </c>
      <c r="C488" s="22" t="s">
        <v>759</v>
      </c>
      <c r="D488" t="s">
        <v>20</v>
      </c>
      <c r="E488" s="3" t="s">
        <v>21</v>
      </c>
      <c r="F488" s="11">
        <v>1</v>
      </c>
      <c r="G488">
        <v>2</v>
      </c>
      <c r="H488">
        <v>21.161000000000001</v>
      </c>
    </row>
    <row r="489" spans="1:8">
      <c r="A489" s="22" t="s">
        <v>727</v>
      </c>
      <c r="B489" s="59" t="s">
        <v>770</v>
      </c>
      <c r="C489" s="22" t="s">
        <v>759</v>
      </c>
      <c r="D489" t="s">
        <v>20</v>
      </c>
      <c r="E489" s="3" t="s">
        <v>21</v>
      </c>
      <c r="F489" s="11">
        <v>1</v>
      </c>
      <c r="G489">
        <v>3</v>
      </c>
      <c r="H489">
        <v>22.834000000000003</v>
      </c>
    </row>
    <row r="490" spans="1:8">
      <c r="A490" s="22" t="s">
        <v>727</v>
      </c>
      <c r="B490" s="59" t="s">
        <v>770</v>
      </c>
      <c r="C490" s="22" t="s">
        <v>759</v>
      </c>
      <c r="D490" t="s">
        <v>20</v>
      </c>
      <c r="E490" s="3" t="s">
        <v>21</v>
      </c>
      <c r="F490" s="11">
        <v>2</v>
      </c>
      <c r="G490">
        <v>1</v>
      </c>
      <c r="H490">
        <v>15.238</v>
      </c>
    </row>
    <row r="491" spans="1:8">
      <c r="A491" s="22" t="s">
        <v>727</v>
      </c>
      <c r="B491" s="59" t="s">
        <v>770</v>
      </c>
      <c r="C491" s="22" t="s">
        <v>759</v>
      </c>
      <c r="D491" t="s">
        <v>20</v>
      </c>
      <c r="E491" s="3" t="s">
        <v>21</v>
      </c>
      <c r="F491" s="11">
        <v>2</v>
      </c>
      <c r="G491">
        <v>2</v>
      </c>
      <c r="H491">
        <v>13.57</v>
      </c>
    </row>
    <row r="492" spans="1:8">
      <c r="A492" s="22" t="s">
        <v>727</v>
      </c>
      <c r="B492" s="59" t="s">
        <v>770</v>
      </c>
      <c r="C492" s="22" t="s">
        <v>759</v>
      </c>
      <c r="D492" t="s">
        <v>20</v>
      </c>
      <c r="E492" s="3" t="s">
        <v>21</v>
      </c>
      <c r="F492" s="11">
        <v>2</v>
      </c>
      <c r="G492">
        <v>3</v>
      </c>
      <c r="H492">
        <v>11.702999999999999</v>
      </c>
    </row>
    <row r="493" spans="1:8">
      <c r="A493" s="22" t="s">
        <v>727</v>
      </c>
      <c r="B493" s="59" t="s">
        <v>770</v>
      </c>
      <c r="C493" s="22" t="s">
        <v>759</v>
      </c>
      <c r="D493" t="s">
        <v>20</v>
      </c>
      <c r="E493" s="3" t="s">
        <v>21</v>
      </c>
      <c r="F493" s="11">
        <v>3</v>
      </c>
      <c r="G493">
        <v>1</v>
      </c>
      <c r="H493">
        <v>27.280999999999999</v>
      </c>
    </row>
    <row r="494" spans="1:8">
      <c r="A494" s="22" t="s">
        <v>727</v>
      </c>
      <c r="B494" s="59" t="s">
        <v>770</v>
      </c>
      <c r="C494" s="22" t="s">
        <v>759</v>
      </c>
      <c r="D494" t="s">
        <v>20</v>
      </c>
      <c r="E494" s="3" t="s">
        <v>21</v>
      </c>
      <c r="F494" s="11">
        <v>3</v>
      </c>
      <c r="G494">
        <v>2</v>
      </c>
      <c r="H494">
        <v>21.83</v>
      </c>
    </row>
    <row r="495" spans="1:8">
      <c r="A495" s="22" t="s">
        <v>727</v>
      </c>
      <c r="B495" s="59" t="s">
        <v>770</v>
      </c>
      <c r="C495" s="22" t="s">
        <v>759</v>
      </c>
      <c r="D495" t="s">
        <v>20</v>
      </c>
      <c r="E495" s="3" t="s">
        <v>21</v>
      </c>
      <c r="F495" s="11">
        <v>3</v>
      </c>
      <c r="G495">
        <v>3</v>
      </c>
      <c r="H495">
        <v>43.176000000000002</v>
      </c>
    </row>
    <row r="496" spans="1:8">
      <c r="A496" s="46" t="s">
        <v>727</v>
      </c>
      <c r="B496" s="52" t="s">
        <v>770</v>
      </c>
      <c r="C496" s="46" t="s">
        <v>759</v>
      </c>
      <c r="D496" s="41" t="s">
        <v>20</v>
      </c>
      <c r="E496" s="45" t="s">
        <v>21</v>
      </c>
      <c r="F496" s="43">
        <v>3</v>
      </c>
      <c r="G496" s="41">
        <v>4</v>
      </c>
      <c r="H496" s="41">
        <v>18.434999999999999</v>
      </c>
    </row>
    <row r="497" spans="1:8">
      <c r="A497" s="22" t="s">
        <v>726</v>
      </c>
      <c r="B497" s="66" t="s">
        <v>771</v>
      </c>
      <c r="C497" s="22" t="s">
        <v>761</v>
      </c>
      <c r="D497" t="s">
        <v>26</v>
      </c>
      <c r="E497" s="2" t="s">
        <v>27</v>
      </c>
      <c r="F497" s="28">
        <v>1</v>
      </c>
      <c r="G497">
        <v>1</v>
      </c>
      <c r="H497">
        <v>36.705999999999989</v>
      </c>
    </row>
    <row r="498" spans="1:8">
      <c r="A498" s="22" t="s">
        <v>726</v>
      </c>
      <c r="B498" s="67" t="s">
        <v>771</v>
      </c>
      <c r="C498" s="22" t="s">
        <v>761</v>
      </c>
      <c r="D498" t="s">
        <v>26</v>
      </c>
      <c r="E498" s="2" t="s">
        <v>27</v>
      </c>
      <c r="F498" s="49">
        <v>1</v>
      </c>
      <c r="G498">
        <v>2</v>
      </c>
      <c r="H498">
        <v>32.739000000000004</v>
      </c>
    </row>
    <row r="499" spans="1:8">
      <c r="A499" s="22" t="s">
        <v>726</v>
      </c>
      <c r="B499" s="67" t="s">
        <v>771</v>
      </c>
      <c r="C499" s="22" t="s">
        <v>761</v>
      </c>
      <c r="D499" t="s">
        <v>26</v>
      </c>
      <c r="E499" s="2" t="s">
        <v>27</v>
      </c>
      <c r="F499" s="11">
        <v>2</v>
      </c>
      <c r="G499">
        <v>1</v>
      </c>
      <c r="H499">
        <v>24.077000000000002</v>
      </c>
    </row>
    <row r="500" spans="1:8">
      <c r="A500" s="22" t="s">
        <v>726</v>
      </c>
      <c r="B500" s="67" t="s">
        <v>771</v>
      </c>
      <c r="C500" s="22" t="s">
        <v>761</v>
      </c>
      <c r="D500" t="s">
        <v>26</v>
      </c>
      <c r="E500" s="2" t="s">
        <v>27</v>
      </c>
      <c r="F500" s="11">
        <v>2</v>
      </c>
      <c r="G500">
        <v>2</v>
      </c>
      <c r="H500">
        <v>31.998999999999999</v>
      </c>
    </row>
    <row r="501" spans="1:8">
      <c r="A501" s="22" t="s">
        <v>726</v>
      </c>
      <c r="B501" s="67" t="s">
        <v>771</v>
      </c>
      <c r="C501" s="22" t="s">
        <v>761</v>
      </c>
      <c r="D501" t="s">
        <v>26</v>
      </c>
      <c r="E501" s="2" t="s">
        <v>27</v>
      </c>
      <c r="F501" s="11">
        <v>2</v>
      </c>
      <c r="G501">
        <v>3</v>
      </c>
      <c r="H501">
        <v>22.151</v>
      </c>
    </row>
    <row r="502" spans="1:8">
      <c r="A502" s="22" t="s">
        <v>726</v>
      </c>
      <c r="B502" s="67" t="s">
        <v>771</v>
      </c>
      <c r="C502" s="22" t="s">
        <v>761</v>
      </c>
      <c r="D502" t="s">
        <v>26</v>
      </c>
      <c r="E502" s="2" t="s">
        <v>27</v>
      </c>
      <c r="F502" s="11">
        <v>3</v>
      </c>
      <c r="G502">
        <v>1</v>
      </c>
      <c r="H502">
        <v>39.417000000000002</v>
      </c>
    </row>
    <row r="503" spans="1:8">
      <c r="A503" s="46" t="s">
        <v>726</v>
      </c>
      <c r="B503" s="56" t="s">
        <v>771</v>
      </c>
      <c r="C503" s="46" t="s">
        <v>761</v>
      </c>
      <c r="D503" s="41" t="s">
        <v>26</v>
      </c>
      <c r="E503" s="50" t="s">
        <v>27</v>
      </c>
      <c r="F503" s="43">
        <v>3</v>
      </c>
      <c r="G503" s="41">
        <v>2</v>
      </c>
      <c r="H503" s="41">
        <v>38.015000000000001</v>
      </c>
    </row>
    <row r="504" spans="1:8">
      <c r="A504" s="22" t="s">
        <v>727</v>
      </c>
      <c r="B504" t="s">
        <v>769</v>
      </c>
      <c r="C504" s="22" t="s">
        <v>762</v>
      </c>
      <c r="D504" t="s">
        <v>750</v>
      </c>
      <c r="E504" s="3" t="s">
        <v>116</v>
      </c>
      <c r="F504">
        <v>1</v>
      </c>
      <c r="G504">
        <v>1</v>
      </c>
      <c r="H504">
        <v>34.379999999999995</v>
      </c>
    </row>
    <row r="505" spans="1:8">
      <c r="A505" s="22" t="s">
        <v>727</v>
      </c>
      <c r="B505" t="s">
        <v>769</v>
      </c>
      <c r="C505" s="22" t="s">
        <v>762</v>
      </c>
      <c r="D505" t="s">
        <v>750</v>
      </c>
      <c r="E505" s="3" t="s">
        <v>116</v>
      </c>
      <c r="F505">
        <v>1</v>
      </c>
      <c r="G505">
        <v>2</v>
      </c>
      <c r="H505">
        <v>31.234000000000009</v>
      </c>
    </row>
    <row r="506" spans="1:8">
      <c r="A506" s="22" t="s">
        <v>727</v>
      </c>
      <c r="B506" t="s">
        <v>769</v>
      </c>
      <c r="C506" s="22" t="s">
        <v>762</v>
      </c>
      <c r="D506" t="s">
        <v>750</v>
      </c>
      <c r="E506" s="3" t="s">
        <v>116</v>
      </c>
      <c r="F506">
        <v>1</v>
      </c>
      <c r="G506">
        <v>3</v>
      </c>
      <c r="H506">
        <v>35.781000000000006</v>
      </c>
    </row>
    <row r="507" spans="1:8">
      <c r="A507" s="22" t="s">
        <v>727</v>
      </c>
      <c r="B507" t="s">
        <v>769</v>
      </c>
      <c r="C507" s="22" t="s">
        <v>762</v>
      </c>
      <c r="D507" t="s">
        <v>750</v>
      </c>
      <c r="E507" s="3" t="s">
        <v>116</v>
      </c>
      <c r="F507">
        <v>2</v>
      </c>
      <c r="G507">
        <v>1</v>
      </c>
      <c r="H507">
        <v>28.544000000000011</v>
      </c>
    </row>
    <row r="508" spans="1:8">
      <c r="A508" s="22" t="s">
        <v>727</v>
      </c>
      <c r="B508" t="s">
        <v>769</v>
      </c>
      <c r="C508" s="22" t="s">
        <v>762</v>
      </c>
      <c r="D508" t="s">
        <v>750</v>
      </c>
      <c r="E508" s="3" t="s">
        <v>116</v>
      </c>
      <c r="F508">
        <v>2</v>
      </c>
      <c r="G508">
        <v>2</v>
      </c>
      <c r="H508">
        <v>32.938999999999993</v>
      </c>
    </row>
    <row r="509" spans="1:8">
      <c r="A509" s="46" t="s">
        <v>727</v>
      </c>
      <c r="B509" s="41" t="s">
        <v>769</v>
      </c>
      <c r="C509" s="46" t="s">
        <v>762</v>
      </c>
      <c r="D509" s="41" t="s">
        <v>750</v>
      </c>
      <c r="E509" s="45" t="s">
        <v>116</v>
      </c>
      <c r="F509" s="41">
        <v>2</v>
      </c>
      <c r="G509" s="41">
        <v>3</v>
      </c>
      <c r="H509" s="41">
        <v>29.185000000000002</v>
      </c>
    </row>
    <row r="510" spans="1:8">
      <c r="A510" s="22" t="s">
        <v>726</v>
      </c>
      <c r="B510" s="62" t="s">
        <v>771</v>
      </c>
      <c r="C510" s="22" t="s">
        <v>761</v>
      </c>
      <c r="D510" t="s">
        <v>16</v>
      </c>
      <c r="E510" s="3" t="s">
        <v>17</v>
      </c>
      <c r="F510" s="11">
        <v>1</v>
      </c>
      <c r="G510">
        <v>1</v>
      </c>
      <c r="H510">
        <v>31.506</v>
      </c>
    </row>
    <row r="511" spans="1:8">
      <c r="A511" s="22" t="s">
        <v>726</v>
      </c>
      <c r="B511" s="22" t="s">
        <v>771</v>
      </c>
      <c r="C511" s="22" t="s">
        <v>761</v>
      </c>
      <c r="D511" t="s">
        <v>16</v>
      </c>
      <c r="E511" s="3" t="s">
        <v>17</v>
      </c>
      <c r="F511" s="11">
        <v>1</v>
      </c>
      <c r="G511">
        <v>2</v>
      </c>
      <c r="H511">
        <v>45.587999999999994</v>
      </c>
    </row>
    <row r="512" spans="1:8">
      <c r="A512" s="22" t="s">
        <v>726</v>
      </c>
      <c r="B512" s="22" t="s">
        <v>771</v>
      </c>
      <c r="C512" s="22" t="s">
        <v>761</v>
      </c>
      <c r="D512" t="s">
        <v>16</v>
      </c>
      <c r="E512" s="3" t="s">
        <v>17</v>
      </c>
      <c r="F512" s="11">
        <v>1</v>
      </c>
      <c r="G512">
        <v>3</v>
      </c>
      <c r="H512">
        <v>25.276999999999987</v>
      </c>
    </row>
    <row r="513" spans="1:8">
      <c r="A513" s="22" t="s">
        <v>726</v>
      </c>
      <c r="B513" s="22" t="s">
        <v>771</v>
      </c>
      <c r="C513" s="22" t="s">
        <v>761</v>
      </c>
      <c r="D513" t="s">
        <v>16</v>
      </c>
      <c r="E513" s="3" t="s">
        <v>17</v>
      </c>
      <c r="F513" s="11">
        <v>2</v>
      </c>
      <c r="G513">
        <v>1</v>
      </c>
      <c r="H513">
        <v>19.018999999999998</v>
      </c>
    </row>
    <row r="514" spans="1:8">
      <c r="A514" s="22" t="s">
        <v>726</v>
      </c>
      <c r="B514" s="22" t="s">
        <v>771</v>
      </c>
      <c r="C514" s="22" t="s">
        <v>761</v>
      </c>
      <c r="D514" t="s">
        <v>16</v>
      </c>
      <c r="E514" s="3" t="s">
        <v>17</v>
      </c>
      <c r="F514" s="11">
        <v>2</v>
      </c>
      <c r="G514">
        <v>2</v>
      </c>
      <c r="H514">
        <v>25.21</v>
      </c>
    </row>
    <row r="515" spans="1:8">
      <c r="A515" s="22" t="s">
        <v>726</v>
      </c>
      <c r="B515" s="22" t="s">
        <v>771</v>
      </c>
      <c r="C515" s="22" t="s">
        <v>761</v>
      </c>
      <c r="D515" t="s">
        <v>16</v>
      </c>
      <c r="E515" s="3" t="s">
        <v>17</v>
      </c>
      <c r="F515" s="11">
        <v>2</v>
      </c>
      <c r="G515">
        <v>3</v>
      </c>
      <c r="H515">
        <v>24.277000000000001</v>
      </c>
    </row>
    <row r="516" spans="1:8">
      <c r="A516" s="22" t="s">
        <v>726</v>
      </c>
      <c r="B516" s="22" t="s">
        <v>771</v>
      </c>
      <c r="C516" s="22" t="s">
        <v>761</v>
      </c>
      <c r="D516" t="s">
        <v>16</v>
      </c>
      <c r="E516" s="3" t="s">
        <v>17</v>
      </c>
      <c r="F516" s="11">
        <v>3</v>
      </c>
      <c r="G516">
        <v>1</v>
      </c>
      <c r="H516">
        <v>18.576000000000001</v>
      </c>
    </row>
    <row r="517" spans="1:8">
      <c r="A517" s="46" t="s">
        <v>726</v>
      </c>
      <c r="B517" s="46" t="s">
        <v>771</v>
      </c>
      <c r="C517" s="46" t="s">
        <v>761</v>
      </c>
      <c r="D517" s="41" t="s">
        <v>16</v>
      </c>
      <c r="E517" s="45" t="s">
        <v>17</v>
      </c>
      <c r="F517" s="43">
        <v>3</v>
      </c>
      <c r="G517" s="41">
        <v>2</v>
      </c>
      <c r="H517" s="41">
        <v>17.722999999999999</v>
      </c>
    </row>
    <row r="518" spans="1:8">
      <c r="A518" s="22" t="s">
        <v>727</v>
      </c>
      <c r="B518" s="58" t="s">
        <v>770</v>
      </c>
      <c r="C518" s="22" t="s">
        <v>759</v>
      </c>
      <c r="D518" t="s">
        <v>28</v>
      </c>
      <c r="E518" s="3" t="s">
        <v>29</v>
      </c>
      <c r="F518" s="11">
        <v>1</v>
      </c>
      <c r="G518">
        <v>1</v>
      </c>
      <c r="H518">
        <v>30.378999999999991</v>
      </c>
    </row>
    <row r="519" spans="1:8">
      <c r="A519" s="22" t="s">
        <v>727</v>
      </c>
      <c r="B519" s="59" t="s">
        <v>770</v>
      </c>
      <c r="C519" s="22" t="s">
        <v>759</v>
      </c>
      <c r="D519" t="s">
        <v>28</v>
      </c>
      <c r="E519" s="3" t="s">
        <v>29</v>
      </c>
      <c r="F519" s="11">
        <v>1</v>
      </c>
      <c r="G519">
        <v>2</v>
      </c>
      <c r="H519">
        <v>32.206999999999994</v>
      </c>
    </row>
    <row r="520" spans="1:8">
      <c r="A520" s="22" t="s">
        <v>727</v>
      </c>
      <c r="B520" s="59" t="s">
        <v>770</v>
      </c>
      <c r="C520" s="22" t="s">
        <v>759</v>
      </c>
      <c r="D520" t="s">
        <v>28</v>
      </c>
      <c r="E520" s="3" t="s">
        <v>29</v>
      </c>
      <c r="F520" s="11">
        <v>2</v>
      </c>
      <c r="G520">
        <v>1</v>
      </c>
      <c r="H520">
        <v>28.686</v>
      </c>
    </row>
    <row r="521" spans="1:8">
      <c r="A521" s="46" t="s">
        <v>727</v>
      </c>
      <c r="B521" s="52" t="s">
        <v>770</v>
      </c>
      <c r="C521" s="46" t="s">
        <v>759</v>
      </c>
      <c r="D521" s="41" t="s">
        <v>28</v>
      </c>
      <c r="E521" s="45" t="s">
        <v>29</v>
      </c>
      <c r="F521" s="43">
        <v>2</v>
      </c>
      <c r="G521" s="41">
        <v>2</v>
      </c>
      <c r="H521" s="41">
        <v>25.315999999999999</v>
      </c>
    </row>
    <row r="522" spans="1:8">
      <c r="A522" s="22" t="s">
        <v>727</v>
      </c>
      <c r="B522" s="58" t="s">
        <v>770</v>
      </c>
      <c r="C522" s="22" t="s">
        <v>759</v>
      </c>
      <c r="D522" t="s">
        <v>117</v>
      </c>
      <c r="E522" s="3" t="s">
        <v>118</v>
      </c>
      <c r="F522">
        <v>1</v>
      </c>
      <c r="G522">
        <v>1</v>
      </c>
      <c r="H522">
        <v>18.031000000000006</v>
      </c>
    </row>
    <row r="523" spans="1:8">
      <c r="A523" s="22" t="s">
        <v>727</v>
      </c>
      <c r="B523" s="59" t="s">
        <v>770</v>
      </c>
      <c r="C523" s="22" t="s">
        <v>759</v>
      </c>
      <c r="D523" t="s">
        <v>117</v>
      </c>
      <c r="E523" s="3" t="s">
        <v>118</v>
      </c>
      <c r="F523">
        <v>1</v>
      </c>
      <c r="G523">
        <v>2</v>
      </c>
      <c r="H523">
        <v>25.185000000000002</v>
      </c>
    </row>
    <row r="524" spans="1:8">
      <c r="A524" s="22" t="s">
        <v>727</v>
      </c>
      <c r="B524" s="59" t="s">
        <v>770</v>
      </c>
      <c r="C524" s="22" t="s">
        <v>759</v>
      </c>
      <c r="D524" t="s">
        <v>117</v>
      </c>
      <c r="E524" s="3" t="s">
        <v>118</v>
      </c>
      <c r="F524">
        <v>1</v>
      </c>
      <c r="G524">
        <v>3</v>
      </c>
      <c r="H524">
        <v>22.834000000000003</v>
      </c>
    </row>
    <row r="525" spans="1:8">
      <c r="A525" s="22" t="s">
        <v>727</v>
      </c>
      <c r="B525" s="59" t="s">
        <v>770</v>
      </c>
      <c r="C525" s="22" t="s">
        <v>759</v>
      </c>
      <c r="D525" t="s">
        <v>117</v>
      </c>
      <c r="E525" s="3" t="s">
        <v>118</v>
      </c>
      <c r="F525">
        <v>1</v>
      </c>
      <c r="G525">
        <v>4</v>
      </c>
      <c r="H525">
        <v>20.925000000000011</v>
      </c>
    </row>
    <row r="526" spans="1:8">
      <c r="A526" s="22" t="s">
        <v>727</v>
      </c>
      <c r="B526" s="59" t="s">
        <v>770</v>
      </c>
      <c r="C526" s="22" t="s">
        <v>759</v>
      </c>
      <c r="D526" t="s">
        <v>117</v>
      </c>
      <c r="E526" s="3" t="s">
        <v>118</v>
      </c>
      <c r="F526">
        <v>1</v>
      </c>
      <c r="G526">
        <v>5</v>
      </c>
      <c r="H526">
        <v>30.468999999999994</v>
      </c>
    </row>
    <row r="527" spans="1:8">
      <c r="A527" s="22" t="s">
        <v>727</v>
      </c>
      <c r="B527" s="59" t="s">
        <v>770</v>
      </c>
      <c r="C527" s="22" t="s">
        <v>759</v>
      </c>
      <c r="D527" t="s">
        <v>117</v>
      </c>
      <c r="E527" s="3" t="s">
        <v>118</v>
      </c>
      <c r="F527">
        <v>1</v>
      </c>
      <c r="G527">
        <v>6</v>
      </c>
      <c r="H527">
        <v>20.376000000000005</v>
      </c>
    </row>
    <row r="528" spans="1:8">
      <c r="A528" s="22" t="s">
        <v>727</v>
      </c>
      <c r="B528" s="59" t="s">
        <v>770</v>
      </c>
      <c r="C528" s="22" t="s">
        <v>759</v>
      </c>
      <c r="D528" t="s">
        <v>117</v>
      </c>
      <c r="E528" s="3" t="s">
        <v>118</v>
      </c>
      <c r="F528">
        <v>1</v>
      </c>
      <c r="G528">
        <v>7</v>
      </c>
      <c r="H528">
        <v>27.209000000000003</v>
      </c>
    </row>
    <row r="529" spans="1:8">
      <c r="A529" s="22" t="s">
        <v>727</v>
      </c>
      <c r="B529" s="59" t="s">
        <v>770</v>
      </c>
      <c r="C529" s="22" t="s">
        <v>759</v>
      </c>
      <c r="D529" t="s">
        <v>117</v>
      </c>
      <c r="E529" s="3" t="s">
        <v>118</v>
      </c>
      <c r="F529">
        <v>1</v>
      </c>
      <c r="G529">
        <v>8</v>
      </c>
      <c r="H529">
        <v>22.272999999999996</v>
      </c>
    </row>
    <row r="530" spans="1:8">
      <c r="A530" s="22" t="s">
        <v>727</v>
      </c>
      <c r="B530" s="59" t="s">
        <v>770</v>
      </c>
      <c r="C530" s="22" t="s">
        <v>759</v>
      </c>
      <c r="D530" t="s">
        <v>117</v>
      </c>
      <c r="E530" s="3" t="s">
        <v>118</v>
      </c>
      <c r="F530">
        <v>1</v>
      </c>
      <c r="G530">
        <v>9</v>
      </c>
      <c r="H530">
        <v>26.38900000000001</v>
      </c>
    </row>
    <row r="531" spans="1:8">
      <c r="A531" s="22" t="s">
        <v>727</v>
      </c>
      <c r="B531" s="59" t="s">
        <v>770</v>
      </c>
      <c r="C531" s="22" t="s">
        <v>759</v>
      </c>
      <c r="D531" t="s">
        <v>117</v>
      </c>
      <c r="E531" s="3" t="s">
        <v>118</v>
      </c>
      <c r="F531">
        <v>1</v>
      </c>
      <c r="G531">
        <v>10</v>
      </c>
      <c r="H531">
        <v>25.016999999999996</v>
      </c>
    </row>
    <row r="532" spans="1:8">
      <c r="A532" s="22" t="s">
        <v>727</v>
      </c>
      <c r="B532" s="59" t="s">
        <v>770</v>
      </c>
      <c r="C532" s="22" t="s">
        <v>759</v>
      </c>
      <c r="D532" t="s">
        <v>117</v>
      </c>
      <c r="E532" s="3" t="s">
        <v>118</v>
      </c>
      <c r="F532">
        <v>1</v>
      </c>
      <c r="G532">
        <v>11</v>
      </c>
      <c r="H532">
        <v>19.653999999999996</v>
      </c>
    </row>
    <row r="533" spans="1:8">
      <c r="A533" s="22" t="s">
        <v>727</v>
      </c>
      <c r="B533" s="59" t="s">
        <v>770</v>
      </c>
      <c r="C533" s="22" t="s">
        <v>759</v>
      </c>
      <c r="D533" t="s">
        <v>117</v>
      </c>
      <c r="E533" s="3" t="s">
        <v>118</v>
      </c>
      <c r="F533">
        <v>2</v>
      </c>
      <c r="G533">
        <v>1</v>
      </c>
      <c r="H533">
        <v>11.216000000000008</v>
      </c>
    </row>
    <row r="534" spans="1:8">
      <c r="A534" s="22" t="s">
        <v>727</v>
      </c>
      <c r="B534" s="59" t="s">
        <v>770</v>
      </c>
      <c r="C534" s="22" t="s">
        <v>759</v>
      </c>
      <c r="D534" t="s">
        <v>117</v>
      </c>
      <c r="E534" s="3" t="s">
        <v>118</v>
      </c>
      <c r="F534">
        <v>2</v>
      </c>
      <c r="G534">
        <v>2</v>
      </c>
      <c r="H534">
        <v>15.47399999999999</v>
      </c>
    </row>
    <row r="535" spans="1:8">
      <c r="A535" s="22" t="s">
        <v>727</v>
      </c>
      <c r="B535" s="59" t="s">
        <v>770</v>
      </c>
      <c r="C535" s="22" t="s">
        <v>759</v>
      </c>
      <c r="D535" t="s">
        <v>117</v>
      </c>
      <c r="E535" s="3" t="s">
        <v>118</v>
      </c>
      <c r="F535">
        <v>2</v>
      </c>
      <c r="G535">
        <v>3</v>
      </c>
      <c r="H535">
        <v>25.866000000000014</v>
      </c>
    </row>
    <row r="536" spans="1:8">
      <c r="A536" s="22" t="s">
        <v>727</v>
      </c>
      <c r="B536" s="59" t="s">
        <v>770</v>
      </c>
      <c r="C536" s="22" t="s">
        <v>759</v>
      </c>
      <c r="D536" t="s">
        <v>117</v>
      </c>
      <c r="E536" s="3" t="s">
        <v>118</v>
      </c>
      <c r="F536">
        <v>2</v>
      </c>
      <c r="G536">
        <v>4</v>
      </c>
      <c r="H536">
        <v>23.334000000000003</v>
      </c>
    </row>
    <row r="537" spans="1:8">
      <c r="A537" s="22" t="s">
        <v>727</v>
      </c>
      <c r="B537" s="59" t="s">
        <v>770</v>
      </c>
      <c r="C537" s="22" t="s">
        <v>759</v>
      </c>
      <c r="D537" t="s">
        <v>117</v>
      </c>
      <c r="E537" s="3" t="s">
        <v>118</v>
      </c>
      <c r="F537">
        <v>2</v>
      </c>
      <c r="G537">
        <v>5</v>
      </c>
      <c r="H537">
        <v>27.36099999999999</v>
      </c>
    </row>
    <row r="538" spans="1:8">
      <c r="A538" s="22" t="s">
        <v>727</v>
      </c>
      <c r="B538" s="59" t="s">
        <v>770</v>
      </c>
      <c r="C538" s="22" t="s">
        <v>759</v>
      </c>
      <c r="D538" t="s">
        <v>117</v>
      </c>
      <c r="E538" s="3" t="s">
        <v>118</v>
      </c>
      <c r="F538">
        <v>2</v>
      </c>
      <c r="G538">
        <v>6</v>
      </c>
      <c r="H538">
        <v>13.503999999999991</v>
      </c>
    </row>
    <row r="539" spans="1:8">
      <c r="A539" s="22" t="s">
        <v>727</v>
      </c>
      <c r="B539" s="59" t="s">
        <v>770</v>
      </c>
      <c r="C539" s="22" t="s">
        <v>759</v>
      </c>
      <c r="D539" t="s">
        <v>117</v>
      </c>
      <c r="E539" s="3" t="s">
        <v>118</v>
      </c>
      <c r="F539">
        <v>2</v>
      </c>
      <c r="G539">
        <v>7</v>
      </c>
      <c r="H539">
        <v>20.632000000000005</v>
      </c>
    </row>
    <row r="540" spans="1:8">
      <c r="A540" s="22" t="s">
        <v>727</v>
      </c>
      <c r="B540" s="59" t="s">
        <v>770</v>
      </c>
      <c r="C540" s="22" t="s">
        <v>759</v>
      </c>
      <c r="D540" t="s">
        <v>117</v>
      </c>
      <c r="E540" s="3" t="s">
        <v>118</v>
      </c>
      <c r="F540">
        <v>2</v>
      </c>
      <c r="G540">
        <v>8</v>
      </c>
      <c r="H540">
        <v>16.313999999999993</v>
      </c>
    </row>
    <row r="541" spans="1:8">
      <c r="A541" s="22" t="s">
        <v>727</v>
      </c>
      <c r="B541" s="59" t="s">
        <v>770</v>
      </c>
      <c r="C541" s="22" t="s">
        <v>759</v>
      </c>
      <c r="D541" t="s">
        <v>117</v>
      </c>
      <c r="E541" s="3" t="s">
        <v>118</v>
      </c>
      <c r="F541">
        <v>3</v>
      </c>
      <c r="G541">
        <v>1</v>
      </c>
      <c r="H541">
        <v>26.75</v>
      </c>
    </row>
    <row r="542" spans="1:8">
      <c r="A542" s="22" t="s">
        <v>727</v>
      </c>
      <c r="B542" s="59" t="s">
        <v>770</v>
      </c>
      <c r="C542" s="22" t="s">
        <v>759</v>
      </c>
      <c r="D542" t="s">
        <v>117</v>
      </c>
      <c r="E542" s="3" t="s">
        <v>118</v>
      </c>
      <c r="F542">
        <v>3</v>
      </c>
      <c r="G542">
        <v>2</v>
      </c>
      <c r="H542">
        <v>28.072000000000003</v>
      </c>
    </row>
    <row r="543" spans="1:8">
      <c r="A543" s="22" t="s">
        <v>727</v>
      </c>
      <c r="B543" s="59" t="s">
        <v>770</v>
      </c>
      <c r="C543" s="22" t="s">
        <v>759</v>
      </c>
      <c r="D543" t="s">
        <v>117</v>
      </c>
      <c r="E543" s="3" t="s">
        <v>118</v>
      </c>
      <c r="F543">
        <v>3</v>
      </c>
      <c r="G543">
        <v>3</v>
      </c>
      <c r="H543">
        <v>27.407999999999987</v>
      </c>
    </row>
    <row r="544" spans="1:8">
      <c r="A544" s="46" t="s">
        <v>727</v>
      </c>
      <c r="B544" s="52" t="s">
        <v>770</v>
      </c>
      <c r="C544" s="46" t="s">
        <v>759</v>
      </c>
      <c r="D544" s="41" t="s">
        <v>117</v>
      </c>
      <c r="E544" s="45" t="s">
        <v>118</v>
      </c>
      <c r="F544" s="41">
        <v>3</v>
      </c>
      <c r="G544" s="41">
        <v>4</v>
      </c>
      <c r="H544" s="41">
        <v>28.72</v>
      </c>
    </row>
    <row r="545" spans="1:8">
      <c r="A545" s="22" t="s">
        <v>727</v>
      </c>
      <c r="B545" t="s">
        <v>769</v>
      </c>
      <c r="C545" s="22" t="s">
        <v>762</v>
      </c>
      <c r="D545" t="s">
        <v>119</v>
      </c>
      <c r="E545" s="3" t="s">
        <v>120</v>
      </c>
      <c r="F545">
        <v>1</v>
      </c>
      <c r="G545">
        <v>1</v>
      </c>
      <c r="H545">
        <v>17.623999999999995</v>
      </c>
    </row>
    <row r="546" spans="1:8">
      <c r="A546" s="22" t="s">
        <v>727</v>
      </c>
      <c r="B546" t="s">
        <v>769</v>
      </c>
      <c r="C546" s="22" t="s">
        <v>762</v>
      </c>
      <c r="D546" t="s">
        <v>119</v>
      </c>
      <c r="E546" s="3" t="s">
        <v>120</v>
      </c>
      <c r="F546">
        <v>1</v>
      </c>
      <c r="G546">
        <v>2</v>
      </c>
      <c r="H546">
        <v>19.032000000000011</v>
      </c>
    </row>
    <row r="547" spans="1:8">
      <c r="A547" s="22" t="s">
        <v>727</v>
      </c>
      <c r="B547" t="s">
        <v>769</v>
      </c>
      <c r="C547" s="22" t="s">
        <v>762</v>
      </c>
      <c r="D547" t="s">
        <v>119</v>
      </c>
      <c r="E547" s="3" t="s">
        <v>120</v>
      </c>
      <c r="F547">
        <v>1</v>
      </c>
      <c r="G547">
        <v>3</v>
      </c>
      <c r="H547">
        <v>11.330999999999989</v>
      </c>
    </row>
    <row r="548" spans="1:8">
      <c r="A548" s="22" t="s">
        <v>727</v>
      </c>
      <c r="B548" t="s">
        <v>769</v>
      </c>
      <c r="C548" s="22" t="s">
        <v>762</v>
      </c>
      <c r="D548" t="s">
        <v>119</v>
      </c>
      <c r="E548" s="3" t="s">
        <v>120</v>
      </c>
      <c r="F548">
        <v>1</v>
      </c>
      <c r="G548">
        <v>4</v>
      </c>
      <c r="H548">
        <v>16.11699999999999</v>
      </c>
    </row>
    <row r="549" spans="1:8">
      <c r="A549" s="22" t="s">
        <v>727</v>
      </c>
      <c r="B549" t="s">
        <v>769</v>
      </c>
      <c r="C549" s="22" t="s">
        <v>762</v>
      </c>
      <c r="D549" t="s">
        <v>119</v>
      </c>
      <c r="E549" s="3" t="s">
        <v>120</v>
      </c>
      <c r="F549">
        <v>2</v>
      </c>
      <c r="G549">
        <v>1</v>
      </c>
      <c r="H549">
        <v>21.700999999999993</v>
      </c>
    </row>
    <row r="550" spans="1:8">
      <c r="A550" s="46" t="s">
        <v>727</v>
      </c>
      <c r="B550" s="41" t="s">
        <v>769</v>
      </c>
      <c r="C550" s="46" t="s">
        <v>762</v>
      </c>
      <c r="D550" s="41" t="s">
        <v>119</v>
      </c>
      <c r="E550" s="45" t="s">
        <v>120</v>
      </c>
      <c r="F550" s="41">
        <v>2</v>
      </c>
      <c r="G550" s="41">
        <v>2</v>
      </c>
      <c r="H550" s="41">
        <v>18.919999999999987</v>
      </c>
    </row>
    <row r="551" spans="1:8">
      <c r="A551" s="22" t="s">
        <v>727</v>
      </c>
      <c r="B551" t="s">
        <v>769</v>
      </c>
      <c r="C551" s="22" t="s">
        <v>762</v>
      </c>
      <c r="D551" t="s">
        <v>121</v>
      </c>
      <c r="E551" s="3" t="s">
        <v>122</v>
      </c>
      <c r="F551">
        <v>1</v>
      </c>
      <c r="G551">
        <v>1</v>
      </c>
      <c r="H551">
        <v>18.676999999999992</v>
      </c>
    </row>
    <row r="552" spans="1:8">
      <c r="A552" s="22" t="s">
        <v>727</v>
      </c>
      <c r="B552" t="s">
        <v>769</v>
      </c>
      <c r="C552" s="22" t="s">
        <v>762</v>
      </c>
      <c r="D552" t="s">
        <v>121</v>
      </c>
      <c r="E552" s="3" t="s">
        <v>122</v>
      </c>
      <c r="F552">
        <v>1</v>
      </c>
      <c r="G552">
        <v>2</v>
      </c>
      <c r="H552">
        <v>21.425000000000011</v>
      </c>
    </row>
    <row r="553" spans="1:8">
      <c r="A553" s="22" t="s">
        <v>727</v>
      </c>
      <c r="B553" t="s">
        <v>769</v>
      </c>
      <c r="C553" s="22" t="s">
        <v>762</v>
      </c>
      <c r="D553" t="s">
        <v>121</v>
      </c>
      <c r="E553" s="3" t="s">
        <v>122</v>
      </c>
      <c r="F553">
        <v>1</v>
      </c>
      <c r="G553">
        <v>3</v>
      </c>
      <c r="H553">
        <v>18.768000000000001</v>
      </c>
    </row>
    <row r="554" spans="1:8">
      <c r="A554" s="22" t="s">
        <v>727</v>
      </c>
      <c r="B554" t="s">
        <v>769</v>
      </c>
      <c r="C554" s="22" t="s">
        <v>762</v>
      </c>
      <c r="D554" t="s">
        <v>121</v>
      </c>
      <c r="E554" s="3" t="s">
        <v>122</v>
      </c>
      <c r="F554">
        <v>1</v>
      </c>
      <c r="G554">
        <v>4</v>
      </c>
      <c r="H554">
        <v>8.3259999999999934</v>
      </c>
    </row>
    <row r="555" spans="1:8">
      <c r="A555" s="22" t="s">
        <v>727</v>
      </c>
      <c r="B555" t="s">
        <v>769</v>
      </c>
      <c r="C555" s="22" t="s">
        <v>762</v>
      </c>
      <c r="D555" t="s">
        <v>121</v>
      </c>
      <c r="E555" s="3" t="s">
        <v>122</v>
      </c>
      <c r="F555">
        <v>1</v>
      </c>
      <c r="G555">
        <v>5</v>
      </c>
      <c r="H555">
        <v>19.439999999999998</v>
      </c>
    </row>
    <row r="556" spans="1:8">
      <c r="A556" s="22" t="s">
        <v>727</v>
      </c>
      <c r="B556" t="s">
        <v>769</v>
      </c>
      <c r="C556" s="22" t="s">
        <v>762</v>
      </c>
      <c r="D556" t="s">
        <v>121</v>
      </c>
      <c r="E556" s="3" t="s">
        <v>122</v>
      </c>
      <c r="F556">
        <v>1</v>
      </c>
      <c r="G556">
        <v>6</v>
      </c>
      <c r="H556">
        <v>12.343999999999994</v>
      </c>
    </row>
    <row r="557" spans="1:8">
      <c r="A557" s="22" t="s">
        <v>727</v>
      </c>
      <c r="B557" t="s">
        <v>769</v>
      </c>
      <c r="C557" s="22" t="s">
        <v>762</v>
      </c>
      <c r="D557" t="s">
        <v>121</v>
      </c>
      <c r="E557" s="3" t="s">
        <v>122</v>
      </c>
      <c r="F557">
        <v>2</v>
      </c>
      <c r="G557">
        <v>1</v>
      </c>
      <c r="H557">
        <v>18.925000000000011</v>
      </c>
    </row>
    <row r="558" spans="1:8">
      <c r="A558" s="22" t="s">
        <v>727</v>
      </c>
      <c r="B558" t="s">
        <v>769</v>
      </c>
      <c r="C558" s="22" t="s">
        <v>762</v>
      </c>
      <c r="D558" t="s">
        <v>121</v>
      </c>
      <c r="E558" s="3" t="s">
        <v>122</v>
      </c>
      <c r="F558">
        <v>2</v>
      </c>
      <c r="G558">
        <v>2</v>
      </c>
      <c r="H558">
        <v>13.294000000000011</v>
      </c>
    </row>
    <row r="559" spans="1:8">
      <c r="A559" s="22" t="s">
        <v>727</v>
      </c>
      <c r="B559" t="s">
        <v>769</v>
      </c>
      <c r="C559" s="22" t="s">
        <v>762</v>
      </c>
      <c r="D559" t="s">
        <v>121</v>
      </c>
      <c r="E559" s="3" t="s">
        <v>122</v>
      </c>
      <c r="F559">
        <v>3</v>
      </c>
      <c r="G559">
        <v>1</v>
      </c>
      <c r="H559">
        <v>12.293000000000006</v>
      </c>
    </row>
    <row r="560" spans="1:8">
      <c r="A560" s="22" t="s">
        <v>727</v>
      </c>
      <c r="B560" t="s">
        <v>769</v>
      </c>
      <c r="C560" s="22" t="s">
        <v>762</v>
      </c>
      <c r="D560" t="s">
        <v>121</v>
      </c>
      <c r="E560" s="3" t="s">
        <v>122</v>
      </c>
      <c r="F560">
        <v>3</v>
      </c>
      <c r="G560">
        <v>2</v>
      </c>
      <c r="H560">
        <v>12.657999999999987</v>
      </c>
    </row>
    <row r="561" spans="1:8">
      <c r="A561" s="22" t="s">
        <v>727</v>
      </c>
      <c r="B561" t="s">
        <v>769</v>
      </c>
      <c r="C561" s="22" t="s">
        <v>762</v>
      </c>
      <c r="D561" t="s">
        <v>121</v>
      </c>
      <c r="E561" s="3" t="s">
        <v>122</v>
      </c>
      <c r="F561">
        <v>3</v>
      </c>
      <c r="G561">
        <v>3</v>
      </c>
      <c r="H561">
        <v>21.800999999999988</v>
      </c>
    </row>
    <row r="562" spans="1:8">
      <c r="A562" s="22" t="s">
        <v>727</v>
      </c>
      <c r="B562" t="s">
        <v>769</v>
      </c>
      <c r="C562" s="22" t="s">
        <v>762</v>
      </c>
      <c r="D562" t="s">
        <v>121</v>
      </c>
      <c r="E562" s="3" t="s">
        <v>122</v>
      </c>
      <c r="F562">
        <v>3</v>
      </c>
      <c r="G562">
        <v>4</v>
      </c>
      <c r="H562">
        <v>22.507000000000005</v>
      </c>
    </row>
    <row r="563" spans="1:8">
      <c r="A563" s="22" t="s">
        <v>727</v>
      </c>
      <c r="B563" t="s">
        <v>769</v>
      </c>
      <c r="C563" s="22" t="s">
        <v>762</v>
      </c>
      <c r="D563" t="s">
        <v>121</v>
      </c>
      <c r="E563" s="3" t="s">
        <v>122</v>
      </c>
      <c r="F563">
        <v>3</v>
      </c>
      <c r="G563">
        <v>5</v>
      </c>
      <c r="H563">
        <v>19.429000000000002</v>
      </c>
    </row>
    <row r="564" spans="1:8">
      <c r="A564" s="46" t="s">
        <v>727</v>
      </c>
      <c r="B564" s="41" t="s">
        <v>769</v>
      </c>
      <c r="C564" s="46" t="s">
        <v>762</v>
      </c>
      <c r="D564" s="41" t="s">
        <v>121</v>
      </c>
      <c r="E564" s="45" t="s">
        <v>122</v>
      </c>
      <c r="F564" s="41">
        <v>3</v>
      </c>
      <c r="G564" s="41">
        <v>6</v>
      </c>
      <c r="H564" s="41">
        <v>24.673000000000002</v>
      </c>
    </row>
    <row r="565" spans="1:8">
      <c r="A565" s="22" t="s">
        <v>726</v>
      </c>
      <c r="B565" s="58" t="s">
        <v>770</v>
      </c>
      <c r="C565" s="22" t="s">
        <v>761</v>
      </c>
      <c r="D565" t="s">
        <v>721</v>
      </c>
      <c r="E565" s="37" t="s">
        <v>41</v>
      </c>
      <c r="F565" s="29">
        <v>1</v>
      </c>
      <c r="G565">
        <v>1</v>
      </c>
      <c r="H565">
        <v>21.659999999999997</v>
      </c>
    </row>
    <row r="566" spans="1:8">
      <c r="A566" s="22" t="s">
        <v>726</v>
      </c>
      <c r="B566" s="59" t="s">
        <v>770</v>
      </c>
      <c r="C566" s="22" t="s">
        <v>761</v>
      </c>
      <c r="D566" t="s">
        <v>721</v>
      </c>
      <c r="E566" s="37" t="s">
        <v>41</v>
      </c>
      <c r="F566" s="49">
        <v>1</v>
      </c>
      <c r="G566">
        <v>2</v>
      </c>
      <c r="H566">
        <v>22.092999999999989</v>
      </c>
    </row>
    <row r="567" spans="1:8">
      <c r="A567" s="22" t="s">
        <v>726</v>
      </c>
      <c r="B567" s="59" t="s">
        <v>770</v>
      </c>
      <c r="C567" s="22" t="s">
        <v>761</v>
      </c>
      <c r="D567" t="s">
        <v>721</v>
      </c>
      <c r="E567" s="37" t="s">
        <v>41</v>
      </c>
      <c r="F567" s="49">
        <v>1</v>
      </c>
      <c r="G567">
        <v>3</v>
      </c>
      <c r="H567">
        <v>24.201999999999998</v>
      </c>
    </row>
    <row r="568" spans="1:8">
      <c r="A568" s="22" t="s">
        <v>726</v>
      </c>
      <c r="B568" s="59" t="s">
        <v>770</v>
      </c>
      <c r="C568" s="22" t="s">
        <v>761</v>
      </c>
      <c r="D568" t="s">
        <v>721</v>
      </c>
      <c r="E568" s="37" t="s">
        <v>41</v>
      </c>
      <c r="F568" s="11">
        <v>2</v>
      </c>
      <c r="G568">
        <v>1</v>
      </c>
      <c r="H568">
        <v>20.501000000000001</v>
      </c>
    </row>
    <row r="569" spans="1:8">
      <c r="A569" s="22" t="s">
        <v>726</v>
      </c>
      <c r="B569" s="59" t="s">
        <v>770</v>
      </c>
      <c r="C569" s="22" t="s">
        <v>761</v>
      </c>
      <c r="D569" t="s">
        <v>721</v>
      </c>
      <c r="E569" s="37" t="s">
        <v>41</v>
      </c>
      <c r="F569" s="11">
        <v>2</v>
      </c>
      <c r="G569">
        <v>2</v>
      </c>
      <c r="H569">
        <v>16.88</v>
      </c>
    </row>
    <row r="570" spans="1:8">
      <c r="A570" s="22" t="s">
        <v>726</v>
      </c>
      <c r="B570" s="59" t="s">
        <v>770</v>
      </c>
      <c r="C570" s="22" t="s">
        <v>761</v>
      </c>
      <c r="D570" t="s">
        <v>721</v>
      </c>
      <c r="E570" s="37" t="s">
        <v>41</v>
      </c>
      <c r="F570" s="11">
        <v>2</v>
      </c>
      <c r="G570">
        <v>3</v>
      </c>
      <c r="H570">
        <v>14.832000000000001</v>
      </c>
    </row>
    <row r="571" spans="1:8">
      <c r="A571" s="22" t="s">
        <v>726</v>
      </c>
      <c r="B571" s="59" t="s">
        <v>770</v>
      </c>
      <c r="C571" s="22" t="s">
        <v>761</v>
      </c>
      <c r="D571" t="s">
        <v>721</v>
      </c>
      <c r="E571" s="37" t="s">
        <v>41</v>
      </c>
      <c r="F571" s="11">
        <v>3</v>
      </c>
      <c r="G571">
        <v>1</v>
      </c>
      <c r="H571">
        <v>20.338999999999999</v>
      </c>
    </row>
    <row r="572" spans="1:8">
      <c r="A572" s="22" t="s">
        <v>726</v>
      </c>
      <c r="B572" s="59" t="s">
        <v>770</v>
      </c>
      <c r="C572" s="22" t="s">
        <v>761</v>
      </c>
      <c r="D572" t="s">
        <v>721</v>
      </c>
      <c r="E572" s="37" t="s">
        <v>41</v>
      </c>
      <c r="F572" s="11">
        <v>3</v>
      </c>
      <c r="G572">
        <v>2</v>
      </c>
      <c r="H572">
        <v>26.327999999999999</v>
      </c>
    </row>
    <row r="573" spans="1:8">
      <c r="A573" s="22" t="s">
        <v>726</v>
      </c>
      <c r="B573" s="59" t="s">
        <v>770</v>
      </c>
      <c r="C573" s="22" t="s">
        <v>761</v>
      </c>
      <c r="D573" t="s">
        <v>721</v>
      </c>
      <c r="E573" s="37" t="s">
        <v>41</v>
      </c>
      <c r="F573" s="11">
        <v>3</v>
      </c>
      <c r="G573">
        <v>3</v>
      </c>
      <c r="H573">
        <v>22.922000000000001</v>
      </c>
    </row>
    <row r="574" spans="1:8">
      <c r="A574" s="22" t="s">
        <v>726</v>
      </c>
      <c r="B574" s="59" t="s">
        <v>770</v>
      </c>
      <c r="C574" s="22" t="s">
        <v>761</v>
      </c>
      <c r="D574" t="s">
        <v>721</v>
      </c>
      <c r="E574" s="37" t="s">
        <v>41</v>
      </c>
      <c r="F574" s="11">
        <v>3</v>
      </c>
      <c r="G574">
        <v>4</v>
      </c>
      <c r="H574">
        <v>17.364000000000001</v>
      </c>
    </row>
    <row r="575" spans="1:8">
      <c r="A575" s="46" t="s">
        <v>726</v>
      </c>
      <c r="B575" s="52" t="s">
        <v>770</v>
      </c>
      <c r="C575" s="46" t="s">
        <v>761</v>
      </c>
      <c r="D575" s="41" t="s">
        <v>721</v>
      </c>
      <c r="E575" s="51" t="s">
        <v>41</v>
      </c>
      <c r="F575" s="41">
        <v>3</v>
      </c>
      <c r="G575" s="41">
        <v>5</v>
      </c>
      <c r="H575" s="41">
        <v>16.015000000000001</v>
      </c>
    </row>
    <row r="576" spans="1:8">
      <c r="A576" s="22" t="s">
        <v>726</v>
      </c>
      <c r="B576" s="57" t="s">
        <v>808</v>
      </c>
      <c r="C576" s="22" t="s">
        <v>806</v>
      </c>
      <c r="D576" t="s">
        <v>800</v>
      </c>
      <c r="E576" s="3" t="s">
        <v>803</v>
      </c>
      <c r="F576" s="22">
        <v>1</v>
      </c>
      <c r="G576" s="22">
        <v>1</v>
      </c>
      <c r="H576">
        <v>-17.186000000000007</v>
      </c>
    </row>
    <row r="577" spans="1:8">
      <c r="A577" s="22" t="s">
        <v>726</v>
      </c>
      <c r="B577" s="57" t="s">
        <v>808</v>
      </c>
      <c r="C577" s="22" t="s">
        <v>806</v>
      </c>
      <c r="D577" t="s">
        <v>800</v>
      </c>
      <c r="E577" s="3" t="s">
        <v>803</v>
      </c>
      <c r="F577" s="22">
        <v>1</v>
      </c>
      <c r="G577" s="22">
        <v>2</v>
      </c>
      <c r="H577">
        <v>-15.254999999999995</v>
      </c>
    </row>
    <row r="578" spans="1:8">
      <c r="A578" s="22" t="s">
        <v>726</v>
      </c>
      <c r="B578" s="57" t="s">
        <v>808</v>
      </c>
      <c r="C578" s="22" t="s">
        <v>806</v>
      </c>
      <c r="D578" t="s">
        <v>800</v>
      </c>
      <c r="E578" s="3" t="s">
        <v>803</v>
      </c>
      <c r="F578" s="22">
        <v>1</v>
      </c>
      <c r="G578" s="22">
        <v>3</v>
      </c>
      <c r="H578">
        <v>-10.121000000000009</v>
      </c>
    </row>
    <row r="579" spans="1:8">
      <c r="A579" s="22" t="s">
        <v>726</v>
      </c>
      <c r="B579" s="57" t="s">
        <v>808</v>
      </c>
      <c r="C579" s="22" t="s">
        <v>806</v>
      </c>
      <c r="D579" t="s">
        <v>800</v>
      </c>
      <c r="E579" s="3" t="s">
        <v>803</v>
      </c>
      <c r="F579" s="22">
        <v>2</v>
      </c>
      <c r="G579" s="22">
        <v>1</v>
      </c>
      <c r="H579">
        <v>-17.616000000000014</v>
      </c>
    </row>
    <row r="580" spans="1:8">
      <c r="A580" s="22" t="s">
        <v>726</v>
      </c>
      <c r="B580" s="57" t="s">
        <v>808</v>
      </c>
      <c r="C580" s="22" t="s">
        <v>806</v>
      </c>
      <c r="D580" t="s">
        <v>800</v>
      </c>
      <c r="E580" s="3" t="s">
        <v>803</v>
      </c>
      <c r="F580" s="22">
        <v>2</v>
      </c>
      <c r="G580" s="22">
        <v>2</v>
      </c>
      <c r="H580">
        <v>-15.015999999999991</v>
      </c>
    </row>
    <row r="581" spans="1:8">
      <c r="A581" s="22" t="s">
        <v>726</v>
      </c>
      <c r="B581" s="57" t="s">
        <v>808</v>
      </c>
      <c r="C581" s="22" t="s">
        <v>806</v>
      </c>
      <c r="D581" t="s">
        <v>800</v>
      </c>
      <c r="E581" s="3" t="s">
        <v>803</v>
      </c>
      <c r="F581" s="22">
        <v>2</v>
      </c>
      <c r="G581" s="22">
        <v>3</v>
      </c>
      <c r="H581">
        <v>-15.421999999999997</v>
      </c>
    </row>
    <row r="582" spans="1:8">
      <c r="A582" s="22" t="s">
        <v>726</v>
      </c>
      <c r="B582" s="57" t="s">
        <v>808</v>
      </c>
      <c r="C582" s="22" t="s">
        <v>806</v>
      </c>
      <c r="D582" t="s">
        <v>800</v>
      </c>
      <c r="E582" s="3" t="s">
        <v>803</v>
      </c>
      <c r="F582" s="22">
        <v>3</v>
      </c>
      <c r="G582" s="22">
        <v>1</v>
      </c>
      <c r="H582">
        <v>-16.013000000000005</v>
      </c>
    </row>
    <row r="583" spans="1:8">
      <c r="A583" s="22" t="s">
        <v>726</v>
      </c>
      <c r="B583" s="57" t="s">
        <v>808</v>
      </c>
      <c r="C583" s="22" t="s">
        <v>806</v>
      </c>
      <c r="D583" t="s">
        <v>800</v>
      </c>
      <c r="E583" s="3" t="s">
        <v>803</v>
      </c>
      <c r="F583" s="22">
        <v>3</v>
      </c>
      <c r="G583" s="22">
        <v>2</v>
      </c>
      <c r="H583">
        <v>-12.680000000000007</v>
      </c>
    </row>
    <row r="584" spans="1:8">
      <c r="A584" s="46" t="s">
        <v>726</v>
      </c>
      <c r="B584" s="65" t="s">
        <v>808</v>
      </c>
      <c r="C584" s="46" t="s">
        <v>806</v>
      </c>
      <c r="D584" s="41" t="s">
        <v>800</v>
      </c>
      <c r="E584" s="45" t="s">
        <v>803</v>
      </c>
      <c r="F584" s="46">
        <v>3</v>
      </c>
      <c r="G584" s="46">
        <v>3</v>
      </c>
      <c r="H584" s="41">
        <v>-14.872000000000014</v>
      </c>
    </row>
    <row r="585" spans="1:8">
      <c r="A585" s="22" t="s">
        <v>726</v>
      </c>
      <c r="B585" s="57" t="s">
        <v>808</v>
      </c>
      <c r="C585" s="22" t="s">
        <v>806</v>
      </c>
      <c r="D585" t="s">
        <v>801</v>
      </c>
      <c r="E585" s="3" t="s">
        <v>803</v>
      </c>
      <c r="F585">
        <v>1</v>
      </c>
      <c r="G585" s="22">
        <v>1</v>
      </c>
      <c r="H585">
        <v>-5.546999999999997</v>
      </c>
    </row>
    <row r="586" spans="1:8">
      <c r="A586" s="22" t="s">
        <v>726</v>
      </c>
      <c r="B586" s="57" t="s">
        <v>808</v>
      </c>
      <c r="C586" s="22" t="s">
        <v>806</v>
      </c>
      <c r="D586" t="s">
        <v>801</v>
      </c>
      <c r="E586" s="3" t="s">
        <v>803</v>
      </c>
      <c r="F586">
        <v>1</v>
      </c>
      <c r="G586" s="22">
        <v>2</v>
      </c>
      <c r="H586">
        <v>-7.8530000000000086</v>
      </c>
    </row>
    <row r="587" spans="1:8">
      <c r="A587" s="22" t="s">
        <v>726</v>
      </c>
      <c r="B587" s="57" t="s">
        <v>808</v>
      </c>
      <c r="C587" s="22" t="s">
        <v>806</v>
      </c>
      <c r="D587" t="s">
        <v>801</v>
      </c>
      <c r="E587" s="3" t="s">
        <v>803</v>
      </c>
      <c r="F587">
        <v>1</v>
      </c>
      <c r="G587" s="22">
        <v>3</v>
      </c>
      <c r="H587">
        <v>-11.524000000000001</v>
      </c>
    </row>
    <row r="588" spans="1:8">
      <c r="A588" s="22" t="s">
        <v>726</v>
      </c>
      <c r="B588" s="57" t="s">
        <v>808</v>
      </c>
      <c r="C588" s="22" t="s">
        <v>806</v>
      </c>
      <c r="D588" t="s">
        <v>801</v>
      </c>
      <c r="E588" s="3" t="s">
        <v>803</v>
      </c>
      <c r="F588">
        <v>2</v>
      </c>
      <c r="G588" s="22">
        <v>1</v>
      </c>
      <c r="H588">
        <v>-6.0089999999999861</v>
      </c>
    </row>
    <row r="589" spans="1:8">
      <c r="A589" s="22" t="s">
        <v>726</v>
      </c>
      <c r="B589" s="57" t="s">
        <v>808</v>
      </c>
      <c r="C589" s="22" t="s">
        <v>806</v>
      </c>
      <c r="D589" t="s">
        <v>801</v>
      </c>
      <c r="E589" s="3" t="s">
        <v>803</v>
      </c>
      <c r="F589">
        <v>2</v>
      </c>
      <c r="G589" s="22">
        <v>2</v>
      </c>
      <c r="H589">
        <v>-15.496000000000009</v>
      </c>
    </row>
    <row r="590" spans="1:8">
      <c r="A590" s="22" t="s">
        <v>726</v>
      </c>
      <c r="B590" s="57" t="s">
        <v>808</v>
      </c>
      <c r="C590" s="22" t="s">
        <v>806</v>
      </c>
      <c r="D590" t="s">
        <v>801</v>
      </c>
      <c r="E590" s="3" t="s">
        <v>803</v>
      </c>
      <c r="F590">
        <v>2</v>
      </c>
      <c r="G590" s="22">
        <v>3</v>
      </c>
      <c r="H590">
        <v>-11.88900000000001</v>
      </c>
    </row>
    <row r="591" spans="1:8">
      <c r="A591" s="22" t="s">
        <v>726</v>
      </c>
      <c r="B591" s="57" t="s">
        <v>808</v>
      </c>
      <c r="C591" s="22" t="s">
        <v>806</v>
      </c>
      <c r="D591" t="s">
        <v>801</v>
      </c>
      <c r="E591" s="3" t="s">
        <v>803</v>
      </c>
      <c r="F591">
        <v>3</v>
      </c>
      <c r="G591" s="22">
        <v>1</v>
      </c>
      <c r="H591">
        <v>-6.6049999999999898</v>
      </c>
    </row>
    <row r="592" spans="1:8">
      <c r="A592" s="22" t="s">
        <v>726</v>
      </c>
      <c r="B592" s="57" t="s">
        <v>808</v>
      </c>
      <c r="C592" s="22" t="s">
        <v>806</v>
      </c>
      <c r="D592" t="s">
        <v>801</v>
      </c>
      <c r="E592" s="3" t="s">
        <v>803</v>
      </c>
      <c r="F592">
        <v>3</v>
      </c>
      <c r="G592" s="22">
        <v>2</v>
      </c>
      <c r="H592">
        <v>-9.0960000000000036</v>
      </c>
    </row>
    <row r="593" spans="1:8">
      <c r="A593" s="46" t="s">
        <v>726</v>
      </c>
      <c r="B593" s="65" t="s">
        <v>808</v>
      </c>
      <c r="C593" s="46" t="s">
        <v>806</v>
      </c>
      <c r="D593" s="41" t="s">
        <v>801</v>
      </c>
      <c r="E593" s="45" t="s">
        <v>803</v>
      </c>
      <c r="F593" s="41">
        <v>3</v>
      </c>
      <c r="G593" s="46">
        <v>3</v>
      </c>
      <c r="H593" s="41">
        <v>-9.688999999999993</v>
      </c>
    </row>
    <row r="594" spans="1:8">
      <c r="A594" s="22" t="s">
        <v>726</v>
      </c>
      <c r="B594" s="57" t="s">
        <v>808</v>
      </c>
      <c r="C594" s="22" t="s">
        <v>806</v>
      </c>
      <c r="D594" t="s">
        <v>802</v>
      </c>
      <c r="E594" s="3" t="s">
        <v>789</v>
      </c>
      <c r="F594" s="22">
        <v>1</v>
      </c>
      <c r="G594" s="22">
        <v>1</v>
      </c>
      <c r="H594">
        <v>-7.8149999999999977</v>
      </c>
    </row>
    <row r="595" spans="1:8">
      <c r="A595" s="22" t="s">
        <v>726</v>
      </c>
      <c r="B595" s="57" t="s">
        <v>808</v>
      </c>
      <c r="C595" s="22" t="s">
        <v>806</v>
      </c>
      <c r="D595" t="s">
        <v>802</v>
      </c>
      <c r="E595" s="3" t="s">
        <v>789</v>
      </c>
      <c r="F595" s="22">
        <v>1</v>
      </c>
      <c r="G595" s="22">
        <v>2</v>
      </c>
      <c r="H595">
        <v>-8.914999999999992</v>
      </c>
    </row>
    <row r="596" spans="1:8">
      <c r="A596" s="22" t="s">
        <v>726</v>
      </c>
      <c r="B596" s="57" t="s">
        <v>808</v>
      </c>
      <c r="C596" s="22" t="s">
        <v>806</v>
      </c>
      <c r="D596" t="s">
        <v>802</v>
      </c>
      <c r="E596" s="3" t="s">
        <v>789</v>
      </c>
      <c r="F596" s="22">
        <v>1</v>
      </c>
      <c r="G596" s="22">
        <v>3</v>
      </c>
      <c r="H596">
        <v>-8.842000000000013</v>
      </c>
    </row>
    <row r="597" spans="1:8">
      <c r="A597" s="22" t="s">
        <v>726</v>
      </c>
      <c r="B597" s="57" t="s">
        <v>808</v>
      </c>
      <c r="C597" s="22" t="s">
        <v>806</v>
      </c>
      <c r="D597" t="s">
        <v>802</v>
      </c>
      <c r="E597" s="3" t="s">
        <v>789</v>
      </c>
      <c r="F597" s="22">
        <v>1</v>
      </c>
      <c r="G597" s="22">
        <v>4</v>
      </c>
      <c r="H597">
        <v>-11.699000000000012</v>
      </c>
    </row>
    <row r="598" spans="1:8">
      <c r="A598" s="22" t="s">
        <v>726</v>
      </c>
      <c r="B598" s="57" t="s">
        <v>808</v>
      </c>
      <c r="C598" s="22" t="s">
        <v>806</v>
      </c>
      <c r="D598" t="s">
        <v>802</v>
      </c>
      <c r="E598" s="3" t="s">
        <v>789</v>
      </c>
      <c r="F598" s="22">
        <v>1</v>
      </c>
      <c r="G598" s="22">
        <v>5</v>
      </c>
      <c r="H598">
        <v>-7.9430000000000121</v>
      </c>
    </row>
    <row r="599" spans="1:8">
      <c r="A599" s="22" t="s">
        <v>726</v>
      </c>
      <c r="B599" s="57" t="s">
        <v>808</v>
      </c>
      <c r="C599" s="22" t="s">
        <v>806</v>
      </c>
      <c r="D599" t="s">
        <v>802</v>
      </c>
      <c r="E599" s="3" t="s">
        <v>789</v>
      </c>
      <c r="F599" s="22">
        <v>2</v>
      </c>
      <c r="G599" s="22">
        <v>1</v>
      </c>
      <c r="H599">
        <v>-5.6150000000000091</v>
      </c>
    </row>
    <row r="600" spans="1:8">
      <c r="A600" s="22" t="s">
        <v>726</v>
      </c>
      <c r="B600" s="57" t="s">
        <v>808</v>
      </c>
      <c r="C600" s="22" t="s">
        <v>806</v>
      </c>
      <c r="D600" t="s">
        <v>802</v>
      </c>
      <c r="E600" s="3" t="s">
        <v>789</v>
      </c>
      <c r="F600" s="22">
        <v>2</v>
      </c>
      <c r="G600" s="22">
        <v>2</v>
      </c>
      <c r="H600">
        <v>-12.12700000000001</v>
      </c>
    </row>
    <row r="601" spans="1:8">
      <c r="A601" s="22" t="s">
        <v>726</v>
      </c>
      <c r="B601" s="57" t="s">
        <v>808</v>
      </c>
      <c r="C601" s="22" t="s">
        <v>806</v>
      </c>
      <c r="D601" t="s">
        <v>802</v>
      </c>
      <c r="E601" s="3" t="s">
        <v>789</v>
      </c>
      <c r="F601" s="22">
        <v>2</v>
      </c>
      <c r="G601" s="22">
        <v>3</v>
      </c>
      <c r="H601">
        <v>-7.1450000000000102</v>
      </c>
    </row>
    <row r="602" spans="1:8">
      <c r="A602" s="22" t="s">
        <v>726</v>
      </c>
      <c r="B602" s="57" t="s">
        <v>808</v>
      </c>
      <c r="C602" s="22" t="s">
        <v>806</v>
      </c>
      <c r="D602" t="s">
        <v>802</v>
      </c>
      <c r="E602" s="3" t="s">
        <v>789</v>
      </c>
      <c r="F602" s="22">
        <v>2</v>
      </c>
      <c r="G602" s="22">
        <v>4</v>
      </c>
      <c r="H602">
        <v>-10.305000000000007</v>
      </c>
    </row>
    <row r="603" spans="1:8">
      <c r="A603" s="22" t="s">
        <v>726</v>
      </c>
      <c r="B603" s="57" t="s">
        <v>808</v>
      </c>
      <c r="C603" s="22" t="s">
        <v>806</v>
      </c>
      <c r="D603" t="s">
        <v>802</v>
      </c>
      <c r="E603" s="3" t="s">
        <v>789</v>
      </c>
      <c r="F603" s="22">
        <v>3</v>
      </c>
      <c r="G603" s="22">
        <v>1</v>
      </c>
      <c r="H603">
        <v>-13.241000000000014</v>
      </c>
    </row>
    <row r="604" spans="1:8">
      <c r="A604" s="22" t="s">
        <v>726</v>
      </c>
      <c r="B604" s="57" t="s">
        <v>808</v>
      </c>
      <c r="C604" s="22" t="s">
        <v>806</v>
      </c>
      <c r="D604" t="s">
        <v>802</v>
      </c>
      <c r="E604" s="3" t="s">
        <v>789</v>
      </c>
      <c r="F604" s="22">
        <v>3</v>
      </c>
      <c r="G604" s="22">
        <v>2</v>
      </c>
      <c r="H604">
        <v>-8.5569999999999879</v>
      </c>
    </row>
    <row r="605" spans="1:8">
      <c r="A605" s="22" t="s">
        <v>726</v>
      </c>
      <c r="B605" s="57" t="s">
        <v>808</v>
      </c>
      <c r="C605" s="22" t="s">
        <v>806</v>
      </c>
      <c r="D605" t="s">
        <v>802</v>
      </c>
      <c r="E605" s="3" t="s">
        <v>789</v>
      </c>
      <c r="F605" s="22">
        <v>3</v>
      </c>
      <c r="G605" s="22">
        <v>3</v>
      </c>
      <c r="H605">
        <v>-11.60499999999999</v>
      </c>
    </row>
    <row r="606" spans="1:8">
      <c r="A606" s="46" t="s">
        <v>726</v>
      </c>
      <c r="B606" s="65" t="s">
        <v>808</v>
      </c>
      <c r="C606" s="46" t="s">
        <v>806</v>
      </c>
      <c r="D606" s="41" t="s">
        <v>802</v>
      </c>
      <c r="E606" s="45" t="s">
        <v>789</v>
      </c>
      <c r="F606" s="46">
        <v>3</v>
      </c>
      <c r="G606" s="46">
        <v>4</v>
      </c>
      <c r="H606" s="41">
        <v>-8.2179999999999893</v>
      </c>
    </row>
    <row r="607" spans="1:8">
      <c r="A607" s="22" t="s">
        <v>726</v>
      </c>
      <c r="B607" s="57" t="s">
        <v>808</v>
      </c>
      <c r="C607" s="22" t="s">
        <v>806</v>
      </c>
      <c r="D607" t="s">
        <v>813</v>
      </c>
      <c r="E607" s="3" t="s">
        <v>803</v>
      </c>
      <c r="F607">
        <v>1</v>
      </c>
      <c r="G607" s="22">
        <v>1</v>
      </c>
      <c r="H607">
        <v>-15.769000000000005</v>
      </c>
    </row>
    <row r="608" spans="1:8">
      <c r="A608" s="22" t="s">
        <v>726</v>
      </c>
      <c r="B608" s="57" t="s">
        <v>808</v>
      </c>
      <c r="C608" s="22" t="s">
        <v>806</v>
      </c>
      <c r="D608" t="s">
        <v>813</v>
      </c>
      <c r="E608" s="3" t="s">
        <v>803</v>
      </c>
      <c r="F608">
        <v>1</v>
      </c>
      <c r="G608" s="22">
        <v>2</v>
      </c>
      <c r="H608">
        <v>-12.331999999999994</v>
      </c>
    </row>
    <row r="609" spans="1:8">
      <c r="A609" s="22" t="s">
        <v>726</v>
      </c>
      <c r="B609" s="57" t="s">
        <v>808</v>
      </c>
      <c r="C609" s="22" t="s">
        <v>806</v>
      </c>
      <c r="D609" t="s">
        <v>813</v>
      </c>
      <c r="E609" s="3" t="s">
        <v>803</v>
      </c>
      <c r="F609">
        <v>1</v>
      </c>
      <c r="G609" s="22">
        <v>3</v>
      </c>
      <c r="H609">
        <v>-15.201999999999998</v>
      </c>
    </row>
    <row r="610" spans="1:8">
      <c r="A610" s="22" t="s">
        <v>726</v>
      </c>
      <c r="B610" s="57" t="s">
        <v>808</v>
      </c>
      <c r="C610" s="22" t="s">
        <v>806</v>
      </c>
      <c r="D610" t="s">
        <v>813</v>
      </c>
      <c r="E610" s="3" t="s">
        <v>803</v>
      </c>
      <c r="F610">
        <v>2</v>
      </c>
      <c r="G610" s="22">
        <v>1</v>
      </c>
      <c r="H610">
        <v>-18.266999999999996</v>
      </c>
    </row>
    <row r="611" spans="1:8">
      <c r="A611" s="22" t="s">
        <v>726</v>
      </c>
      <c r="B611" s="57" t="s">
        <v>808</v>
      </c>
      <c r="C611" s="22" t="s">
        <v>806</v>
      </c>
      <c r="D611" t="s">
        <v>813</v>
      </c>
      <c r="E611" s="3" t="s">
        <v>803</v>
      </c>
      <c r="F611">
        <v>2</v>
      </c>
      <c r="G611" s="22">
        <v>2</v>
      </c>
      <c r="H611">
        <v>-19.439999999999998</v>
      </c>
    </row>
    <row r="612" spans="1:8">
      <c r="A612" s="22" t="s">
        <v>726</v>
      </c>
      <c r="B612" s="57" t="s">
        <v>808</v>
      </c>
      <c r="C612" s="22" t="s">
        <v>806</v>
      </c>
      <c r="D612" t="s">
        <v>813</v>
      </c>
      <c r="E612" s="3" t="s">
        <v>803</v>
      </c>
      <c r="F612">
        <v>2</v>
      </c>
      <c r="G612" s="22">
        <v>3</v>
      </c>
      <c r="H612">
        <v>-20.37299999999999</v>
      </c>
    </row>
    <row r="613" spans="1:8">
      <c r="A613" s="22" t="s">
        <v>726</v>
      </c>
      <c r="B613" s="57" t="s">
        <v>808</v>
      </c>
      <c r="C613" s="22" t="s">
        <v>806</v>
      </c>
      <c r="D613" t="s">
        <v>813</v>
      </c>
      <c r="E613" s="3" t="s">
        <v>803</v>
      </c>
      <c r="F613">
        <v>3</v>
      </c>
      <c r="G613" s="22">
        <v>1</v>
      </c>
      <c r="H613">
        <v>-17.88300000000001</v>
      </c>
    </row>
    <row r="614" spans="1:8">
      <c r="A614" s="22" t="s">
        <v>726</v>
      </c>
      <c r="B614" s="57" t="s">
        <v>808</v>
      </c>
      <c r="C614" s="22" t="s">
        <v>806</v>
      </c>
      <c r="D614" t="s">
        <v>813</v>
      </c>
      <c r="E614" s="3" t="s">
        <v>803</v>
      </c>
      <c r="F614">
        <v>3</v>
      </c>
      <c r="G614" s="22">
        <v>2</v>
      </c>
      <c r="H614">
        <v>-16.389999999999986</v>
      </c>
    </row>
    <row r="615" spans="1:8">
      <c r="A615" s="22" t="s">
        <v>726</v>
      </c>
      <c r="B615" s="57" t="s">
        <v>808</v>
      </c>
      <c r="C615" s="22" t="s">
        <v>806</v>
      </c>
      <c r="D615" t="s">
        <v>813</v>
      </c>
      <c r="E615" s="3" t="s">
        <v>803</v>
      </c>
      <c r="F615">
        <v>4</v>
      </c>
      <c r="G615" s="22">
        <v>1</v>
      </c>
      <c r="H615">
        <v>-16.449999999999989</v>
      </c>
    </row>
    <row r="616" spans="1:8">
      <c r="A616" s="46" t="s">
        <v>726</v>
      </c>
      <c r="B616" s="65" t="s">
        <v>808</v>
      </c>
      <c r="C616" s="46" t="s">
        <v>806</v>
      </c>
      <c r="D616" s="41" t="s">
        <v>813</v>
      </c>
      <c r="E616" s="45" t="s">
        <v>803</v>
      </c>
      <c r="F616" s="41">
        <v>4</v>
      </c>
      <c r="G616" s="46">
        <v>2</v>
      </c>
      <c r="H616" s="41">
        <v>-17.49799999999999</v>
      </c>
    </row>
    <row r="617" spans="1:8">
      <c r="A617" s="22" t="s">
        <v>726</v>
      </c>
      <c r="B617" s="57" t="s">
        <v>808</v>
      </c>
      <c r="C617" s="22" t="s">
        <v>806</v>
      </c>
      <c r="D617" t="s">
        <v>822</v>
      </c>
      <c r="E617" s="7" t="s">
        <v>823</v>
      </c>
      <c r="F617" s="22">
        <v>1</v>
      </c>
      <c r="G617" s="22">
        <v>1</v>
      </c>
      <c r="H617">
        <v>-18.158999999999992</v>
      </c>
    </row>
    <row r="618" spans="1:8">
      <c r="A618" s="22" t="s">
        <v>726</v>
      </c>
      <c r="B618" s="57" t="s">
        <v>808</v>
      </c>
      <c r="C618" s="22" t="s">
        <v>806</v>
      </c>
      <c r="D618" t="s">
        <v>822</v>
      </c>
      <c r="E618" s="7" t="s">
        <v>823</v>
      </c>
      <c r="F618" s="22">
        <v>1</v>
      </c>
      <c r="G618" s="22">
        <v>2</v>
      </c>
      <c r="H618">
        <v>-16.63300000000001</v>
      </c>
    </row>
    <row r="619" spans="1:8">
      <c r="A619" s="22" t="s">
        <v>726</v>
      </c>
      <c r="B619" s="57" t="s">
        <v>808</v>
      </c>
      <c r="C619" s="22" t="s">
        <v>806</v>
      </c>
      <c r="D619" t="s">
        <v>822</v>
      </c>
      <c r="E619" s="7" t="s">
        <v>823</v>
      </c>
      <c r="F619" s="22">
        <v>1</v>
      </c>
      <c r="G619" s="22">
        <v>3</v>
      </c>
      <c r="H619">
        <v>-12.836000000000013</v>
      </c>
    </row>
    <row r="620" spans="1:8">
      <c r="A620" s="22" t="s">
        <v>726</v>
      </c>
      <c r="B620" s="57" t="s">
        <v>808</v>
      </c>
      <c r="C620" s="22" t="s">
        <v>806</v>
      </c>
      <c r="D620" t="s">
        <v>822</v>
      </c>
      <c r="E620" s="7" t="s">
        <v>823</v>
      </c>
      <c r="F620" s="22">
        <v>2</v>
      </c>
      <c r="G620" s="22">
        <v>1</v>
      </c>
      <c r="H620">
        <v>-15.328000000000003</v>
      </c>
    </row>
    <row r="621" spans="1:8">
      <c r="A621" s="22" t="s">
        <v>726</v>
      </c>
      <c r="B621" s="57" t="s">
        <v>808</v>
      </c>
      <c r="C621" s="22" t="s">
        <v>806</v>
      </c>
      <c r="D621" t="s">
        <v>822</v>
      </c>
      <c r="E621" s="7" t="s">
        <v>823</v>
      </c>
      <c r="F621" s="22">
        <v>2</v>
      </c>
      <c r="G621" s="22">
        <v>2</v>
      </c>
      <c r="H621">
        <v>-15.828000000000003</v>
      </c>
    </row>
    <row r="622" spans="1:8">
      <c r="A622" s="22" t="s">
        <v>726</v>
      </c>
      <c r="B622" s="57" t="s">
        <v>808</v>
      </c>
      <c r="C622" s="22" t="s">
        <v>806</v>
      </c>
      <c r="D622" t="s">
        <v>822</v>
      </c>
      <c r="E622" s="7" t="s">
        <v>823</v>
      </c>
      <c r="F622" s="22">
        <v>3</v>
      </c>
      <c r="G622" s="22">
        <v>1</v>
      </c>
      <c r="H622">
        <v>-19.414999999999992</v>
      </c>
    </row>
    <row r="623" spans="1:8">
      <c r="A623" s="46" t="s">
        <v>726</v>
      </c>
      <c r="B623" s="65" t="s">
        <v>808</v>
      </c>
      <c r="C623" s="46" t="s">
        <v>806</v>
      </c>
      <c r="D623" s="41" t="s">
        <v>822</v>
      </c>
      <c r="E623" s="42" t="s">
        <v>823</v>
      </c>
      <c r="F623" s="46">
        <v>3</v>
      </c>
      <c r="G623" s="46">
        <v>2</v>
      </c>
      <c r="H623" s="41">
        <v>-18.435000000000002</v>
      </c>
    </row>
    <row r="624" spans="1:8">
      <c r="A624" s="22" t="s">
        <v>726</v>
      </c>
      <c r="B624" s="57" t="s">
        <v>808</v>
      </c>
      <c r="C624" s="22" t="s">
        <v>806</v>
      </c>
      <c r="D624" t="s">
        <v>831</v>
      </c>
      <c r="E624" s="7" t="s">
        <v>832</v>
      </c>
      <c r="F624" s="22">
        <v>1</v>
      </c>
      <c r="G624" s="22">
        <v>1</v>
      </c>
      <c r="H624">
        <v>-9.828000000000003</v>
      </c>
    </row>
    <row r="625" spans="1:8">
      <c r="A625" s="22" t="s">
        <v>726</v>
      </c>
      <c r="B625" s="57" t="s">
        <v>808</v>
      </c>
      <c r="C625" s="22" t="s">
        <v>806</v>
      </c>
      <c r="D625" t="s">
        <v>831</v>
      </c>
      <c r="E625" s="7" t="s">
        <v>832</v>
      </c>
      <c r="F625" s="22">
        <v>1</v>
      </c>
      <c r="G625" s="22">
        <v>2</v>
      </c>
      <c r="H625">
        <v>-13.167000000000002</v>
      </c>
    </row>
    <row r="626" spans="1:8">
      <c r="A626" s="22" t="s">
        <v>726</v>
      </c>
      <c r="B626" s="57" t="s">
        <v>808</v>
      </c>
      <c r="C626" s="22" t="s">
        <v>806</v>
      </c>
      <c r="D626" t="s">
        <v>831</v>
      </c>
      <c r="E626" s="7" t="s">
        <v>832</v>
      </c>
      <c r="F626" s="22">
        <v>1</v>
      </c>
      <c r="G626" s="22">
        <v>3</v>
      </c>
      <c r="H626">
        <v>-10.783999999999992</v>
      </c>
    </row>
    <row r="627" spans="1:8">
      <c r="A627" s="22" t="s">
        <v>726</v>
      </c>
      <c r="B627" s="57" t="s">
        <v>808</v>
      </c>
      <c r="C627" s="22" t="s">
        <v>806</v>
      </c>
      <c r="D627" t="s">
        <v>831</v>
      </c>
      <c r="E627" s="7" t="s">
        <v>832</v>
      </c>
      <c r="F627" s="22">
        <v>2</v>
      </c>
      <c r="G627" s="22">
        <v>1</v>
      </c>
      <c r="H627">
        <v>-16.706999999999994</v>
      </c>
    </row>
    <row r="628" spans="1:8">
      <c r="A628" s="22" t="s">
        <v>726</v>
      </c>
      <c r="B628" s="57" t="s">
        <v>808</v>
      </c>
      <c r="C628" s="22" t="s">
        <v>806</v>
      </c>
      <c r="D628" t="s">
        <v>831</v>
      </c>
      <c r="E628" s="7" t="s">
        <v>832</v>
      </c>
      <c r="F628" s="22">
        <v>2</v>
      </c>
      <c r="G628" s="22">
        <v>2</v>
      </c>
      <c r="H628">
        <v>-12.094999999999999</v>
      </c>
    </row>
    <row r="629" spans="1:8">
      <c r="A629" s="22" t="s">
        <v>726</v>
      </c>
      <c r="B629" s="57" t="s">
        <v>808</v>
      </c>
      <c r="C629" s="22" t="s">
        <v>806</v>
      </c>
      <c r="D629" t="s">
        <v>831</v>
      </c>
      <c r="E629" s="7" t="s">
        <v>832</v>
      </c>
      <c r="F629" s="22">
        <v>2</v>
      </c>
      <c r="G629" s="22">
        <v>3</v>
      </c>
      <c r="H629">
        <v>-10.407999999999987</v>
      </c>
    </row>
    <row r="630" spans="1:8">
      <c r="A630" s="22" t="s">
        <v>726</v>
      </c>
      <c r="B630" s="57" t="s">
        <v>808</v>
      </c>
      <c r="C630" s="22" t="s">
        <v>806</v>
      </c>
      <c r="D630" t="s">
        <v>831</v>
      </c>
      <c r="E630" s="7" t="s">
        <v>832</v>
      </c>
      <c r="F630" s="22">
        <v>3</v>
      </c>
      <c r="G630" s="22">
        <v>1</v>
      </c>
      <c r="H630">
        <v>-12.218999999999994</v>
      </c>
    </row>
    <row r="631" spans="1:8">
      <c r="A631" s="22" t="s">
        <v>726</v>
      </c>
      <c r="B631" s="57" t="s">
        <v>808</v>
      </c>
      <c r="C631" s="22" t="s">
        <v>806</v>
      </c>
      <c r="D631" t="s">
        <v>831</v>
      </c>
      <c r="E631" s="7" t="s">
        <v>832</v>
      </c>
      <c r="F631" s="22">
        <v>3</v>
      </c>
      <c r="G631" s="22">
        <v>2</v>
      </c>
      <c r="H631">
        <v>-15.647999999999996</v>
      </c>
    </row>
    <row r="632" spans="1:8">
      <c r="A632" s="22" t="s">
        <v>726</v>
      </c>
      <c r="B632" s="57" t="s">
        <v>808</v>
      </c>
      <c r="C632" s="22" t="s">
        <v>806</v>
      </c>
      <c r="D632" t="s">
        <v>831</v>
      </c>
      <c r="E632" s="7" t="s">
        <v>832</v>
      </c>
      <c r="F632" s="22">
        <v>3</v>
      </c>
      <c r="G632" s="22">
        <v>3</v>
      </c>
      <c r="H632">
        <v>-13.173000000000002</v>
      </c>
    </row>
    <row r="633" spans="1:8">
      <c r="A633" s="46" t="s">
        <v>726</v>
      </c>
      <c r="B633" s="65" t="s">
        <v>808</v>
      </c>
      <c r="C633" s="46" t="s">
        <v>806</v>
      </c>
      <c r="D633" s="41" t="s">
        <v>831</v>
      </c>
      <c r="E633" s="42" t="s">
        <v>832</v>
      </c>
      <c r="F633" s="46">
        <v>3</v>
      </c>
      <c r="G633" s="46">
        <v>4</v>
      </c>
      <c r="H633" s="41">
        <v>-11.608000000000004</v>
      </c>
    </row>
  </sheetData>
  <pageMargins left="0.7" right="0.7" top="0.75" bottom="0.75" header="0.3" footer="0.3"/>
  <pageSetup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663"/>
  <sheetViews>
    <sheetView tabSelected="1" topLeftCell="A647" workbookViewId="0">
      <selection activeCell="F663" sqref="F663"/>
    </sheetView>
  </sheetViews>
  <sheetFormatPr defaultRowHeight="15"/>
  <cols>
    <col min="2" max="2" width="17.7109375" style="11" customWidth="1"/>
    <col min="3" max="3" width="9.5703125" bestFit="1" customWidth="1"/>
    <col min="4" max="4" width="22.140625" bestFit="1" customWidth="1"/>
    <col min="5" max="5" width="27.140625" bestFit="1" customWidth="1"/>
    <col min="6" max="6" width="9.85546875" bestFit="1" customWidth="1"/>
  </cols>
  <sheetData>
    <row r="1" spans="1:9">
      <c r="A1" s="40" t="s">
        <v>752</v>
      </c>
      <c r="B1" s="40" t="s">
        <v>768</v>
      </c>
      <c r="C1" s="40" t="s">
        <v>753</v>
      </c>
      <c r="D1" s="40" t="s">
        <v>754</v>
      </c>
      <c r="E1" s="40" t="s">
        <v>755</v>
      </c>
      <c r="F1" s="40" t="s">
        <v>2</v>
      </c>
      <c r="G1" s="40" t="s">
        <v>756</v>
      </c>
      <c r="H1" s="40" t="s">
        <v>758</v>
      </c>
    </row>
    <row r="2" spans="1:9">
      <c r="A2" t="s">
        <v>727</v>
      </c>
      <c r="B2" s="58" t="s">
        <v>770</v>
      </c>
      <c r="C2" t="s">
        <v>759</v>
      </c>
      <c r="D2" t="s">
        <v>23</v>
      </c>
      <c r="E2" s="3" t="s">
        <v>720</v>
      </c>
      <c r="F2">
        <v>1</v>
      </c>
      <c r="G2">
        <v>1</v>
      </c>
      <c r="H2">
        <v>0.67305145883749606</v>
      </c>
    </row>
    <row r="3" spans="1:9">
      <c r="A3" t="s">
        <v>727</v>
      </c>
      <c r="B3" s="59" t="s">
        <v>770</v>
      </c>
      <c r="C3" t="s">
        <v>759</v>
      </c>
      <c r="D3" t="s">
        <v>23</v>
      </c>
      <c r="E3" s="3" t="s">
        <v>720</v>
      </c>
      <c r="F3">
        <v>1</v>
      </c>
      <c r="G3">
        <v>2</v>
      </c>
      <c r="H3">
        <v>0.67838845898265843</v>
      </c>
    </row>
    <row r="4" spans="1:9">
      <c r="A4" t="s">
        <v>727</v>
      </c>
      <c r="B4" s="59" t="s">
        <v>770</v>
      </c>
      <c r="C4" t="s">
        <v>759</v>
      </c>
      <c r="D4" t="s">
        <v>23</v>
      </c>
      <c r="E4" s="3" t="s">
        <v>720</v>
      </c>
      <c r="F4">
        <v>2</v>
      </c>
      <c r="G4">
        <v>1</v>
      </c>
      <c r="H4">
        <v>0.75482750676234922</v>
      </c>
    </row>
    <row r="5" spans="1:9">
      <c r="A5" t="s">
        <v>727</v>
      </c>
      <c r="B5" s="59" t="s">
        <v>770</v>
      </c>
      <c r="C5" t="s">
        <v>759</v>
      </c>
      <c r="D5" t="s">
        <v>23</v>
      </c>
      <c r="E5" s="3" t="s">
        <v>720</v>
      </c>
      <c r="F5">
        <v>2</v>
      </c>
      <c r="G5">
        <v>2</v>
      </c>
      <c r="H5">
        <v>0.76050889744134609</v>
      </c>
    </row>
    <row r="6" spans="1:9">
      <c r="A6" t="s">
        <v>727</v>
      </c>
      <c r="B6" s="59" t="s">
        <v>770</v>
      </c>
      <c r="C6" t="s">
        <v>759</v>
      </c>
      <c r="D6" t="s">
        <v>23</v>
      </c>
      <c r="E6" s="3" t="s">
        <v>720</v>
      </c>
      <c r="F6">
        <v>2</v>
      </c>
      <c r="G6">
        <v>3</v>
      </c>
      <c r="H6">
        <v>0.75278736100211729</v>
      </c>
    </row>
    <row r="7" spans="1:9">
      <c r="A7" s="41" t="s">
        <v>727</v>
      </c>
      <c r="B7" s="52" t="s">
        <v>770</v>
      </c>
      <c r="C7" s="41" t="s">
        <v>759</v>
      </c>
      <c r="D7" s="41" t="s">
        <v>23</v>
      </c>
      <c r="E7" s="45" t="s">
        <v>720</v>
      </c>
      <c r="F7" s="41">
        <v>2</v>
      </c>
      <c r="G7" s="41">
        <v>4</v>
      </c>
      <c r="H7" s="41">
        <v>0.74682867840760769</v>
      </c>
      <c r="I7">
        <f>STDEV(H2:H7)</f>
        <v>4.0560306595664161E-2</v>
      </c>
    </row>
    <row r="8" spans="1:9">
      <c r="A8" s="22" t="s">
        <v>726</v>
      </c>
      <c r="B8" s="68" t="s">
        <v>769</v>
      </c>
      <c r="C8" s="22" t="s">
        <v>760</v>
      </c>
      <c r="D8" t="s">
        <v>65</v>
      </c>
      <c r="E8" s="39" t="s">
        <v>66</v>
      </c>
      <c r="F8">
        <v>1</v>
      </c>
      <c r="G8">
        <v>1</v>
      </c>
      <c r="H8">
        <v>0.62663345840341578</v>
      </c>
    </row>
    <row r="9" spans="1:9">
      <c r="A9" s="22" t="s">
        <v>726</v>
      </c>
      <c r="B9" s="53" t="s">
        <v>769</v>
      </c>
      <c r="C9" s="22" t="s">
        <v>760</v>
      </c>
      <c r="D9" t="s">
        <v>65</v>
      </c>
      <c r="E9" s="39" t="s">
        <v>66</v>
      </c>
      <c r="F9">
        <v>1</v>
      </c>
      <c r="G9">
        <v>2</v>
      </c>
      <c r="H9">
        <v>0.86486746062235875</v>
      </c>
    </row>
    <row r="10" spans="1:9">
      <c r="A10" s="22" t="s">
        <v>726</v>
      </c>
      <c r="B10" s="53" t="s">
        <v>769</v>
      </c>
      <c r="C10" s="22" t="s">
        <v>760</v>
      </c>
      <c r="D10" t="s">
        <v>65</v>
      </c>
      <c r="E10" s="39" t="s">
        <v>66</v>
      </c>
      <c r="F10">
        <v>1</v>
      </c>
      <c r="G10">
        <v>3</v>
      </c>
      <c r="H10">
        <v>0.62395955898374511</v>
      </c>
    </row>
    <row r="11" spans="1:9">
      <c r="A11" s="22" t="s">
        <v>726</v>
      </c>
      <c r="B11" s="53" t="s">
        <v>769</v>
      </c>
      <c r="C11" s="22" t="s">
        <v>760</v>
      </c>
      <c r="D11" t="s">
        <v>65</v>
      </c>
      <c r="E11" s="39" t="s">
        <v>66</v>
      </c>
      <c r="F11">
        <v>1</v>
      </c>
      <c r="G11">
        <v>4</v>
      </c>
      <c r="H11">
        <v>0.84924221029840907</v>
      </c>
    </row>
    <row r="12" spans="1:9">
      <c r="A12" s="22" t="s">
        <v>726</v>
      </c>
      <c r="B12" s="53" t="s">
        <v>769</v>
      </c>
      <c r="C12" s="22" t="s">
        <v>760</v>
      </c>
      <c r="D12" t="s">
        <v>65</v>
      </c>
      <c r="E12" s="39" t="s">
        <v>66</v>
      </c>
      <c r="F12">
        <v>2</v>
      </c>
      <c r="G12">
        <v>1</v>
      </c>
      <c r="H12">
        <v>0.64706667022383491</v>
      </c>
    </row>
    <row r="13" spans="1:9">
      <c r="A13" s="22" t="s">
        <v>726</v>
      </c>
      <c r="B13" s="53" t="s">
        <v>769</v>
      </c>
      <c r="C13" s="22" t="s">
        <v>760</v>
      </c>
      <c r="D13" t="s">
        <v>65</v>
      </c>
      <c r="E13" s="39" t="s">
        <v>66</v>
      </c>
      <c r="F13">
        <v>2</v>
      </c>
      <c r="G13">
        <v>2</v>
      </c>
      <c r="H13">
        <v>0.63301654178536371</v>
      </c>
    </row>
    <row r="14" spans="1:9">
      <c r="A14" s="22" t="s">
        <v>726</v>
      </c>
      <c r="B14" s="53" t="s">
        <v>769</v>
      </c>
      <c r="C14" s="22" t="s">
        <v>760</v>
      </c>
      <c r="D14" t="s">
        <v>65</v>
      </c>
      <c r="E14" s="39" t="s">
        <v>66</v>
      </c>
      <c r="F14">
        <v>2</v>
      </c>
      <c r="G14">
        <v>3</v>
      </c>
      <c r="H14">
        <v>0.72774472970152371</v>
      </c>
    </row>
    <row r="15" spans="1:9">
      <c r="A15" s="22" t="s">
        <v>726</v>
      </c>
      <c r="B15" s="53" t="s">
        <v>769</v>
      </c>
      <c r="C15" s="22" t="s">
        <v>760</v>
      </c>
      <c r="D15" t="s">
        <v>65</v>
      </c>
      <c r="E15" s="39" t="s">
        <v>66</v>
      </c>
      <c r="F15">
        <v>3</v>
      </c>
      <c r="G15">
        <v>1</v>
      </c>
      <c r="H15">
        <v>0.70991075234807965</v>
      </c>
    </row>
    <row r="16" spans="1:9">
      <c r="A16" s="22" t="s">
        <v>726</v>
      </c>
      <c r="B16" s="53" t="s">
        <v>769</v>
      </c>
      <c r="C16" s="22" t="s">
        <v>760</v>
      </c>
      <c r="D16" t="s">
        <v>65</v>
      </c>
      <c r="E16" s="39" t="s">
        <v>66</v>
      </c>
      <c r="F16">
        <v>3</v>
      </c>
      <c r="G16">
        <v>2</v>
      </c>
      <c r="H16">
        <v>0.69847602135759379</v>
      </c>
    </row>
    <row r="17" spans="1:9">
      <c r="A17" s="22" t="s">
        <v>726</v>
      </c>
      <c r="B17" s="53" t="s">
        <v>769</v>
      </c>
      <c r="C17" s="22" t="s">
        <v>760</v>
      </c>
      <c r="D17" t="s">
        <v>65</v>
      </c>
      <c r="E17" s="39" t="s">
        <v>66</v>
      </c>
      <c r="F17">
        <v>3</v>
      </c>
      <c r="G17">
        <v>3</v>
      </c>
      <c r="H17">
        <v>0.71355367665898028</v>
      </c>
    </row>
    <row r="18" spans="1:9">
      <c r="A18" s="46" t="s">
        <v>726</v>
      </c>
      <c r="B18" s="54" t="s">
        <v>769</v>
      </c>
      <c r="C18" s="46" t="s">
        <v>760</v>
      </c>
      <c r="D18" s="41" t="s">
        <v>65</v>
      </c>
      <c r="E18" s="44" t="s">
        <v>66</v>
      </c>
      <c r="F18" s="41">
        <v>3</v>
      </c>
      <c r="G18" s="41">
        <v>4</v>
      </c>
      <c r="H18" s="41">
        <v>0.8062186206289087</v>
      </c>
      <c r="I18">
        <f>STDEV(H8:H18)</f>
        <v>8.7511691921255116E-2</v>
      </c>
    </row>
    <row r="19" spans="1:9">
      <c r="A19" s="22" t="s">
        <v>726</v>
      </c>
      <c r="B19" s="58" t="s">
        <v>770</v>
      </c>
      <c r="C19" s="22" t="s">
        <v>761</v>
      </c>
      <c r="D19" t="s">
        <v>34</v>
      </c>
      <c r="E19" s="3" t="s">
        <v>35</v>
      </c>
      <c r="F19">
        <v>1</v>
      </c>
      <c r="G19">
        <v>1</v>
      </c>
      <c r="H19">
        <v>0.62606296456441612</v>
      </c>
    </row>
    <row r="20" spans="1:9">
      <c r="A20" s="22" t="s">
        <v>726</v>
      </c>
      <c r="B20" s="59" t="s">
        <v>770</v>
      </c>
      <c r="C20" s="22" t="s">
        <v>761</v>
      </c>
      <c r="D20" t="s">
        <v>34</v>
      </c>
      <c r="E20" s="3" t="s">
        <v>35</v>
      </c>
      <c r="F20">
        <v>1</v>
      </c>
      <c r="G20">
        <v>2</v>
      </c>
      <c r="H20">
        <v>0.53048306069716733</v>
      </c>
    </row>
    <row r="21" spans="1:9">
      <c r="A21" s="22" t="s">
        <v>726</v>
      </c>
      <c r="B21" s="59" t="s">
        <v>770</v>
      </c>
      <c r="C21" s="22" t="s">
        <v>761</v>
      </c>
      <c r="D21" t="s">
        <v>34</v>
      </c>
      <c r="E21" s="3" t="s">
        <v>35</v>
      </c>
      <c r="F21">
        <v>1</v>
      </c>
      <c r="G21">
        <v>3</v>
      </c>
      <c r="H21">
        <v>0.58616124130104419</v>
      </c>
    </row>
    <row r="22" spans="1:9">
      <c r="A22" s="22" t="s">
        <v>726</v>
      </c>
      <c r="B22" s="59" t="s">
        <v>770</v>
      </c>
      <c r="C22" s="22" t="s">
        <v>761</v>
      </c>
      <c r="D22" t="s">
        <v>34</v>
      </c>
      <c r="E22" s="3" t="s">
        <v>35</v>
      </c>
      <c r="F22">
        <v>2</v>
      </c>
      <c r="G22">
        <v>1</v>
      </c>
      <c r="H22">
        <v>0.60778542367773369</v>
      </c>
    </row>
    <row r="23" spans="1:9">
      <c r="A23" s="22" t="s">
        <v>726</v>
      </c>
      <c r="B23" s="59" t="s">
        <v>770</v>
      </c>
      <c r="C23" s="22" t="s">
        <v>761</v>
      </c>
      <c r="D23" t="s">
        <v>34</v>
      </c>
      <c r="E23" s="3" t="s">
        <v>35</v>
      </c>
      <c r="F23">
        <v>2</v>
      </c>
      <c r="G23">
        <v>2</v>
      </c>
      <c r="H23">
        <v>0.5313973424774967</v>
      </c>
    </row>
    <row r="24" spans="1:9">
      <c r="A24" s="22" t="s">
        <v>726</v>
      </c>
      <c r="B24" s="59" t="s">
        <v>770</v>
      </c>
      <c r="C24" s="22" t="s">
        <v>761</v>
      </c>
      <c r="D24" t="s">
        <v>34</v>
      </c>
      <c r="E24" s="3" t="s">
        <v>35</v>
      </c>
      <c r="F24">
        <v>2</v>
      </c>
      <c r="G24">
        <v>3</v>
      </c>
      <c r="H24">
        <v>0.56314170261162155</v>
      </c>
    </row>
    <row r="25" spans="1:9">
      <c r="A25" s="22" t="s">
        <v>726</v>
      </c>
      <c r="B25" s="59" t="s">
        <v>770</v>
      </c>
      <c r="C25" s="22" t="s">
        <v>761</v>
      </c>
      <c r="D25" t="s">
        <v>34</v>
      </c>
      <c r="E25" s="3" t="s">
        <v>35</v>
      </c>
      <c r="F25">
        <v>2</v>
      </c>
      <c r="G25">
        <v>4</v>
      </c>
      <c r="H25">
        <v>0.60894356038663811</v>
      </c>
    </row>
    <row r="26" spans="1:9">
      <c r="A26" s="22" t="s">
        <v>726</v>
      </c>
      <c r="B26" s="59" t="s">
        <v>770</v>
      </c>
      <c r="C26" s="22" t="s">
        <v>761</v>
      </c>
      <c r="D26" t="s">
        <v>34</v>
      </c>
      <c r="E26" s="3" t="s">
        <v>35</v>
      </c>
      <c r="F26">
        <v>3</v>
      </c>
      <c r="G26">
        <v>1</v>
      </c>
      <c r="H26">
        <v>0.61149843274175375</v>
      </c>
    </row>
    <row r="27" spans="1:9">
      <c r="A27" s="46" t="s">
        <v>726</v>
      </c>
      <c r="B27" s="52" t="s">
        <v>770</v>
      </c>
      <c r="C27" s="46" t="s">
        <v>761</v>
      </c>
      <c r="D27" s="41" t="s">
        <v>34</v>
      </c>
      <c r="E27" s="45" t="s">
        <v>35</v>
      </c>
      <c r="F27" s="41">
        <v>3</v>
      </c>
      <c r="G27" s="41">
        <v>2</v>
      </c>
      <c r="H27" s="41">
        <v>0.57534632923127615</v>
      </c>
      <c r="I27">
        <f>STDEV(H19:H27)</f>
        <v>3.5059786245330821E-2</v>
      </c>
    </row>
    <row r="28" spans="1:9">
      <c r="A28" s="22" t="s">
        <v>727</v>
      </c>
      <c r="B28" s="68" t="s">
        <v>769</v>
      </c>
      <c r="C28" s="22" t="s">
        <v>762</v>
      </c>
      <c r="D28" t="s">
        <v>83</v>
      </c>
      <c r="E28" s="3" t="s">
        <v>84</v>
      </c>
      <c r="F28">
        <v>1</v>
      </c>
      <c r="G28">
        <v>1</v>
      </c>
      <c r="H28">
        <v>0.56923461106255457</v>
      </c>
    </row>
    <row r="29" spans="1:9">
      <c r="A29" s="22" t="s">
        <v>727</v>
      </c>
      <c r="B29" s="53" t="s">
        <v>769</v>
      </c>
      <c r="C29" s="22" t="s">
        <v>762</v>
      </c>
      <c r="D29" t="s">
        <v>83</v>
      </c>
      <c r="E29" s="3" t="s">
        <v>84</v>
      </c>
      <c r="F29">
        <v>1</v>
      </c>
      <c r="G29">
        <v>2</v>
      </c>
      <c r="H29">
        <v>0.56770661837339476</v>
      </c>
    </row>
    <row r="30" spans="1:9">
      <c r="A30" s="22" t="s">
        <v>727</v>
      </c>
      <c r="B30" s="53" t="s">
        <v>769</v>
      </c>
      <c r="C30" s="22" t="s">
        <v>762</v>
      </c>
      <c r="D30" t="s">
        <v>83</v>
      </c>
      <c r="E30" s="3" t="s">
        <v>84</v>
      </c>
      <c r="F30">
        <v>1</v>
      </c>
      <c r="G30">
        <v>3</v>
      </c>
      <c r="H30">
        <v>0.57016644132593597</v>
      </c>
    </row>
    <row r="31" spans="1:9">
      <c r="A31" s="22" t="s">
        <v>727</v>
      </c>
      <c r="B31" s="53" t="s">
        <v>769</v>
      </c>
      <c r="C31" s="22" t="s">
        <v>762</v>
      </c>
      <c r="D31" t="s">
        <v>83</v>
      </c>
      <c r="E31" s="3" t="s">
        <v>84</v>
      </c>
      <c r="F31">
        <v>1</v>
      </c>
      <c r="G31">
        <v>4</v>
      </c>
      <c r="H31">
        <v>0.52638819659056924</v>
      </c>
    </row>
    <row r="32" spans="1:9">
      <c r="A32" s="22" t="s">
        <v>727</v>
      </c>
      <c r="B32" s="53" t="s">
        <v>769</v>
      </c>
      <c r="C32" s="22" t="s">
        <v>762</v>
      </c>
      <c r="D32" t="s">
        <v>83</v>
      </c>
      <c r="E32" s="3" t="s">
        <v>84</v>
      </c>
      <c r="F32">
        <v>2</v>
      </c>
      <c r="G32">
        <v>1</v>
      </c>
      <c r="H32">
        <v>0.54923006977801503</v>
      </c>
    </row>
    <row r="33" spans="1:9">
      <c r="A33" s="22" t="s">
        <v>727</v>
      </c>
      <c r="B33" s="53" t="s">
        <v>769</v>
      </c>
      <c r="C33" s="22" t="s">
        <v>762</v>
      </c>
      <c r="D33" t="s">
        <v>83</v>
      </c>
      <c r="E33" s="3" t="s">
        <v>84</v>
      </c>
      <c r="F33">
        <v>2</v>
      </c>
      <c r="G33">
        <v>2</v>
      </c>
      <c r="H33">
        <v>0.58703294065195399</v>
      </c>
    </row>
    <row r="34" spans="1:9">
      <c r="A34" s="22" t="s">
        <v>727</v>
      </c>
      <c r="B34" s="53" t="s">
        <v>769</v>
      </c>
      <c r="C34" s="22" t="s">
        <v>762</v>
      </c>
      <c r="D34" t="s">
        <v>83</v>
      </c>
      <c r="E34" s="3" t="s">
        <v>84</v>
      </c>
      <c r="F34">
        <v>2</v>
      </c>
      <c r="G34">
        <v>3</v>
      </c>
      <c r="H34">
        <v>0.57149848805299674</v>
      </c>
    </row>
    <row r="35" spans="1:9">
      <c r="A35" s="22" t="s">
        <v>727</v>
      </c>
      <c r="B35" s="53" t="s">
        <v>769</v>
      </c>
      <c r="C35" s="22" t="s">
        <v>762</v>
      </c>
      <c r="D35" t="s">
        <v>83</v>
      </c>
      <c r="E35" s="3" t="s">
        <v>84</v>
      </c>
      <c r="F35">
        <v>3</v>
      </c>
      <c r="G35">
        <v>1</v>
      </c>
      <c r="H35">
        <v>0.45017332923779013</v>
      </c>
    </row>
    <row r="36" spans="1:9">
      <c r="A36" s="22" t="s">
        <v>727</v>
      </c>
      <c r="B36" s="53" t="s">
        <v>769</v>
      </c>
      <c r="C36" s="22" t="s">
        <v>762</v>
      </c>
      <c r="D36" t="s">
        <v>83</v>
      </c>
      <c r="E36" s="3" t="s">
        <v>84</v>
      </c>
      <c r="F36">
        <v>3</v>
      </c>
      <c r="G36">
        <v>2</v>
      </c>
      <c r="H36">
        <v>0.47950209714517655</v>
      </c>
    </row>
    <row r="37" spans="1:9">
      <c r="A37" s="46" t="s">
        <v>727</v>
      </c>
      <c r="B37" s="54" t="s">
        <v>769</v>
      </c>
      <c r="C37" s="46" t="s">
        <v>762</v>
      </c>
      <c r="D37" s="41" t="s">
        <v>83</v>
      </c>
      <c r="E37" s="45" t="s">
        <v>84</v>
      </c>
      <c r="F37" s="41">
        <v>3</v>
      </c>
      <c r="G37" s="41">
        <v>3</v>
      </c>
      <c r="H37" s="41">
        <v>0.49174970534661955</v>
      </c>
      <c r="I37">
        <f>STDEV(H28:H37)</f>
        <v>4.7051649362389911E-2</v>
      </c>
    </row>
    <row r="38" spans="1:9">
      <c r="A38" s="22" t="s">
        <v>727</v>
      </c>
      <c r="B38" s="58" t="s">
        <v>770</v>
      </c>
      <c r="C38" s="22" t="s">
        <v>759</v>
      </c>
      <c r="D38" t="s">
        <v>89</v>
      </c>
      <c r="E38" s="3" t="s">
        <v>90</v>
      </c>
      <c r="F38">
        <v>1</v>
      </c>
      <c r="G38">
        <v>1</v>
      </c>
      <c r="H38">
        <v>0.61817493271298529</v>
      </c>
    </row>
    <row r="39" spans="1:9">
      <c r="A39" s="22" t="s">
        <v>727</v>
      </c>
      <c r="B39" s="59" t="s">
        <v>770</v>
      </c>
      <c r="C39" s="22" t="s">
        <v>759</v>
      </c>
      <c r="D39" t="s">
        <v>89</v>
      </c>
      <c r="E39" s="3" t="s">
        <v>90</v>
      </c>
      <c r="F39">
        <v>1</v>
      </c>
      <c r="G39">
        <v>2</v>
      </c>
      <c r="H39">
        <v>0.63858785545102092</v>
      </c>
    </row>
    <row r="40" spans="1:9">
      <c r="A40" s="22" t="s">
        <v>727</v>
      </c>
      <c r="B40" s="59" t="s">
        <v>770</v>
      </c>
      <c r="C40" s="22" t="s">
        <v>759</v>
      </c>
      <c r="D40" t="s">
        <v>89</v>
      </c>
      <c r="E40" s="3" t="s">
        <v>90</v>
      </c>
      <c r="F40">
        <v>1</v>
      </c>
      <c r="G40">
        <v>3</v>
      </c>
      <c r="H40">
        <v>0.62541788412435173</v>
      </c>
    </row>
    <row r="41" spans="1:9">
      <c r="A41" s="22" t="s">
        <v>727</v>
      </c>
      <c r="B41" s="59" t="s">
        <v>770</v>
      </c>
      <c r="C41" s="22" t="s">
        <v>759</v>
      </c>
      <c r="D41" t="s">
        <v>89</v>
      </c>
      <c r="E41" s="3" t="s">
        <v>90</v>
      </c>
      <c r="F41">
        <v>1</v>
      </c>
      <c r="G41">
        <v>4</v>
      </c>
      <c r="H41">
        <v>0.65886214159269163</v>
      </c>
    </row>
    <row r="42" spans="1:9">
      <c r="A42" s="22" t="s">
        <v>727</v>
      </c>
      <c r="B42" s="59" t="s">
        <v>770</v>
      </c>
      <c r="C42" s="22" t="s">
        <v>759</v>
      </c>
      <c r="D42" t="s">
        <v>89</v>
      </c>
      <c r="E42" s="3" t="s">
        <v>90</v>
      </c>
      <c r="F42">
        <v>1</v>
      </c>
      <c r="G42">
        <v>5</v>
      </c>
      <c r="H42">
        <v>0.63834137791935019</v>
      </c>
    </row>
    <row r="43" spans="1:9">
      <c r="A43" s="22" t="s">
        <v>727</v>
      </c>
      <c r="B43" s="59" t="s">
        <v>770</v>
      </c>
      <c r="C43" s="22" t="s">
        <v>759</v>
      </c>
      <c r="D43" t="s">
        <v>89</v>
      </c>
      <c r="E43" s="3" t="s">
        <v>90</v>
      </c>
      <c r="F43">
        <v>1</v>
      </c>
      <c r="G43">
        <v>6</v>
      </c>
      <c r="H43">
        <v>0.64385890912925425</v>
      </c>
    </row>
    <row r="44" spans="1:9">
      <c r="A44" s="22" t="s">
        <v>727</v>
      </c>
      <c r="B44" s="59" t="s">
        <v>770</v>
      </c>
      <c r="C44" s="22" t="s">
        <v>759</v>
      </c>
      <c r="D44" t="s">
        <v>89</v>
      </c>
      <c r="E44" s="3" t="s">
        <v>90</v>
      </c>
      <c r="F44">
        <v>2</v>
      </c>
      <c r="G44">
        <v>1</v>
      </c>
      <c r="H44">
        <v>0.58890314722578674</v>
      </c>
    </row>
    <row r="45" spans="1:9">
      <c r="A45" s="22" t="s">
        <v>727</v>
      </c>
      <c r="B45" s="59" t="s">
        <v>770</v>
      </c>
      <c r="C45" s="22" t="s">
        <v>759</v>
      </c>
      <c r="D45" t="s">
        <v>89</v>
      </c>
      <c r="E45" s="3" t="s">
        <v>90</v>
      </c>
      <c r="F45">
        <v>2</v>
      </c>
      <c r="G45">
        <v>2</v>
      </c>
      <c r="H45">
        <v>0.62127620069318368</v>
      </c>
    </row>
    <row r="46" spans="1:9">
      <c r="A46" s="22" t="s">
        <v>727</v>
      </c>
      <c r="B46" s="59" t="s">
        <v>770</v>
      </c>
      <c r="C46" s="22" t="s">
        <v>759</v>
      </c>
      <c r="D46" t="s">
        <v>89</v>
      </c>
      <c r="E46" s="3" t="s">
        <v>90</v>
      </c>
      <c r="F46">
        <v>2</v>
      </c>
      <c r="G46">
        <v>3</v>
      </c>
      <c r="H46">
        <v>0.62399182654995922</v>
      </c>
    </row>
    <row r="47" spans="1:9">
      <c r="A47" s="22" t="s">
        <v>727</v>
      </c>
      <c r="B47" s="59" t="s">
        <v>770</v>
      </c>
      <c r="C47" s="22" t="s">
        <v>759</v>
      </c>
      <c r="D47" t="s">
        <v>89</v>
      </c>
      <c r="E47" s="3" t="s">
        <v>90</v>
      </c>
      <c r="F47">
        <v>2</v>
      </c>
      <c r="G47">
        <v>4</v>
      </c>
      <c r="H47">
        <v>0.64487868647746893</v>
      </c>
    </row>
    <row r="48" spans="1:9">
      <c r="A48" s="22" t="s">
        <v>727</v>
      </c>
      <c r="B48" s="59" t="s">
        <v>770</v>
      </c>
      <c r="C48" s="22" t="s">
        <v>759</v>
      </c>
      <c r="D48" t="s">
        <v>89</v>
      </c>
      <c r="E48" s="3" t="s">
        <v>90</v>
      </c>
      <c r="F48">
        <v>2</v>
      </c>
      <c r="G48">
        <v>5</v>
      </c>
      <c r="H48">
        <v>0.64753659216081272</v>
      </c>
    </row>
    <row r="49" spans="1:9">
      <c r="A49" s="22" t="s">
        <v>727</v>
      </c>
      <c r="B49" s="59" t="s">
        <v>770</v>
      </c>
      <c r="C49" s="22" t="s">
        <v>759</v>
      </c>
      <c r="D49" t="s">
        <v>89</v>
      </c>
      <c r="E49" s="3" t="s">
        <v>90</v>
      </c>
      <c r="F49">
        <v>2</v>
      </c>
      <c r="G49">
        <v>6</v>
      </c>
      <c r="H49">
        <v>0.579101336663429</v>
      </c>
    </row>
    <row r="50" spans="1:9">
      <c r="A50" s="22" t="s">
        <v>727</v>
      </c>
      <c r="B50" s="59" t="s">
        <v>770</v>
      </c>
      <c r="C50" s="22" t="s">
        <v>759</v>
      </c>
      <c r="D50" t="s">
        <v>89</v>
      </c>
      <c r="E50" s="3" t="s">
        <v>90</v>
      </c>
      <c r="F50">
        <v>3</v>
      </c>
      <c r="G50">
        <v>1</v>
      </c>
      <c r="H50">
        <v>0.52159090909090911</v>
      </c>
    </row>
    <row r="51" spans="1:9">
      <c r="A51" s="22" t="s">
        <v>727</v>
      </c>
      <c r="B51" s="59" t="s">
        <v>770</v>
      </c>
      <c r="C51" s="22" t="s">
        <v>759</v>
      </c>
      <c r="D51" t="s">
        <v>89</v>
      </c>
      <c r="E51" s="3" t="s">
        <v>90</v>
      </c>
      <c r="F51">
        <v>3</v>
      </c>
      <c r="G51">
        <v>2</v>
      </c>
      <c r="H51">
        <v>0.58708201488069789</v>
      </c>
    </row>
    <row r="52" spans="1:9">
      <c r="A52" s="22" t="s">
        <v>727</v>
      </c>
      <c r="B52" s="59" t="s">
        <v>770</v>
      </c>
      <c r="C52" s="22" t="s">
        <v>759</v>
      </c>
      <c r="D52" t="s">
        <v>89</v>
      </c>
      <c r="E52" s="3" t="s">
        <v>90</v>
      </c>
      <c r="F52">
        <v>3</v>
      </c>
      <c r="G52">
        <v>3</v>
      </c>
      <c r="H52">
        <v>0.56009815427291154</v>
      </c>
    </row>
    <row r="53" spans="1:9">
      <c r="A53" s="22" t="s">
        <v>727</v>
      </c>
      <c r="B53" s="59" t="s">
        <v>770</v>
      </c>
      <c r="C53" s="22" t="s">
        <v>759</v>
      </c>
      <c r="D53" t="s">
        <v>89</v>
      </c>
      <c r="E53" s="3" t="s">
        <v>90</v>
      </c>
      <c r="F53">
        <v>3</v>
      </c>
      <c r="G53">
        <v>4</v>
      </c>
      <c r="H53">
        <v>0.62514144419764472</v>
      </c>
    </row>
    <row r="54" spans="1:9">
      <c r="A54" s="46" t="s">
        <v>727</v>
      </c>
      <c r="B54" s="52" t="s">
        <v>770</v>
      </c>
      <c r="C54" s="46" t="s">
        <v>759</v>
      </c>
      <c r="D54" s="41" t="s">
        <v>89</v>
      </c>
      <c r="E54" s="45" t="s">
        <v>90</v>
      </c>
      <c r="F54" s="41">
        <v>3</v>
      </c>
      <c r="G54" s="41">
        <v>5</v>
      </c>
      <c r="H54" s="41">
        <v>0.59090539496686578</v>
      </c>
      <c r="I54">
        <f>STDEV(H38:H54)</f>
        <v>3.6331889052038074E-2</v>
      </c>
    </row>
    <row r="55" spans="1:9">
      <c r="A55" s="22" t="s">
        <v>726</v>
      </c>
      <c r="B55" s="58" t="s">
        <v>770</v>
      </c>
      <c r="C55" s="22" t="s">
        <v>761</v>
      </c>
      <c r="D55" t="s">
        <v>730</v>
      </c>
      <c r="E55" s="3" t="s">
        <v>742</v>
      </c>
      <c r="F55">
        <v>1</v>
      </c>
      <c r="G55">
        <v>1</v>
      </c>
      <c r="H55">
        <v>0.67937571425370291</v>
      </c>
    </row>
    <row r="56" spans="1:9">
      <c r="A56" s="22" t="s">
        <v>726</v>
      </c>
      <c r="B56" s="59" t="s">
        <v>770</v>
      </c>
      <c r="C56" s="22" t="s">
        <v>761</v>
      </c>
      <c r="D56" t="s">
        <v>730</v>
      </c>
      <c r="E56" s="3" t="s">
        <v>742</v>
      </c>
      <c r="F56">
        <v>1</v>
      </c>
      <c r="G56">
        <v>2</v>
      </c>
      <c r="H56">
        <v>0.66295575689895347</v>
      </c>
    </row>
    <row r="57" spans="1:9">
      <c r="A57" s="22" t="s">
        <v>726</v>
      </c>
      <c r="B57" s="59" t="s">
        <v>770</v>
      </c>
      <c r="C57" s="22" t="s">
        <v>761</v>
      </c>
      <c r="D57" t="s">
        <v>730</v>
      </c>
      <c r="E57" s="3" t="s">
        <v>742</v>
      </c>
      <c r="F57">
        <v>1</v>
      </c>
      <c r="G57">
        <v>3</v>
      </c>
      <c r="H57">
        <v>0.69285435913894677</v>
      </c>
    </row>
    <row r="58" spans="1:9">
      <c r="A58" s="22" t="s">
        <v>726</v>
      </c>
      <c r="B58" s="59" t="s">
        <v>770</v>
      </c>
      <c r="C58" s="22" t="s">
        <v>761</v>
      </c>
      <c r="D58" t="s">
        <v>730</v>
      </c>
      <c r="E58" s="3" t="s">
        <v>742</v>
      </c>
      <c r="F58">
        <v>2</v>
      </c>
      <c r="G58">
        <v>1</v>
      </c>
      <c r="H58">
        <v>0.72431814629571745</v>
      </c>
    </row>
    <row r="59" spans="1:9">
      <c r="A59" s="22" t="s">
        <v>726</v>
      </c>
      <c r="B59" s="59" t="s">
        <v>770</v>
      </c>
      <c r="C59" s="22" t="s">
        <v>761</v>
      </c>
      <c r="D59" t="s">
        <v>730</v>
      </c>
      <c r="E59" s="3" t="s">
        <v>742</v>
      </c>
      <c r="F59">
        <v>2</v>
      </c>
      <c r="G59">
        <v>2</v>
      </c>
      <c r="H59">
        <v>0.67183891371206406</v>
      </c>
    </row>
    <row r="60" spans="1:9">
      <c r="A60" s="22" t="s">
        <v>726</v>
      </c>
      <c r="B60" s="59" t="s">
        <v>770</v>
      </c>
      <c r="C60" s="22" t="s">
        <v>761</v>
      </c>
      <c r="D60" t="s">
        <v>730</v>
      </c>
      <c r="E60" s="3" t="s">
        <v>742</v>
      </c>
      <c r="F60">
        <v>3</v>
      </c>
      <c r="G60">
        <v>1</v>
      </c>
      <c r="H60">
        <v>0.68152873780891965</v>
      </c>
    </row>
    <row r="61" spans="1:9">
      <c r="A61" s="22" t="s">
        <v>726</v>
      </c>
      <c r="B61" s="59" t="s">
        <v>770</v>
      </c>
      <c r="C61" s="22" t="s">
        <v>761</v>
      </c>
      <c r="D61" t="s">
        <v>730</v>
      </c>
      <c r="E61" s="3" t="s">
        <v>742</v>
      </c>
      <c r="F61">
        <v>3</v>
      </c>
      <c r="G61">
        <v>2</v>
      </c>
      <c r="H61">
        <v>0.65947797006173192</v>
      </c>
    </row>
    <row r="62" spans="1:9">
      <c r="A62" s="46" t="s">
        <v>726</v>
      </c>
      <c r="B62" s="52" t="s">
        <v>770</v>
      </c>
      <c r="C62" s="46" t="s">
        <v>761</v>
      </c>
      <c r="D62" s="41" t="s">
        <v>730</v>
      </c>
      <c r="E62" s="45" t="s">
        <v>742</v>
      </c>
      <c r="F62" s="41">
        <v>3</v>
      </c>
      <c r="G62" s="41">
        <v>3</v>
      </c>
      <c r="H62" s="41">
        <v>0.63850707334202861</v>
      </c>
      <c r="I62">
        <f>STDEV(H55:H62)</f>
        <v>2.5427260231720095E-2</v>
      </c>
    </row>
    <row r="63" spans="1:9">
      <c r="A63" s="22" t="s">
        <v>726</v>
      </c>
      <c r="B63" s="60" t="s">
        <v>771</v>
      </c>
      <c r="C63" s="22" t="s">
        <v>763</v>
      </c>
      <c r="D63" t="s">
        <v>51</v>
      </c>
      <c r="E63" s="3" t="s">
        <v>52</v>
      </c>
      <c r="F63">
        <v>1</v>
      </c>
      <c r="G63">
        <v>1</v>
      </c>
      <c r="H63">
        <v>0.67927946060179123</v>
      </c>
    </row>
    <row r="64" spans="1:9">
      <c r="A64" s="22" t="s">
        <v>726</v>
      </c>
      <c r="B64" s="61" t="s">
        <v>771</v>
      </c>
      <c r="C64" s="22" t="s">
        <v>763</v>
      </c>
      <c r="D64" t="s">
        <v>51</v>
      </c>
      <c r="E64" s="3" t="s">
        <v>52</v>
      </c>
      <c r="F64">
        <v>1</v>
      </c>
      <c r="G64">
        <v>2</v>
      </c>
      <c r="H64">
        <v>0.66538335338510324</v>
      </c>
    </row>
    <row r="65" spans="1:9">
      <c r="A65" s="22" t="s">
        <v>726</v>
      </c>
      <c r="B65" s="61" t="s">
        <v>771</v>
      </c>
      <c r="C65" s="22" t="s">
        <v>763</v>
      </c>
      <c r="D65" t="s">
        <v>51</v>
      </c>
      <c r="E65" s="3" t="s">
        <v>52</v>
      </c>
      <c r="F65">
        <v>1</v>
      </c>
      <c r="G65">
        <v>3</v>
      </c>
      <c r="H65">
        <v>0.72311363613671087</v>
      </c>
    </row>
    <row r="66" spans="1:9">
      <c r="A66" s="22" t="s">
        <v>726</v>
      </c>
      <c r="B66" s="61" t="s">
        <v>771</v>
      </c>
      <c r="C66" s="22" t="s">
        <v>763</v>
      </c>
      <c r="D66" t="s">
        <v>51</v>
      </c>
      <c r="E66" s="3" t="s">
        <v>52</v>
      </c>
      <c r="F66">
        <v>2</v>
      </c>
      <c r="G66">
        <v>1</v>
      </c>
      <c r="H66">
        <v>0.70875448742486469</v>
      </c>
    </row>
    <row r="67" spans="1:9">
      <c r="A67" s="22" t="s">
        <v>726</v>
      </c>
      <c r="B67" s="61" t="s">
        <v>771</v>
      </c>
      <c r="C67" s="22" t="s">
        <v>763</v>
      </c>
      <c r="D67" t="s">
        <v>51</v>
      </c>
      <c r="E67" s="3" t="s">
        <v>52</v>
      </c>
      <c r="F67">
        <v>2</v>
      </c>
      <c r="G67">
        <v>2</v>
      </c>
      <c r="H67">
        <v>0.69576826386309443</v>
      </c>
    </row>
    <row r="68" spans="1:9">
      <c r="A68" s="22" t="s">
        <v>726</v>
      </c>
      <c r="B68" s="61" t="s">
        <v>771</v>
      </c>
      <c r="C68" s="22" t="s">
        <v>763</v>
      </c>
      <c r="D68" t="s">
        <v>51</v>
      </c>
      <c r="E68" s="3" t="s">
        <v>52</v>
      </c>
      <c r="F68">
        <v>3</v>
      </c>
      <c r="G68">
        <v>1</v>
      </c>
      <c r="H68">
        <v>0.68555642565039587</v>
      </c>
    </row>
    <row r="69" spans="1:9">
      <c r="A69" s="46" t="s">
        <v>726</v>
      </c>
      <c r="B69" s="41" t="s">
        <v>771</v>
      </c>
      <c r="C69" s="46" t="s">
        <v>763</v>
      </c>
      <c r="D69" s="41" t="s">
        <v>51</v>
      </c>
      <c r="E69" s="45" t="s">
        <v>52</v>
      </c>
      <c r="F69" s="41">
        <v>3</v>
      </c>
      <c r="G69" s="41">
        <v>2</v>
      </c>
      <c r="H69" s="41">
        <v>0.63847086513087514</v>
      </c>
      <c r="I69">
        <f>STDEV(H63:H69)</f>
        <v>2.8034016440768316E-2</v>
      </c>
    </row>
    <row r="70" spans="1:9">
      <c r="A70" s="22" t="s">
        <v>727</v>
      </c>
      <c r="B70" s="59" t="s">
        <v>770</v>
      </c>
      <c r="C70" s="22" t="s">
        <v>764</v>
      </c>
      <c r="D70" t="s">
        <v>61</v>
      </c>
      <c r="E70" s="7" t="s">
        <v>62</v>
      </c>
      <c r="F70">
        <v>1</v>
      </c>
      <c r="G70">
        <v>1</v>
      </c>
      <c r="H70">
        <v>0.65227333594281123</v>
      </c>
    </row>
    <row r="71" spans="1:9">
      <c r="A71" s="22" t="s">
        <v>727</v>
      </c>
      <c r="B71" s="59" t="s">
        <v>770</v>
      </c>
      <c r="C71" s="22" t="s">
        <v>764</v>
      </c>
      <c r="D71" t="s">
        <v>61</v>
      </c>
      <c r="E71" s="7" t="s">
        <v>62</v>
      </c>
      <c r="F71">
        <v>1</v>
      </c>
      <c r="G71">
        <v>2</v>
      </c>
      <c r="H71">
        <v>0.69061865189289007</v>
      </c>
    </row>
    <row r="72" spans="1:9">
      <c r="A72" s="22" t="s">
        <v>727</v>
      </c>
      <c r="B72" s="59" t="s">
        <v>770</v>
      </c>
      <c r="C72" s="22" t="s">
        <v>764</v>
      </c>
      <c r="D72" t="s">
        <v>61</v>
      </c>
      <c r="E72" s="7" t="s">
        <v>62</v>
      </c>
      <c r="F72">
        <v>1</v>
      </c>
      <c r="G72">
        <v>3</v>
      </c>
      <c r="H72">
        <v>0.67903793319516081</v>
      </c>
    </row>
    <row r="73" spans="1:9">
      <c r="A73" s="22" t="s">
        <v>727</v>
      </c>
      <c r="B73" s="59" t="s">
        <v>770</v>
      </c>
      <c r="C73" s="22" t="s">
        <v>764</v>
      </c>
      <c r="D73" t="s">
        <v>61</v>
      </c>
      <c r="E73" s="7" t="s">
        <v>62</v>
      </c>
      <c r="F73">
        <v>1</v>
      </c>
      <c r="G73">
        <v>4</v>
      </c>
      <c r="H73">
        <v>0.72523142447377187</v>
      </c>
    </row>
    <row r="74" spans="1:9">
      <c r="A74" s="22" t="s">
        <v>727</v>
      </c>
      <c r="B74" s="59" t="s">
        <v>770</v>
      </c>
      <c r="C74" s="22" t="s">
        <v>764</v>
      </c>
      <c r="D74" t="s">
        <v>61</v>
      </c>
      <c r="E74" s="7" t="s">
        <v>62</v>
      </c>
      <c r="F74">
        <v>2</v>
      </c>
      <c r="G74">
        <v>1</v>
      </c>
      <c r="H74">
        <v>0.65108603066439519</v>
      </c>
    </row>
    <row r="75" spans="1:9">
      <c r="A75" s="22" t="s">
        <v>727</v>
      </c>
      <c r="B75" s="59" t="s">
        <v>770</v>
      </c>
      <c r="C75" s="22" t="s">
        <v>764</v>
      </c>
      <c r="D75" t="s">
        <v>61</v>
      </c>
      <c r="E75" s="7" t="s">
        <v>62</v>
      </c>
      <c r="F75">
        <v>2</v>
      </c>
      <c r="G75">
        <v>2</v>
      </c>
      <c r="H75">
        <v>0.74886507404926694</v>
      </c>
    </row>
    <row r="76" spans="1:9">
      <c r="A76" s="22" t="s">
        <v>727</v>
      </c>
      <c r="B76" s="59" t="s">
        <v>770</v>
      </c>
      <c r="C76" s="22" t="s">
        <v>764</v>
      </c>
      <c r="D76" t="s">
        <v>61</v>
      </c>
      <c r="E76" s="7" t="s">
        <v>62</v>
      </c>
      <c r="F76">
        <v>2</v>
      </c>
      <c r="G76">
        <v>3</v>
      </c>
      <c r="H76">
        <v>0.80387352309344795</v>
      </c>
    </row>
    <row r="77" spans="1:9">
      <c r="A77" s="22" t="s">
        <v>727</v>
      </c>
      <c r="B77" s="59" t="s">
        <v>770</v>
      </c>
      <c r="C77" s="22" t="s">
        <v>764</v>
      </c>
      <c r="D77" t="s">
        <v>61</v>
      </c>
      <c r="E77" s="7" t="s">
        <v>62</v>
      </c>
      <c r="F77">
        <v>3</v>
      </c>
      <c r="G77">
        <v>1</v>
      </c>
      <c r="H77">
        <v>0.69063455979343835</v>
      </c>
    </row>
    <row r="78" spans="1:9">
      <c r="A78" s="22" t="s">
        <v>727</v>
      </c>
      <c r="B78" s="59" t="s">
        <v>770</v>
      </c>
      <c r="C78" s="22" t="s">
        <v>764</v>
      </c>
      <c r="D78" t="s">
        <v>61</v>
      </c>
      <c r="E78" s="7" t="s">
        <v>62</v>
      </c>
      <c r="F78">
        <v>3</v>
      </c>
      <c r="G78">
        <v>2</v>
      </c>
      <c r="H78">
        <v>0.63557365919891373</v>
      </c>
    </row>
    <row r="79" spans="1:9">
      <c r="A79" s="46" t="s">
        <v>727</v>
      </c>
      <c r="B79" s="52" t="s">
        <v>770</v>
      </c>
      <c r="C79" s="46" t="s">
        <v>764</v>
      </c>
      <c r="D79" s="41" t="s">
        <v>61</v>
      </c>
      <c r="E79" s="42" t="s">
        <v>62</v>
      </c>
      <c r="F79" s="41">
        <v>3</v>
      </c>
      <c r="G79" s="41">
        <v>3</v>
      </c>
      <c r="H79" s="41">
        <v>0.63961047437537533</v>
      </c>
      <c r="I79">
        <f>STDEV(H70:H79)</f>
        <v>5.3960037840470904E-2</v>
      </c>
    </row>
    <row r="80" spans="1:9">
      <c r="A80" s="22" t="s">
        <v>726</v>
      </c>
      <c r="B80" s="68" t="s">
        <v>769</v>
      </c>
      <c r="C80" s="22" t="s">
        <v>760</v>
      </c>
      <c r="D80" t="s">
        <v>85</v>
      </c>
      <c r="E80" s="3" t="s">
        <v>86</v>
      </c>
      <c r="F80">
        <v>1</v>
      </c>
      <c r="G80">
        <v>1</v>
      </c>
      <c r="H80">
        <v>0.67715797109141418</v>
      </c>
    </row>
    <row r="81" spans="1:9">
      <c r="A81" s="22" t="s">
        <v>726</v>
      </c>
      <c r="B81" s="53" t="s">
        <v>769</v>
      </c>
      <c r="C81" s="22" t="s">
        <v>760</v>
      </c>
      <c r="D81" t="s">
        <v>85</v>
      </c>
      <c r="E81" s="3" t="s">
        <v>86</v>
      </c>
      <c r="F81">
        <v>1</v>
      </c>
      <c r="G81">
        <v>2</v>
      </c>
      <c r="H81">
        <v>0.68312560803245292</v>
      </c>
    </row>
    <row r="82" spans="1:9">
      <c r="A82" s="22" t="s">
        <v>726</v>
      </c>
      <c r="B82" s="53" t="s">
        <v>769</v>
      </c>
      <c r="C82" s="22" t="s">
        <v>760</v>
      </c>
      <c r="D82" t="s">
        <v>85</v>
      </c>
      <c r="E82" s="3" t="s">
        <v>86</v>
      </c>
      <c r="F82">
        <v>1</v>
      </c>
      <c r="G82">
        <v>3</v>
      </c>
      <c r="H82">
        <v>0.67358319753757012</v>
      </c>
    </row>
    <row r="83" spans="1:9">
      <c r="A83" s="22" t="s">
        <v>726</v>
      </c>
      <c r="B83" s="53" t="s">
        <v>769</v>
      </c>
      <c r="C83" s="22" t="s">
        <v>760</v>
      </c>
      <c r="D83" t="s">
        <v>85</v>
      </c>
      <c r="E83" s="3" t="s">
        <v>86</v>
      </c>
      <c r="F83">
        <v>1</v>
      </c>
      <c r="G83">
        <v>4</v>
      </c>
      <c r="H83">
        <v>0.69834447934935528</v>
      </c>
    </row>
    <row r="84" spans="1:9">
      <c r="A84" s="22" t="s">
        <v>726</v>
      </c>
      <c r="B84" s="53" t="s">
        <v>769</v>
      </c>
      <c r="C84" s="22" t="s">
        <v>760</v>
      </c>
      <c r="D84" t="s">
        <v>85</v>
      </c>
      <c r="E84" s="3" t="s">
        <v>86</v>
      </c>
      <c r="F84">
        <v>2</v>
      </c>
      <c r="G84">
        <v>1</v>
      </c>
      <c r="H84">
        <v>0.72538592850037453</v>
      </c>
    </row>
    <row r="85" spans="1:9">
      <c r="A85" s="22" t="s">
        <v>726</v>
      </c>
      <c r="B85" s="53" t="s">
        <v>769</v>
      </c>
      <c r="C85" s="22" t="s">
        <v>760</v>
      </c>
      <c r="D85" t="s">
        <v>85</v>
      </c>
      <c r="E85" s="3" t="s">
        <v>86</v>
      </c>
      <c r="F85">
        <v>2</v>
      </c>
      <c r="G85">
        <v>2</v>
      </c>
      <c r="H85">
        <v>0.64350129023495861</v>
      </c>
    </row>
    <row r="86" spans="1:9">
      <c r="A86" s="46" t="s">
        <v>726</v>
      </c>
      <c r="B86" s="54" t="s">
        <v>769</v>
      </c>
      <c r="C86" s="46" t="s">
        <v>760</v>
      </c>
      <c r="D86" s="41" t="s">
        <v>85</v>
      </c>
      <c r="E86" s="45" t="s">
        <v>86</v>
      </c>
      <c r="F86" s="41">
        <v>2</v>
      </c>
      <c r="G86" s="41">
        <v>3</v>
      </c>
      <c r="H86" s="41">
        <v>0.594183683763024</v>
      </c>
      <c r="I86">
        <f>STDEV(H80:H86)</f>
        <v>4.1939793291196292E-2</v>
      </c>
    </row>
    <row r="87" spans="1:9">
      <c r="A87" s="22" t="s">
        <v>727</v>
      </c>
      <c r="B87" s="68" t="s">
        <v>769</v>
      </c>
      <c r="C87" s="22" t="s">
        <v>762</v>
      </c>
      <c r="D87" t="s">
        <v>446</v>
      </c>
      <c r="E87" s="7" t="s">
        <v>58</v>
      </c>
      <c r="F87">
        <v>1</v>
      </c>
      <c r="G87">
        <v>1</v>
      </c>
      <c r="H87">
        <v>0.5221482041068608</v>
      </c>
    </row>
    <row r="88" spans="1:9">
      <c r="A88" s="22" t="s">
        <v>727</v>
      </c>
      <c r="B88" s="53" t="s">
        <v>769</v>
      </c>
      <c r="C88" s="22" t="s">
        <v>762</v>
      </c>
      <c r="D88" t="s">
        <v>446</v>
      </c>
      <c r="E88" s="7" t="s">
        <v>58</v>
      </c>
      <c r="F88">
        <v>1</v>
      </c>
      <c r="G88">
        <v>2</v>
      </c>
      <c r="H88">
        <v>0.67033110849365274</v>
      </c>
    </row>
    <row r="89" spans="1:9">
      <c r="A89" s="22" t="s">
        <v>727</v>
      </c>
      <c r="B89" s="53" t="s">
        <v>769</v>
      </c>
      <c r="C89" s="22" t="s">
        <v>762</v>
      </c>
      <c r="D89" t="s">
        <v>446</v>
      </c>
      <c r="E89" s="7" t="s">
        <v>58</v>
      </c>
      <c r="F89">
        <v>1</v>
      </c>
      <c r="G89">
        <v>3</v>
      </c>
      <c r="H89">
        <v>0.57019797491310265</v>
      </c>
    </row>
    <row r="90" spans="1:9">
      <c r="A90" s="22" t="s">
        <v>727</v>
      </c>
      <c r="B90" s="53" t="s">
        <v>769</v>
      </c>
      <c r="C90" s="22" t="s">
        <v>762</v>
      </c>
      <c r="D90" t="s">
        <v>446</v>
      </c>
      <c r="E90" s="7" t="s">
        <v>58</v>
      </c>
      <c r="F90">
        <v>1</v>
      </c>
      <c r="G90">
        <v>4</v>
      </c>
      <c r="H90">
        <v>0.59764309764309764</v>
      </c>
    </row>
    <row r="91" spans="1:9">
      <c r="A91" s="22" t="s">
        <v>727</v>
      </c>
      <c r="B91" s="53" t="s">
        <v>769</v>
      </c>
      <c r="C91" s="22" t="s">
        <v>762</v>
      </c>
      <c r="D91" t="s">
        <v>446</v>
      </c>
      <c r="E91" s="7" t="s">
        <v>58</v>
      </c>
      <c r="F91">
        <v>2</v>
      </c>
      <c r="G91">
        <v>1</v>
      </c>
      <c r="H91">
        <v>0.60716703743108613</v>
      </c>
    </row>
    <row r="92" spans="1:9">
      <c r="A92" s="22" t="s">
        <v>727</v>
      </c>
      <c r="B92" s="53" t="s">
        <v>769</v>
      </c>
      <c r="C92" s="22" t="s">
        <v>762</v>
      </c>
      <c r="D92" t="s">
        <v>446</v>
      </c>
      <c r="E92" s="7" t="s">
        <v>58</v>
      </c>
      <c r="F92">
        <v>2</v>
      </c>
      <c r="G92">
        <v>2</v>
      </c>
      <c r="H92">
        <v>0.74837904232612451</v>
      </c>
    </row>
    <row r="93" spans="1:9">
      <c r="A93" s="22" t="s">
        <v>727</v>
      </c>
      <c r="B93" s="53" t="s">
        <v>769</v>
      </c>
      <c r="C93" s="22" t="s">
        <v>762</v>
      </c>
      <c r="D93" t="s">
        <v>446</v>
      </c>
      <c r="E93" s="7" t="s">
        <v>58</v>
      </c>
      <c r="F93">
        <v>2</v>
      </c>
      <c r="G93">
        <v>3</v>
      </c>
      <c r="H93">
        <v>0.77138623785244265</v>
      </c>
    </row>
    <row r="94" spans="1:9">
      <c r="A94" s="22" t="s">
        <v>727</v>
      </c>
      <c r="B94" s="53" t="s">
        <v>769</v>
      </c>
      <c r="C94" s="22" t="s">
        <v>762</v>
      </c>
      <c r="D94" t="s">
        <v>446</v>
      </c>
      <c r="E94" s="7" t="s">
        <v>58</v>
      </c>
      <c r="F94">
        <v>3</v>
      </c>
      <c r="G94">
        <v>1</v>
      </c>
      <c r="H94">
        <v>0.71677446275818901</v>
      </c>
    </row>
    <row r="95" spans="1:9">
      <c r="A95" s="22" t="s">
        <v>727</v>
      </c>
      <c r="B95" s="53" t="s">
        <v>769</v>
      </c>
      <c r="C95" s="22" t="s">
        <v>762</v>
      </c>
      <c r="D95" t="s">
        <v>446</v>
      </c>
      <c r="E95" s="7" t="s">
        <v>58</v>
      </c>
      <c r="F95">
        <v>3</v>
      </c>
      <c r="G95">
        <v>2</v>
      </c>
      <c r="H95">
        <v>0.54753213089966513</v>
      </c>
    </row>
    <row r="96" spans="1:9">
      <c r="A96" s="22" t="s">
        <v>727</v>
      </c>
      <c r="B96" s="53" t="s">
        <v>769</v>
      </c>
      <c r="C96" s="22" t="s">
        <v>762</v>
      </c>
      <c r="D96" t="s">
        <v>446</v>
      </c>
      <c r="E96" s="7" t="s">
        <v>58</v>
      </c>
      <c r="F96">
        <v>3</v>
      </c>
      <c r="G96">
        <v>3</v>
      </c>
      <c r="H96">
        <v>0.54214474329913775</v>
      </c>
    </row>
    <row r="97" spans="1:9">
      <c r="A97" s="22" t="s">
        <v>727</v>
      </c>
      <c r="B97" s="53" t="s">
        <v>769</v>
      </c>
      <c r="C97" s="22" t="s">
        <v>762</v>
      </c>
      <c r="D97" t="s">
        <v>446</v>
      </c>
      <c r="E97" s="7" t="s">
        <v>58</v>
      </c>
      <c r="F97">
        <v>3</v>
      </c>
      <c r="G97">
        <v>4</v>
      </c>
      <c r="H97">
        <v>0.76188825731318455</v>
      </c>
    </row>
    <row r="98" spans="1:9">
      <c r="A98" s="46" t="s">
        <v>727</v>
      </c>
      <c r="B98" s="54" t="s">
        <v>769</v>
      </c>
      <c r="C98" s="46" t="s">
        <v>762</v>
      </c>
      <c r="D98" s="41" t="s">
        <v>446</v>
      </c>
      <c r="E98" s="42" t="s">
        <v>58</v>
      </c>
      <c r="F98" s="41">
        <v>3</v>
      </c>
      <c r="G98" s="41">
        <v>5</v>
      </c>
      <c r="H98" s="41">
        <v>0.66411134801044491</v>
      </c>
      <c r="I98">
        <f>STDEV(H87:H98)</f>
        <v>9.0898960488993708E-2</v>
      </c>
    </row>
    <row r="99" spans="1:9">
      <c r="A99" s="22" t="s">
        <v>726</v>
      </c>
      <c r="B99" s="68" t="s">
        <v>769</v>
      </c>
      <c r="C99" s="22" t="s">
        <v>760</v>
      </c>
      <c r="D99" t="s">
        <v>77</v>
      </c>
      <c r="E99" s="3" t="s">
        <v>78</v>
      </c>
      <c r="F99">
        <v>1</v>
      </c>
      <c r="G99">
        <v>1</v>
      </c>
      <c r="H99">
        <v>0.70658006606548007</v>
      </c>
    </row>
    <row r="100" spans="1:9">
      <c r="A100" s="22" t="s">
        <v>726</v>
      </c>
      <c r="B100" s="53" t="s">
        <v>769</v>
      </c>
      <c r="C100" s="22" t="s">
        <v>760</v>
      </c>
      <c r="D100" t="s">
        <v>77</v>
      </c>
      <c r="E100" s="3" t="s">
        <v>78</v>
      </c>
      <c r="F100">
        <v>1</v>
      </c>
      <c r="G100">
        <v>2</v>
      </c>
      <c r="H100">
        <v>0.68702691714398467</v>
      </c>
    </row>
    <row r="101" spans="1:9">
      <c r="A101" s="22" t="s">
        <v>726</v>
      </c>
      <c r="B101" s="53" t="s">
        <v>769</v>
      </c>
      <c r="C101" s="22" t="s">
        <v>760</v>
      </c>
      <c r="D101" t="s">
        <v>77</v>
      </c>
      <c r="E101" s="3" t="s">
        <v>78</v>
      </c>
      <c r="F101">
        <v>1</v>
      </c>
      <c r="G101">
        <v>3</v>
      </c>
      <c r="H101">
        <v>0.64331521497652511</v>
      </c>
    </row>
    <row r="102" spans="1:9">
      <c r="A102" s="22" t="s">
        <v>726</v>
      </c>
      <c r="B102" s="53" t="s">
        <v>769</v>
      </c>
      <c r="C102" s="22" t="s">
        <v>760</v>
      </c>
      <c r="D102" t="s">
        <v>77</v>
      </c>
      <c r="E102" s="3" t="s">
        <v>78</v>
      </c>
      <c r="F102">
        <v>1</v>
      </c>
      <c r="G102">
        <v>4</v>
      </c>
      <c r="H102">
        <v>0.59551776436800152</v>
      </c>
    </row>
    <row r="103" spans="1:9">
      <c r="A103" s="22" t="s">
        <v>726</v>
      </c>
      <c r="B103" s="53" t="s">
        <v>769</v>
      </c>
      <c r="C103" s="22" t="s">
        <v>760</v>
      </c>
      <c r="D103" t="s">
        <v>77</v>
      </c>
      <c r="E103" s="3" t="s">
        <v>78</v>
      </c>
      <c r="F103">
        <v>1</v>
      </c>
      <c r="G103">
        <v>5</v>
      </c>
      <c r="H103">
        <v>0.64025750401127068</v>
      </c>
    </row>
    <row r="104" spans="1:9">
      <c r="A104" s="22" t="s">
        <v>726</v>
      </c>
      <c r="B104" s="53" t="s">
        <v>769</v>
      </c>
      <c r="C104" s="22" t="s">
        <v>760</v>
      </c>
      <c r="D104" t="s">
        <v>77</v>
      </c>
      <c r="E104" s="3" t="s">
        <v>78</v>
      </c>
      <c r="F104">
        <v>1</v>
      </c>
      <c r="G104">
        <v>6</v>
      </c>
      <c r="H104">
        <v>0.71524468897254323</v>
      </c>
    </row>
    <row r="105" spans="1:9">
      <c r="A105" s="22" t="s">
        <v>726</v>
      </c>
      <c r="B105" s="53" t="s">
        <v>769</v>
      </c>
      <c r="C105" s="22" t="s">
        <v>760</v>
      </c>
      <c r="D105" t="s">
        <v>77</v>
      </c>
      <c r="E105" s="3" t="s">
        <v>78</v>
      </c>
      <c r="F105">
        <v>2</v>
      </c>
      <c r="G105">
        <v>1</v>
      </c>
      <c r="H105">
        <v>0.51456210764639299</v>
      </c>
    </row>
    <row r="106" spans="1:9">
      <c r="A106" s="22" t="s">
        <v>726</v>
      </c>
      <c r="B106" s="53" t="s">
        <v>769</v>
      </c>
      <c r="C106" s="22" t="s">
        <v>760</v>
      </c>
      <c r="D106" t="s">
        <v>77</v>
      </c>
      <c r="E106" s="3" t="s">
        <v>78</v>
      </c>
      <c r="F106">
        <v>2</v>
      </c>
      <c r="G106">
        <v>2</v>
      </c>
      <c r="H106">
        <v>0.64936148032316909</v>
      </c>
    </row>
    <row r="107" spans="1:9">
      <c r="A107" s="22" t="s">
        <v>726</v>
      </c>
      <c r="B107" s="53" t="s">
        <v>769</v>
      </c>
      <c r="C107" s="22" t="s">
        <v>760</v>
      </c>
      <c r="D107" t="s">
        <v>77</v>
      </c>
      <c r="E107" s="3" t="s">
        <v>78</v>
      </c>
      <c r="F107">
        <v>2</v>
      </c>
      <c r="G107">
        <v>3</v>
      </c>
      <c r="H107">
        <v>0.63959706856059528</v>
      </c>
    </row>
    <row r="108" spans="1:9">
      <c r="A108" s="46" t="s">
        <v>726</v>
      </c>
      <c r="B108" s="54" t="s">
        <v>769</v>
      </c>
      <c r="C108" s="46" t="s">
        <v>760</v>
      </c>
      <c r="D108" s="41" t="s">
        <v>77</v>
      </c>
      <c r="E108" s="45" t="s">
        <v>78</v>
      </c>
      <c r="F108" s="41">
        <v>2</v>
      </c>
      <c r="G108" s="41">
        <v>4</v>
      </c>
      <c r="H108" s="41">
        <v>0.57342572331631414</v>
      </c>
      <c r="I108">
        <f>STDEV(H99:H108)</f>
        <v>6.1848599125709502E-2</v>
      </c>
    </row>
    <row r="109" spans="1:9">
      <c r="A109" s="22" t="s">
        <v>726</v>
      </c>
      <c r="B109" s="60" t="s">
        <v>771</v>
      </c>
      <c r="C109" s="22" t="s">
        <v>763</v>
      </c>
      <c r="D109" t="s">
        <v>54</v>
      </c>
      <c r="E109" s="3" t="s">
        <v>55</v>
      </c>
      <c r="F109">
        <v>1</v>
      </c>
      <c r="G109">
        <v>1</v>
      </c>
      <c r="H109">
        <v>0.62721372010734255</v>
      </c>
    </row>
    <row r="110" spans="1:9">
      <c r="A110" s="22" t="s">
        <v>726</v>
      </c>
      <c r="B110" s="61" t="s">
        <v>771</v>
      </c>
      <c r="C110" s="22" t="s">
        <v>763</v>
      </c>
      <c r="D110" t="s">
        <v>54</v>
      </c>
      <c r="E110" s="3" t="s">
        <v>55</v>
      </c>
      <c r="F110">
        <v>1</v>
      </c>
      <c r="G110">
        <v>2</v>
      </c>
      <c r="H110">
        <v>0.67645744439887112</v>
      </c>
    </row>
    <row r="111" spans="1:9">
      <c r="A111" s="22" t="s">
        <v>726</v>
      </c>
      <c r="B111" s="61" t="s">
        <v>771</v>
      </c>
      <c r="C111" s="22" t="s">
        <v>763</v>
      </c>
      <c r="D111" t="s">
        <v>54</v>
      </c>
      <c r="E111" s="3" t="s">
        <v>55</v>
      </c>
      <c r="F111">
        <v>2</v>
      </c>
      <c r="G111">
        <v>1</v>
      </c>
      <c r="H111">
        <v>0.73319250243100964</v>
      </c>
    </row>
    <row r="112" spans="1:9">
      <c r="A112" s="22" t="s">
        <v>726</v>
      </c>
      <c r="B112" s="61" t="s">
        <v>771</v>
      </c>
      <c r="C112" s="22" t="s">
        <v>763</v>
      </c>
      <c r="D112" t="s">
        <v>54</v>
      </c>
      <c r="E112" s="3" t="s">
        <v>55</v>
      </c>
      <c r="F112">
        <v>2</v>
      </c>
      <c r="G112">
        <v>2</v>
      </c>
      <c r="H112">
        <v>0.68812625250501003</v>
      </c>
    </row>
    <row r="113" spans="1:9">
      <c r="A113" s="22" t="s">
        <v>726</v>
      </c>
      <c r="B113" s="61" t="s">
        <v>771</v>
      </c>
      <c r="C113" s="22" t="s">
        <v>763</v>
      </c>
      <c r="D113" t="s">
        <v>54</v>
      </c>
      <c r="E113" s="3" t="s">
        <v>55</v>
      </c>
      <c r="F113">
        <v>2</v>
      </c>
      <c r="G113">
        <v>3</v>
      </c>
      <c r="H113">
        <v>0.68124055652113158</v>
      </c>
    </row>
    <row r="114" spans="1:9">
      <c r="A114" s="22" t="s">
        <v>726</v>
      </c>
      <c r="B114" s="61" t="s">
        <v>771</v>
      </c>
      <c r="C114" s="22" t="s">
        <v>763</v>
      </c>
      <c r="D114" t="s">
        <v>54</v>
      </c>
      <c r="E114" s="3" t="s">
        <v>55</v>
      </c>
      <c r="F114">
        <v>2</v>
      </c>
      <c r="G114">
        <v>4</v>
      </c>
      <c r="H114">
        <v>0.69636345258181653</v>
      </c>
    </row>
    <row r="115" spans="1:9">
      <c r="A115" s="22" t="s">
        <v>726</v>
      </c>
      <c r="B115" s="61" t="s">
        <v>771</v>
      </c>
      <c r="C115" s="22" t="s">
        <v>763</v>
      </c>
      <c r="D115" t="s">
        <v>54</v>
      </c>
      <c r="E115" s="3" t="s">
        <v>55</v>
      </c>
      <c r="F115">
        <v>2</v>
      </c>
      <c r="G115">
        <v>5</v>
      </c>
      <c r="H115">
        <v>0.70916554243032481</v>
      </c>
    </row>
    <row r="116" spans="1:9">
      <c r="A116" s="22" t="s">
        <v>726</v>
      </c>
      <c r="B116" s="61" t="s">
        <v>771</v>
      </c>
      <c r="C116" s="22" t="s">
        <v>763</v>
      </c>
      <c r="D116" t="s">
        <v>54</v>
      </c>
      <c r="E116" s="3" t="s">
        <v>55</v>
      </c>
      <c r="F116">
        <v>3</v>
      </c>
      <c r="G116">
        <v>1</v>
      </c>
      <c r="H116">
        <v>0.72875205681129296</v>
      </c>
    </row>
    <row r="117" spans="1:9">
      <c r="A117" s="22" t="s">
        <v>726</v>
      </c>
      <c r="B117" s="61" t="s">
        <v>771</v>
      </c>
      <c r="C117" s="22" t="s">
        <v>763</v>
      </c>
      <c r="D117" t="s">
        <v>54</v>
      </c>
      <c r="E117" s="3" t="s">
        <v>55</v>
      </c>
      <c r="F117">
        <v>3</v>
      </c>
      <c r="G117">
        <v>2</v>
      </c>
      <c r="H117">
        <v>0.66416970624177918</v>
      </c>
    </row>
    <row r="118" spans="1:9">
      <c r="A118" s="22" t="s">
        <v>726</v>
      </c>
      <c r="B118" s="61" t="s">
        <v>771</v>
      </c>
      <c r="C118" s="22" t="s">
        <v>763</v>
      </c>
      <c r="D118" t="s">
        <v>54</v>
      </c>
      <c r="E118" s="3" t="s">
        <v>55</v>
      </c>
      <c r="F118">
        <v>3</v>
      </c>
      <c r="G118">
        <v>3</v>
      </c>
      <c r="H118">
        <v>0.6550940883902171</v>
      </c>
    </row>
    <row r="119" spans="1:9">
      <c r="A119" s="46" t="s">
        <v>726</v>
      </c>
      <c r="B119" s="41" t="s">
        <v>771</v>
      </c>
      <c r="C119" s="46" t="s">
        <v>763</v>
      </c>
      <c r="D119" s="41" t="s">
        <v>54</v>
      </c>
      <c r="E119" s="45" t="s">
        <v>55</v>
      </c>
      <c r="F119" s="41">
        <v>3</v>
      </c>
      <c r="G119" s="41">
        <v>4</v>
      </c>
      <c r="H119" s="41">
        <v>0.66020723870896869</v>
      </c>
      <c r="I119">
        <f>STDEV(H109:H119)</f>
        <v>3.2106761121884431E-2</v>
      </c>
    </row>
    <row r="120" spans="1:9">
      <c r="A120" s="22" t="s">
        <v>727</v>
      </c>
      <c r="B120" s="68" t="s">
        <v>769</v>
      </c>
      <c r="C120" s="22" t="s">
        <v>764</v>
      </c>
      <c r="D120" t="s">
        <v>91</v>
      </c>
      <c r="E120" s="3" t="s">
        <v>92</v>
      </c>
      <c r="F120">
        <v>1</v>
      </c>
      <c r="G120">
        <v>1</v>
      </c>
      <c r="H120">
        <v>0.67136700678116479</v>
      </c>
    </row>
    <row r="121" spans="1:9">
      <c r="A121" s="22" t="s">
        <v>727</v>
      </c>
      <c r="B121" s="53" t="s">
        <v>769</v>
      </c>
      <c r="C121" s="22" t="s">
        <v>764</v>
      </c>
      <c r="D121" t="s">
        <v>91</v>
      </c>
      <c r="E121" s="3" t="s">
        <v>92</v>
      </c>
      <c r="F121">
        <v>1</v>
      </c>
      <c r="G121">
        <v>2</v>
      </c>
      <c r="H121">
        <v>0.70333538958967057</v>
      </c>
    </row>
    <row r="122" spans="1:9">
      <c r="A122" s="22" t="s">
        <v>727</v>
      </c>
      <c r="B122" s="53" t="s">
        <v>769</v>
      </c>
      <c r="C122" s="22" t="s">
        <v>764</v>
      </c>
      <c r="D122" t="s">
        <v>91</v>
      </c>
      <c r="E122" s="3" t="s">
        <v>92</v>
      </c>
      <c r="F122">
        <v>1</v>
      </c>
      <c r="G122">
        <v>3</v>
      </c>
      <c r="H122">
        <v>0.57664692155806863</v>
      </c>
    </row>
    <row r="123" spans="1:9">
      <c r="A123" s="22" t="s">
        <v>727</v>
      </c>
      <c r="B123" s="53" t="s">
        <v>769</v>
      </c>
      <c r="C123" s="22" t="s">
        <v>764</v>
      </c>
      <c r="D123" t="s">
        <v>91</v>
      </c>
      <c r="E123" s="3" t="s">
        <v>92</v>
      </c>
      <c r="F123">
        <v>1</v>
      </c>
      <c r="G123">
        <v>4</v>
      </c>
      <c r="H123">
        <v>0.66792441792441792</v>
      </c>
    </row>
    <row r="124" spans="1:9">
      <c r="A124" s="22" t="s">
        <v>727</v>
      </c>
      <c r="B124" s="53" t="s">
        <v>769</v>
      </c>
      <c r="C124" s="22" t="s">
        <v>764</v>
      </c>
      <c r="D124" t="s">
        <v>91</v>
      </c>
      <c r="E124" s="3" t="s">
        <v>92</v>
      </c>
      <c r="F124">
        <v>2</v>
      </c>
      <c r="G124">
        <v>1</v>
      </c>
      <c r="H124">
        <v>0.59722971369393085</v>
      </c>
    </row>
    <row r="125" spans="1:9">
      <c r="A125" s="22" t="s">
        <v>727</v>
      </c>
      <c r="B125" s="53" t="s">
        <v>769</v>
      </c>
      <c r="C125" s="22" t="s">
        <v>764</v>
      </c>
      <c r="D125" t="s">
        <v>91</v>
      </c>
      <c r="E125" s="3" t="s">
        <v>92</v>
      </c>
      <c r="F125">
        <v>2</v>
      </c>
      <c r="G125">
        <v>2</v>
      </c>
      <c r="H125">
        <v>0.67015237526142823</v>
      </c>
    </row>
    <row r="126" spans="1:9">
      <c r="A126" s="22" t="s">
        <v>727</v>
      </c>
      <c r="B126" s="53" t="s">
        <v>769</v>
      </c>
      <c r="C126" s="22" t="s">
        <v>764</v>
      </c>
      <c r="D126" t="s">
        <v>91</v>
      </c>
      <c r="E126" s="3" t="s">
        <v>92</v>
      </c>
      <c r="F126">
        <v>2</v>
      </c>
      <c r="G126">
        <v>3</v>
      </c>
      <c r="H126">
        <v>0.66993619584454989</v>
      </c>
    </row>
    <row r="127" spans="1:9">
      <c r="A127" s="22" t="s">
        <v>727</v>
      </c>
      <c r="B127" s="53" t="s">
        <v>769</v>
      </c>
      <c r="C127" s="22" t="s">
        <v>764</v>
      </c>
      <c r="D127" t="s">
        <v>91</v>
      </c>
      <c r="E127" s="3" t="s">
        <v>92</v>
      </c>
      <c r="F127">
        <v>2</v>
      </c>
      <c r="G127">
        <v>4</v>
      </c>
      <c r="H127">
        <v>0.66284678047205825</v>
      </c>
    </row>
    <row r="128" spans="1:9">
      <c r="A128" s="46" t="s">
        <v>727</v>
      </c>
      <c r="B128" s="54" t="s">
        <v>769</v>
      </c>
      <c r="C128" s="46" t="s">
        <v>764</v>
      </c>
      <c r="D128" s="41" t="s">
        <v>91</v>
      </c>
      <c r="E128" s="45" t="s">
        <v>92</v>
      </c>
      <c r="F128" s="41">
        <v>2</v>
      </c>
      <c r="G128" s="41">
        <v>5</v>
      </c>
      <c r="H128" s="41">
        <v>0.6480922316771891</v>
      </c>
      <c r="I128">
        <f>STDEV(H120:H128)</f>
        <v>3.9884169270412273E-2</v>
      </c>
    </row>
    <row r="129" spans="1:9">
      <c r="A129" s="22" t="s">
        <v>727</v>
      </c>
      <c r="B129" s="68" t="s">
        <v>769</v>
      </c>
      <c r="C129" s="22" t="s">
        <v>762</v>
      </c>
      <c r="D129" t="s">
        <v>71</v>
      </c>
      <c r="E129" s="3" t="s">
        <v>72</v>
      </c>
      <c r="F129">
        <v>1</v>
      </c>
      <c r="G129">
        <v>1</v>
      </c>
      <c r="H129">
        <v>0.38720671895512843</v>
      </c>
    </row>
    <row r="130" spans="1:9">
      <c r="A130" s="22" t="s">
        <v>727</v>
      </c>
      <c r="B130" s="53" t="s">
        <v>769</v>
      </c>
      <c r="C130" s="22" t="s">
        <v>762</v>
      </c>
      <c r="D130" t="s">
        <v>71</v>
      </c>
      <c r="E130" s="3" t="s">
        <v>72</v>
      </c>
      <c r="F130">
        <v>1</v>
      </c>
      <c r="G130">
        <v>2</v>
      </c>
      <c r="H130">
        <v>0.56395677781384779</v>
      </c>
    </row>
    <row r="131" spans="1:9">
      <c r="A131" s="22" t="s">
        <v>727</v>
      </c>
      <c r="B131" s="53" t="s">
        <v>769</v>
      </c>
      <c r="C131" s="22" t="s">
        <v>762</v>
      </c>
      <c r="D131" t="s">
        <v>71</v>
      </c>
      <c r="E131" s="3" t="s">
        <v>72</v>
      </c>
      <c r="F131">
        <v>1</v>
      </c>
      <c r="G131">
        <v>3</v>
      </c>
      <c r="H131">
        <v>0.61894987515439093</v>
      </c>
    </row>
    <row r="132" spans="1:9">
      <c r="A132" s="22" t="s">
        <v>727</v>
      </c>
      <c r="B132" s="53" t="s">
        <v>769</v>
      </c>
      <c r="C132" s="22" t="s">
        <v>762</v>
      </c>
      <c r="D132" t="s">
        <v>71</v>
      </c>
      <c r="E132" s="3" t="s">
        <v>72</v>
      </c>
      <c r="F132">
        <v>1</v>
      </c>
      <c r="G132">
        <v>4</v>
      </c>
      <c r="H132">
        <v>0.51578821208293768</v>
      </c>
    </row>
    <row r="133" spans="1:9">
      <c r="A133" s="22" t="s">
        <v>727</v>
      </c>
      <c r="B133" s="53" t="s">
        <v>769</v>
      </c>
      <c r="C133" s="22" t="s">
        <v>762</v>
      </c>
      <c r="D133" t="s">
        <v>71</v>
      </c>
      <c r="E133" s="3" t="s">
        <v>72</v>
      </c>
      <c r="F133">
        <v>2</v>
      </c>
      <c r="G133">
        <v>1</v>
      </c>
      <c r="H133">
        <v>0.67930687580840543</v>
      </c>
    </row>
    <row r="134" spans="1:9">
      <c r="A134" s="22" t="s">
        <v>727</v>
      </c>
      <c r="B134" s="53" t="s">
        <v>769</v>
      </c>
      <c r="C134" s="22" t="s">
        <v>762</v>
      </c>
      <c r="D134" t="s">
        <v>71</v>
      </c>
      <c r="E134" s="3" t="s">
        <v>72</v>
      </c>
      <c r="F134">
        <v>2</v>
      </c>
      <c r="G134">
        <v>2</v>
      </c>
      <c r="H134">
        <v>0.64763239217643331</v>
      </c>
    </row>
    <row r="135" spans="1:9">
      <c r="A135" s="22" t="s">
        <v>727</v>
      </c>
      <c r="B135" s="53" t="s">
        <v>769</v>
      </c>
      <c r="C135" s="22" t="s">
        <v>762</v>
      </c>
      <c r="D135" t="s">
        <v>71</v>
      </c>
      <c r="E135" s="3" t="s">
        <v>72</v>
      </c>
      <c r="F135">
        <v>2</v>
      </c>
      <c r="G135">
        <v>3</v>
      </c>
      <c r="H135">
        <v>0.69531266012174375</v>
      </c>
    </row>
    <row r="136" spans="1:9">
      <c r="A136" s="22" t="s">
        <v>727</v>
      </c>
      <c r="B136" s="53" t="s">
        <v>769</v>
      </c>
      <c r="C136" s="22" t="s">
        <v>762</v>
      </c>
      <c r="D136" t="s">
        <v>71</v>
      </c>
      <c r="E136" s="3" t="s">
        <v>72</v>
      </c>
      <c r="F136">
        <v>2</v>
      </c>
      <c r="G136">
        <v>4</v>
      </c>
      <c r="H136">
        <v>0.58463119295629928</v>
      </c>
    </row>
    <row r="137" spans="1:9">
      <c r="A137" s="22" t="s">
        <v>727</v>
      </c>
      <c r="B137" s="53" t="s">
        <v>769</v>
      </c>
      <c r="C137" s="22" t="s">
        <v>762</v>
      </c>
      <c r="D137" t="s">
        <v>71</v>
      </c>
      <c r="E137" s="3" t="s">
        <v>72</v>
      </c>
      <c r="F137">
        <v>3</v>
      </c>
      <c r="G137">
        <v>1</v>
      </c>
      <c r="H137">
        <v>0.63417304158575838</v>
      </c>
    </row>
    <row r="138" spans="1:9">
      <c r="A138" s="22" t="s">
        <v>727</v>
      </c>
      <c r="B138" s="53" t="s">
        <v>769</v>
      </c>
      <c r="C138" s="22" t="s">
        <v>762</v>
      </c>
      <c r="D138" t="s">
        <v>71</v>
      </c>
      <c r="E138" s="3" t="s">
        <v>72</v>
      </c>
      <c r="F138">
        <v>3</v>
      </c>
      <c r="G138">
        <v>2</v>
      </c>
      <c r="H138">
        <v>0.62017542786538304</v>
      </c>
    </row>
    <row r="139" spans="1:9">
      <c r="A139" s="22" t="s">
        <v>727</v>
      </c>
      <c r="B139" s="53" t="s">
        <v>769</v>
      </c>
      <c r="C139" s="22" t="s">
        <v>762</v>
      </c>
      <c r="D139" t="s">
        <v>71</v>
      </c>
      <c r="E139" s="3" t="s">
        <v>72</v>
      </c>
      <c r="F139">
        <v>3</v>
      </c>
      <c r="G139">
        <v>3</v>
      </c>
      <c r="H139">
        <v>0.6544574982722875</v>
      </c>
    </row>
    <row r="140" spans="1:9">
      <c r="A140" s="22" t="s">
        <v>727</v>
      </c>
      <c r="B140" s="53" t="s">
        <v>769</v>
      </c>
      <c r="C140" s="22" t="s">
        <v>762</v>
      </c>
      <c r="D140" t="s">
        <v>71</v>
      </c>
      <c r="E140" s="3" t="s">
        <v>72</v>
      </c>
      <c r="F140">
        <v>3</v>
      </c>
      <c r="G140">
        <v>4</v>
      </c>
      <c r="H140">
        <v>0.62582902304275057</v>
      </c>
    </row>
    <row r="141" spans="1:9">
      <c r="A141" s="46" t="s">
        <v>727</v>
      </c>
      <c r="B141" s="54" t="s">
        <v>769</v>
      </c>
      <c r="C141" s="46" t="s">
        <v>762</v>
      </c>
      <c r="D141" s="41" t="s">
        <v>71</v>
      </c>
      <c r="E141" s="45" t="s">
        <v>72</v>
      </c>
      <c r="F141" s="41">
        <v>3</v>
      </c>
      <c r="G141" s="41">
        <v>5</v>
      </c>
      <c r="H141" s="41">
        <v>0.63198972414214927</v>
      </c>
      <c r="I141">
        <f>STDEV(H129:H141)</f>
        <v>8.0555049667183742E-2</v>
      </c>
    </row>
    <row r="142" spans="1:9">
      <c r="A142" s="22" t="s">
        <v>725</v>
      </c>
      <c r="B142" s="58" t="s">
        <v>770</v>
      </c>
      <c r="C142" s="22" t="s">
        <v>761</v>
      </c>
      <c r="D142" t="s">
        <v>732</v>
      </c>
      <c r="E142" s="6" t="s">
        <v>50</v>
      </c>
      <c r="F142">
        <v>1</v>
      </c>
      <c r="G142">
        <v>1</v>
      </c>
      <c r="H142">
        <v>0.58137347424735797</v>
      </c>
    </row>
    <row r="143" spans="1:9">
      <c r="A143" s="22" t="s">
        <v>725</v>
      </c>
      <c r="B143" s="59" t="s">
        <v>770</v>
      </c>
      <c r="C143" s="22" t="s">
        <v>761</v>
      </c>
      <c r="D143" t="s">
        <v>732</v>
      </c>
      <c r="E143" s="6" t="s">
        <v>50</v>
      </c>
      <c r="F143">
        <v>1</v>
      </c>
      <c r="G143">
        <v>2</v>
      </c>
      <c r="H143">
        <v>0.56853729804056374</v>
      </c>
    </row>
    <row r="144" spans="1:9">
      <c r="A144" s="22" t="s">
        <v>725</v>
      </c>
      <c r="B144" s="59" t="s">
        <v>770</v>
      </c>
      <c r="C144" s="22" t="s">
        <v>761</v>
      </c>
      <c r="D144" t="s">
        <v>732</v>
      </c>
      <c r="E144" s="6" t="s">
        <v>50</v>
      </c>
      <c r="F144">
        <v>1</v>
      </c>
      <c r="G144">
        <v>3</v>
      </c>
      <c r="H144">
        <v>0.57253591012608296</v>
      </c>
    </row>
    <row r="145" spans="1:9">
      <c r="A145" s="22" t="s">
        <v>725</v>
      </c>
      <c r="B145" s="59" t="s">
        <v>770</v>
      </c>
      <c r="C145" s="22" t="s">
        <v>761</v>
      </c>
      <c r="D145" t="s">
        <v>732</v>
      </c>
      <c r="E145" s="6" t="s">
        <v>50</v>
      </c>
      <c r="F145">
        <v>2</v>
      </c>
      <c r="G145">
        <v>1</v>
      </c>
      <c r="H145">
        <v>0.56582261731484051</v>
      </c>
    </row>
    <row r="146" spans="1:9">
      <c r="A146" s="22" t="s">
        <v>725</v>
      </c>
      <c r="B146" s="59" t="s">
        <v>770</v>
      </c>
      <c r="C146" s="22" t="s">
        <v>761</v>
      </c>
      <c r="D146" t="s">
        <v>732</v>
      </c>
      <c r="E146" s="6" t="s">
        <v>50</v>
      </c>
      <c r="F146">
        <v>2</v>
      </c>
      <c r="G146">
        <v>2</v>
      </c>
      <c r="H146">
        <v>0.51610649572115408</v>
      </c>
    </row>
    <row r="147" spans="1:9">
      <c r="A147" s="22" t="s">
        <v>725</v>
      </c>
      <c r="B147" s="59" t="s">
        <v>770</v>
      </c>
      <c r="C147" s="22" t="s">
        <v>761</v>
      </c>
      <c r="D147" t="s">
        <v>732</v>
      </c>
      <c r="E147" s="6" t="s">
        <v>50</v>
      </c>
      <c r="F147">
        <v>2</v>
      </c>
      <c r="G147">
        <v>3</v>
      </c>
      <c r="H147">
        <v>0.59737528173914844</v>
      </c>
    </row>
    <row r="148" spans="1:9">
      <c r="A148" s="22" t="s">
        <v>725</v>
      </c>
      <c r="B148" s="59" t="s">
        <v>770</v>
      </c>
      <c r="C148" s="22" t="s">
        <v>761</v>
      </c>
      <c r="D148" t="s">
        <v>732</v>
      </c>
      <c r="E148" s="6" t="s">
        <v>50</v>
      </c>
      <c r="F148">
        <v>2</v>
      </c>
      <c r="G148">
        <v>4</v>
      </c>
      <c r="H148">
        <v>0.58044803862527794</v>
      </c>
    </row>
    <row r="149" spans="1:9">
      <c r="A149" s="22" t="s">
        <v>725</v>
      </c>
      <c r="B149" s="59" t="s">
        <v>770</v>
      </c>
      <c r="C149" s="22" t="s">
        <v>761</v>
      </c>
      <c r="D149" t="s">
        <v>732</v>
      </c>
      <c r="E149" s="6" t="s">
        <v>50</v>
      </c>
      <c r="F149">
        <v>2</v>
      </c>
      <c r="G149">
        <v>5</v>
      </c>
      <c r="H149">
        <v>0.54547496347194246</v>
      </c>
    </row>
    <row r="150" spans="1:9">
      <c r="A150" s="46" t="s">
        <v>725</v>
      </c>
      <c r="B150" s="52" t="s">
        <v>770</v>
      </c>
      <c r="C150" s="46" t="s">
        <v>761</v>
      </c>
      <c r="D150" s="41" t="s">
        <v>732</v>
      </c>
      <c r="E150" s="47" t="s">
        <v>50</v>
      </c>
      <c r="F150" s="41">
        <v>2</v>
      </c>
      <c r="G150" s="41">
        <v>6</v>
      </c>
      <c r="H150" s="41">
        <v>0.56353912365684067</v>
      </c>
      <c r="I150">
        <f>STDEV(H142:H150)</f>
        <v>2.3437462513743547E-2</v>
      </c>
    </row>
    <row r="151" spans="1:9">
      <c r="A151" s="22" t="s">
        <v>727</v>
      </c>
      <c r="B151" s="58" t="s">
        <v>770</v>
      </c>
      <c r="C151" s="22" t="s">
        <v>759</v>
      </c>
      <c r="D151" t="s">
        <v>30</v>
      </c>
      <c r="E151" s="3" t="s">
        <v>31</v>
      </c>
      <c r="F151">
        <v>1</v>
      </c>
      <c r="G151">
        <v>1</v>
      </c>
      <c r="H151">
        <v>0.77892682648889644</v>
      </c>
    </row>
    <row r="152" spans="1:9">
      <c r="A152" s="22" t="s">
        <v>727</v>
      </c>
      <c r="B152" s="59" t="s">
        <v>770</v>
      </c>
      <c r="C152" s="22" t="s">
        <v>759</v>
      </c>
      <c r="D152" t="s">
        <v>30</v>
      </c>
      <c r="E152" s="3" t="s">
        <v>31</v>
      </c>
      <c r="F152">
        <v>1</v>
      </c>
      <c r="G152">
        <v>2</v>
      </c>
      <c r="H152">
        <v>0.73345687378130564</v>
      </c>
    </row>
    <row r="153" spans="1:9">
      <c r="A153" s="22" t="s">
        <v>727</v>
      </c>
      <c r="B153" s="59" t="s">
        <v>770</v>
      </c>
      <c r="C153" s="22" t="s">
        <v>759</v>
      </c>
      <c r="D153" t="s">
        <v>30</v>
      </c>
      <c r="E153" s="3" t="s">
        <v>31</v>
      </c>
      <c r="F153">
        <v>1</v>
      </c>
      <c r="G153">
        <v>3</v>
      </c>
      <c r="H153">
        <v>0.79522526653674186</v>
      </c>
    </row>
    <row r="154" spans="1:9">
      <c r="A154" s="22" t="s">
        <v>727</v>
      </c>
      <c r="B154" s="59" t="s">
        <v>770</v>
      </c>
      <c r="C154" s="22" t="s">
        <v>759</v>
      </c>
      <c r="D154" t="s">
        <v>30</v>
      </c>
      <c r="E154" s="3" t="s">
        <v>31</v>
      </c>
      <c r="F154">
        <v>1</v>
      </c>
      <c r="G154">
        <v>4</v>
      </c>
      <c r="H154">
        <v>0.74335235869548932</v>
      </c>
    </row>
    <row r="155" spans="1:9">
      <c r="A155" s="22" t="s">
        <v>727</v>
      </c>
      <c r="B155" s="59" t="s">
        <v>770</v>
      </c>
      <c r="C155" s="22" t="s">
        <v>759</v>
      </c>
      <c r="D155" t="s">
        <v>30</v>
      </c>
      <c r="E155" s="3" t="s">
        <v>31</v>
      </c>
      <c r="F155">
        <v>2</v>
      </c>
      <c r="G155">
        <v>1</v>
      </c>
      <c r="H155">
        <v>0.72953751008335577</v>
      </c>
    </row>
    <row r="156" spans="1:9">
      <c r="A156" s="22" t="s">
        <v>727</v>
      </c>
      <c r="B156" s="59" t="s">
        <v>770</v>
      </c>
      <c r="C156" s="22" t="s">
        <v>759</v>
      </c>
      <c r="D156" t="s">
        <v>30</v>
      </c>
      <c r="E156" s="3" t="s">
        <v>31</v>
      </c>
      <c r="F156">
        <v>2</v>
      </c>
      <c r="G156">
        <v>2</v>
      </c>
      <c r="H156">
        <v>0.68220309328854378</v>
      </c>
    </row>
    <row r="157" spans="1:9">
      <c r="A157" s="22" t="s">
        <v>727</v>
      </c>
      <c r="B157" s="59" t="s">
        <v>770</v>
      </c>
      <c r="C157" s="22" t="s">
        <v>759</v>
      </c>
      <c r="D157" t="s">
        <v>30</v>
      </c>
      <c r="E157" s="3" t="s">
        <v>31</v>
      </c>
      <c r="F157">
        <v>2</v>
      </c>
      <c r="G157">
        <v>3</v>
      </c>
      <c r="H157">
        <v>0.72291604506770102</v>
      </c>
    </row>
    <row r="158" spans="1:9">
      <c r="A158" s="22" t="s">
        <v>727</v>
      </c>
      <c r="B158" s="59" t="s">
        <v>770</v>
      </c>
      <c r="C158" s="22" t="s">
        <v>759</v>
      </c>
      <c r="D158" t="s">
        <v>30</v>
      </c>
      <c r="E158" s="3" t="s">
        <v>31</v>
      </c>
      <c r="F158">
        <v>2</v>
      </c>
      <c r="G158">
        <v>4</v>
      </c>
      <c r="H158">
        <v>0.7632386306882234</v>
      </c>
    </row>
    <row r="159" spans="1:9">
      <c r="A159" s="22" t="s">
        <v>727</v>
      </c>
      <c r="B159" s="59" t="s">
        <v>770</v>
      </c>
      <c r="C159" s="22" t="s">
        <v>759</v>
      </c>
      <c r="D159" t="s">
        <v>30</v>
      </c>
      <c r="E159" s="3" t="s">
        <v>31</v>
      </c>
      <c r="F159">
        <v>3</v>
      </c>
      <c r="G159">
        <v>1</v>
      </c>
      <c r="H159">
        <v>0.70676105256961219</v>
      </c>
    </row>
    <row r="160" spans="1:9">
      <c r="A160" s="22" t="s">
        <v>727</v>
      </c>
      <c r="B160" s="59" t="s">
        <v>770</v>
      </c>
      <c r="C160" s="22" t="s">
        <v>759</v>
      </c>
      <c r="D160" t="s">
        <v>30</v>
      </c>
      <c r="E160" s="3" t="s">
        <v>31</v>
      </c>
      <c r="F160">
        <v>3</v>
      </c>
      <c r="G160">
        <v>2</v>
      </c>
      <c r="H160">
        <v>0.71907357373772074</v>
      </c>
    </row>
    <row r="161" spans="1:9">
      <c r="A161" s="46" t="s">
        <v>727</v>
      </c>
      <c r="B161" s="52" t="s">
        <v>770</v>
      </c>
      <c r="C161" s="46" t="s">
        <v>759</v>
      </c>
      <c r="D161" s="41" t="s">
        <v>30</v>
      </c>
      <c r="E161" s="45" t="s">
        <v>31</v>
      </c>
      <c r="F161" s="41">
        <v>3</v>
      </c>
      <c r="G161" s="41">
        <v>3</v>
      </c>
      <c r="H161" s="41">
        <v>0.72269938650306753</v>
      </c>
      <c r="I161">
        <f>STDEV(H151:H161)</f>
        <v>3.2523873685191121E-2</v>
      </c>
    </row>
    <row r="162" spans="1:9">
      <c r="A162" s="22" t="s">
        <v>726</v>
      </c>
      <c r="B162" s="60" t="s">
        <v>807</v>
      </c>
      <c r="C162" s="22" t="s">
        <v>760</v>
      </c>
      <c r="D162" t="s">
        <v>81</v>
      </c>
      <c r="E162" s="3" t="s">
        <v>82</v>
      </c>
      <c r="F162">
        <v>1</v>
      </c>
      <c r="G162">
        <v>1</v>
      </c>
      <c r="H162">
        <v>0.69468645659432382</v>
      </c>
    </row>
    <row r="163" spans="1:9">
      <c r="A163" s="22" t="s">
        <v>726</v>
      </c>
      <c r="B163" s="61" t="s">
        <v>807</v>
      </c>
      <c r="C163" s="22" t="s">
        <v>760</v>
      </c>
      <c r="D163" t="s">
        <v>81</v>
      </c>
      <c r="E163" s="3" t="s">
        <v>82</v>
      </c>
      <c r="F163">
        <v>1</v>
      </c>
      <c r="G163">
        <v>2</v>
      </c>
      <c r="H163">
        <v>0.6386113955225946</v>
      </c>
    </row>
    <row r="164" spans="1:9">
      <c r="A164" s="22" t="s">
        <v>726</v>
      </c>
      <c r="B164" s="61" t="s">
        <v>807</v>
      </c>
      <c r="C164" s="22" t="s">
        <v>760</v>
      </c>
      <c r="D164" t="s">
        <v>81</v>
      </c>
      <c r="E164" s="3" t="s">
        <v>82</v>
      </c>
      <c r="F164">
        <v>1</v>
      </c>
      <c r="G164">
        <v>3</v>
      </c>
      <c r="H164">
        <v>0.72336192962824819</v>
      </c>
    </row>
    <row r="165" spans="1:9">
      <c r="A165" s="22" t="s">
        <v>726</v>
      </c>
      <c r="B165" s="61" t="s">
        <v>807</v>
      </c>
      <c r="C165" s="22" t="s">
        <v>760</v>
      </c>
      <c r="D165" t="s">
        <v>81</v>
      </c>
      <c r="E165" s="3" t="s">
        <v>82</v>
      </c>
      <c r="F165">
        <v>2</v>
      </c>
      <c r="G165">
        <v>1</v>
      </c>
      <c r="H165">
        <v>0.66952444010621093</v>
      </c>
    </row>
    <row r="166" spans="1:9">
      <c r="A166" s="22" t="s">
        <v>726</v>
      </c>
      <c r="B166" s="61" t="s">
        <v>807</v>
      </c>
      <c r="C166" s="22" t="s">
        <v>760</v>
      </c>
      <c r="D166" t="s">
        <v>81</v>
      </c>
      <c r="E166" s="3" t="s">
        <v>82</v>
      </c>
      <c r="F166">
        <v>2</v>
      </c>
      <c r="G166">
        <v>2</v>
      </c>
      <c r="H166">
        <v>0.65360840565958755</v>
      </c>
    </row>
    <row r="167" spans="1:9">
      <c r="A167" s="22" t="s">
        <v>726</v>
      </c>
      <c r="B167" s="61" t="s">
        <v>807</v>
      </c>
      <c r="C167" s="22" t="s">
        <v>760</v>
      </c>
      <c r="D167" t="s">
        <v>81</v>
      </c>
      <c r="E167" s="3" t="s">
        <v>82</v>
      </c>
      <c r="F167">
        <v>2</v>
      </c>
      <c r="G167">
        <v>3</v>
      </c>
      <c r="H167">
        <v>0.59076979853829881</v>
      </c>
    </row>
    <row r="168" spans="1:9">
      <c r="A168" s="22" t="s">
        <v>726</v>
      </c>
      <c r="B168" s="61" t="s">
        <v>807</v>
      </c>
      <c r="C168" s="22" t="s">
        <v>760</v>
      </c>
      <c r="D168" t="s">
        <v>81</v>
      </c>
      <c r="E168" s="3" t="s">
        <v>82</v>
      </c>
      <c r="F168">
        <v>2</v>
      </c>
      <c r="G168">
        <v>4</v>
      </c>
      <c r="H168">
        <v>0.52081152788257923</v>
      </c>
    </row>
    <row r="169" spans="1:9">
      <c r="A169" s="22" t="s">
        <v>726</v>
      </c>
      <c r="B169" s="61" t="s">
        <v>807</v>
      </c>
      <c r="C169" s="22" t="s">
        <v>760</v>
      </c>
      <c r="D169" t="s">
        <v>81</v>
      </c>
      <c r="E169" s="3" t="s">
        <v>82</v>
      </c>
      <c r="F169">
        <v>2</v>
      </c>
      <c r="G169">
        <v>5</v>
      </c>
      <c r="H169">
        <v>0.63499192983028185</v>
      </c>
    </row>
    <row r="170" spans="1:9">
      <c r="A170" s="22" t="s">
        <v>726</v>
      </c>
      <c r="B170" s="61" t="s">
        <v>807</v>
      </c>
      <c r="C170" s="22" t="s">
        <v>760</v>
      </c>
      <c r="D170" t="s">
        <v>81</v>
      </c>
      <c r="E170" s="3" t="s">
        <v>82</v>
      </c>
      <c r="F170">
        <v>2</v>
      </c>
      <c r="G170">
        <v>6</v>
      </c>
      <c r="H170">
        <v>0.59959071760313998</v>
      </c>
    </row>
    <row r="171" spans="1:9">
      <c r="A171" s="22" t="s">
        <v>726</v>
      </c>
      <c r="B171" s="61" t="s">
        <v>807</v>
      </c>
      <c r="C171" s="22" t="s">
        <v>760</v>
      </c>
      <c r="D171" t="s">
        <v>81</v>
      </c>
      <c r="E171" s="3" t="s">
        <v>82</v>
      </c>
      <c r="F171">
        <v>2</v>
      </c>
      <c r="G171">
        <v>7</v>
      </c>
      <c r="H171">
        <v>0.65895850015186241</v>
      </c>
    </row>
    <row r="172" spans="1:9">
      <c r="A172" s="22" t="s">
        <v>726</v>
      </c>
      <c r="B172" s="61" t="s">
        <v>807</v>
      </c>
      <c r="C172" s="22" t="s">
        <v>760</v>
      </c>
      <c r="D172" t="s">
        <v>81</v>
      </c>
      <c r="E172" s="3" t="s">
        <v>82</v>
      </c>
      <c r="F172">
        <v>3</v>
      </c>
      <c r="G172">
        <v>1</v>
      </c>
      <c r="H172">
        <v>0.47063341931785618</v>
      </c>
    </row>
    <row r="173" spans="1:9">
      <c r="A173" s="22" t="s">
        <v>726</v>
      </c>
      <c r="B173" s="61" t="s">
        <v>807</v>
      </c>
      <c r="C173" s="22" t="s">
        <v>760</v>
      </c>
      <c r="D173" t="s">
        <v>81</v>
      </c>
      <c r="E173" s="3" t="s">
        <v>82</v>
      </c>
      <c r="F173">
        <v>3</v>
      </c>
      <c r="G173">
        <v>2</v>
      </c>
      <c r="H173">
        <v>0.68518377693282628</v>
      </c>
    </row>
    <row r="174" spans="1:9">
      <c r="A174" s="22" t="s">
        <v>726</v>
      </c>
      <c r="B174" s="61" t="s">
        <v>807</v>
      </c>
      <c r="C174" s="22" t="s">
        <v>760</v>
      </c>
      <c r="D174" t="s">
        <v>81</v>
      </c>
      <c r="E174" s="3" t="s">
        <v>82</v>
      </c>
      <c r="F174">
        <v>3</v>
      </c>
      <c r="G174">
        <v>3</v>
      </c>
      <c r="H174">
        <v>0.66581403387487037</v>
      </c>
    </row>
    <row r="175" spans="1:9">
      <c r="A175" s="22" t="s">
        <v>726</v>
      </c>
      <c r="B175" s="61" t="s">
        <v>807</v>
      </c>
      <c r="C175" s="22" t="s">
        <v>760</v>
      </c>
      <c r="D175" t="s">
        <v>81</v>
      </c>
      <c r="E175" s="3" t="s">
        <v>82</v>
      </c>
      <c r="F175">
        <v>3</v>
      </c>
      <c r="G175">
        <v>4</v>
      </c>
      <c r="H175">
        <v>0.57302495087761673</v>
      </c>
    </row>
    <row r="176" spans="1:9">
      <c r="A176" s="46" t="s">
        <v>726</v>
      </c>
      <c r="B176" s="41" t="s">
        <v>807</v>
      </c>
      <c r="C176" s="46" t="s">
        <v>760</v>
      </c>
      <c r="D176" s="41" t="s">
        <v>81</v>
      </c>
      <c r="E176" s="45" t="s">
        <v>82</v>
      </c>
      <c r="F176" s="41">
        <v>3</v>
      </c>
      <c r="G176" s="41">
        <v>5</v>
      </c>
      <c r="H176" s="41">
        <v>0.5942415088450691</v>
      </c>
      <c r="I176">
        <f>STDEV(H162:H176)</f>
        <v>6.7721758872101495E-2</v>
      </c>
    </row>
    <row r="177" spans="1:9">
      <c r="A177" s="22" t="s">
        <v>726</v>
      </c>
      <c r="B177" s="58" t="s">
        <v>770</v>
      </c>
      <c r="C177" s="22" t="s">
        <v>761</v>
      </c>
      <c r="D177" t="s">
        <v>12</v>
      </c>
      <c r="E177" s="3" t="s">
        <v>13</v>
      </c>
      <c r="F177">
        <v>1</v>
      </c>
      <c r="G177">
        <v>1</v>
      </c>
      <c r="H177">
        <v>0.55855556859713518</v>
      </c>
    </row>
    <row r="178" spans="1:9">
      <c r="A178" s="22" t="s">
        <v>726</v>
      </c>
      <c r="B178" s="59" t="s">
        <v>770</v>
      </c>
      <c r="C178" s="22" t="s">
        <v>761</v>
      </c>
      <c r="D178" t="s">
        <v>12</v>
      </c>
      <c r="E178" s="3" t="s">
        <v>13</v>
      </c>
      <c r="F178">
        <v>1</v>
      </c>
      <c r="G178">
        <v>2</v>
      </c>
      <c r="H178">
        <v>0.6611828892756727</v>
      </c>
    </row>
    <row r="179" spans="1:9">
      <c r="A179" s="22" t="s">
        <v>726</v>
      </c>
      <c r="B179" s="59" t="s">
        <v>770</v>
      </c>
      <c r="C179" s="22" t="s">
        <v>761</v>
      </c>
      <c r="D179" t="s">
        <v>12</v>
      </c>
      <c r="E179" s="3" t="s">
        <v>13</v>
      </c>
      <c r="F179">
        <v>1</v>
      </c>
      <c r="G179">
        <v>3</v>
      </c>
      <c r="H179">
        <v>0.6462395220673367</v>
      </c>
    </row>
    <row r="180" spans="1:9">
      <c r="A180" s="22" t="s">
        <v>726</v>
      </c>
      <c r="B180" s="59" t="s">
        <v>770</v>
      </c>
      <c r="C180" s="22" t="s">
        <v>761</v>
      </c>
      <c r="D180" t="s">
        <v>12</v>
      </c>
      <c r="E180" s="3" t="s">
        <v>13</v>
      </c>
      <c r="F180">
        <v>2</v>
      </c>
      <c r="G180">
        <v>1</v>
      </c>
      <c r="H180">
        <v>0.66801359018340156</v>
      </c>
    </row>
    <row r="181" spans="1:9">
      <c r="A181" s="22" t="s">
        <v>726</v>
      </c>
      <c r="B181" s="59" t="s">
        <v>770</v>
      </c>
      <c r="C181" s="22" t="s">
        <v>761</v>
      </c>
      <c r="D181" t="s">
        <v>12</v>
      </c>
      <c r="E181" s="3" t="s">
        <v>13</v>
      </c>
      <c r="F181">
        <v>2</v>
      </c>
      <c r="G181">
        <v>2</v>
      </c>
      <c r="H181">
        <v>0.60302707311873804</v>
      </c>
    </row>
    <row r="182" spans="1:9">
      <c r="A182" s="22" t="s">
        <v>726</v>
      </c>
      <c r="B182" s="59" t="s">
        <v>770</v>
      </c>
      <c r="C182" s="22" t="s">
        <v>761</v>
      </c>
      <c r="D182" t="s">
        <v>12</v>
      </c>
      <c r="E182" s="3" t="s">
        <v>13</v>
      </c>
      <c r="F182">
        <v>2</v>
      </c>
      <c r="G182">
        <v>3</v>
      </c>
      <c r="H182">
        <v>0.65115688998972998</v>
      </c>
    </row>
    <row r="183" spans="1:9">
      <c r="A183" s="22" t="s">
        <v>726</v>
      </c>
      <c r="B183" s="59" t="s">
        <v>770</v>
      </c>
      <c r="C183" s="22" t="s">
        <v>761</v>
      </c>
      <c r="D183" t="s">
        <v>12</v>
      </c>
      <c r="E183" s="3" t="s">
        <v>13</v>
      </c>
      <c r="F183">
        <v>3</v>
      </c>
      <c r="G183">
        <v>1</v>
      </c>
      <c r="H183">
        <v>0.57882091006076342</v>
      </c>
    </row>
    <row r="184" spans="1:9">
      <c r="A184" s="22" t="s">
        <v>726</v>
      </c>
      <c r="B184" s="59" t="s">
        <v>770</v>
      </c>
      <c r="C184" s="22" t="s">
        <v>761</v>
      </c>
      <c r="D184" t="s">
        <v>12</v>
      </c>
      <c r="E184" s="3" t="s">
        <v>13</v>
      </c>
      <c r="F184">
        <v>3</v>
      </c>
      <c r="G184">
        <v>2</v>
      </c>
      <c r="H184">
        <v>0.67581959622152254</v>
      </c>
    </row>
    <row r="185" spans="1:9">
      <c r="A185" s="46" t="s">
        <v>726</v>
      </c>
      <c r="B185" s="52" t="s">
        <v>770</v>
      </c>
      <c r="C185" s="46" t="s">
        <v>761</v>
      </c>
      <c r="D185" s="41" t="s">
        <v>12</v>
      </c>
      <c r="E185" s="45" t="s">
        <v>13</v>
      </c>
      <c r="F185" s="41">
        <v>3</v>
      </c>
      <c r="G185" s="41">
        <v>3</v>
      </c>
      <c r="H185" s="41">
        <v>0.58536655624369871</v>
      </c>
      <c r="I185">
        <f>STDEV(H177:H185)</f>
        <v>4.3984609133762863E-2</v>
      </c>
    </row>
    <row r="186" spans="1:9">
      <c r="A186" s="22" t="s">
        <v>726</v>
      </c>
      <c r="B186" s="60" t="s">
        <v>771</v>
      </c>
      <c r="C186" s="22" t="s">
        <v>763</v>
      </c>
      <c r="D186" t="s">
        <v>749</v>
      </c>
      <c r="E186" s="3" t="s">
        <v>112</v>
      </c>
      <c r="F186">
        <v>1</v>
      </c>
      <c r="G186">
        <v>1</v>
      </c>
      <c r="H186">
        <v>0.73250525785982634</v>
      </c>
    </row>
    <row r="187" spans="1:9">
      <c r="A187" s="22" t="s">
        <v>726</v>
      </c>
      <c r="B187" s="61" t="s">
        <v>771</v>
      </c>
      <c r="C187" s="22" t="s">
        <v>763</v>
      </c>
      <c r="D187" t="s">
        <v>749</v>
      </c>
      <c r="E187" s="3" t="s">
        <v>112</v>
      </c>
      <c r="F187">
        <v>1</v>
      </c>
      <c r="G187">
        <v>2</v>
      </c>
      <c r="H187">
        <v>0.70915564770108785</v>
      </c>
    </row>
    <row r="188" spans="1:9">
      <c r="A188" s="22" t="s">
        <v>726</v>
      </c>
      <c r="B188" s="61" t="s">
        <v>771</v>
      </c>
      <c r="C188" s="22" t="s">
        <v>763</v>
      </c>
      <c r="D188" t="s">
        <v>749</v>
      </c>
      <c r="E188" s="3" t="s">
        <v>112</v>
      </c>
      <c r="F188">
        <v>1</v>
      </c>
      <c r="G188">
        <v>3</v>
      </c>
      <c r="H188">
        <v>0.69886066825807225</v>
      </c>
    </row>
    <row r="189" spans="1:9">
      <c r="A189" s="22" t="s">
        <v>726</v>
      </c>
      <c r="B189" s="61" t="s">
        <v>771</v>
      </c>
      <c r="C189" s="22" t="s">
        <v>763</v>
      </c>
      <c r="D189" t="s">
        <v>749</v>
      </c>
      <c r="E189" s="3" t="s">
        <v>112</v>
      </c>
      <c r="F189">
        <v>2</v>
      </c>
      <c r="G189">
        <v>1</v>
      </c>
      <c r="H189">
        <v>0.69388329009894167</v>
      </c>
    </row>
    <row r="190" spans="1:9">
      <c r="A190" s="22" t="s">
        <v>726</v>
      </c>
      <c r="B190" s="61" t="s">
        <v>771</v>
      </c>
      <c r="C190" s="22" t="s">
        <v>763</v>
      </c>
      <c r="D190" t="s">
        <v>749</v>
      </c>
      <c r="E190" s="3" t="s">
        <v>112</v>
      </c>
      <c r="F190">
        <v>2</v>
      </c>
      <c r="G190">
        <v>2</v>
      </c>
      <c r="H190">
        <v>0.7004397435312939</v>
      </c>
    </row>
    <row r="191" spans="1:9">
      <c r="A191" s="22" t="s">
        <v>726</v>
      </c>
      <c r="B191" s="61" t="s">
        <v>771</v>
      </c>
      <c r="C191" s="22" t="s">
        <v>763</v>
      </c>
      <c r="D191" t="s">
        <v>749</v>
      </c>
      <c r="E191" s="3" t="s">
        <v>112</v>
      </c>
      <c r="F191">
        <v>3</v>
      </c>
      <c r="G191">
        <v>1</v>
      </c>
      <c r="H191">
        <v>0.69958814339913566</v>
      </c>
    </row>
    <row r="192" spans="1:9">
      <c r="A192" s="22" t="s">
        <v>726</v>
      </c>
      <c r="B192" s="61" t="s">
        <v>771</v>
      </c>
      <c r="C192" s="22" t="s">
        <v>763</v>
      </c>
      <c r="D192" t="s">
        <v>749</v>
      </c>
      <c r="E192" s="3" t="s">
        <v>112</v>
      </c>
      <c r="F192">
        <v>3</v>
      </c>
      <c r="G192">
        <v>2</v>
      </c>
      <c r="H192">
        <v>0.73312770373819092</v>
      </c>
    </row>
    <row r="193" spans="1:9">
      <c r="A193" s="46" t="s">
        <v>726</v>
      </c>
      <c r="B193" s="41" t="s">
        <v>771</v>
      </c>
      <c r="C193" s="46" t="s">
        <v>763</v>
      </c>
      <c r="D193" s="41" t="s">
        <v>749</v>
      </c>
      <c r="E193" s="45" t="s">
        <v>112</v>
      </c>
      <c r="F193" s="41">
        <v>3</v>
      </c>
      <c r="G193" s="41">
        <v>3</v>
      </c>
      <c r="H193" s="41">
        <v>0.70480408709189379</v>
      </c>
      <c r="I193">
        <f>STDEV(H186:H193)</f>
        <v>1.5331752936008178E-2</v>
      </c>
    </row>
    <row r="194" spans="1:9">
      <c r="A194" s="22" t="s">
        <v>727</v>
      </c>
      <c r="B194" s="61" t="s">
        <v>771</v>
      </c>
      <c r="C194" s="22" t="s">
        <v>759</v>
      </c>
      <c r="D194" t="s">
        <v>728</v>
      </c>
      <c r="E194" s="5" t="s">
        <v>39</v>
      </c>
      <c r="F194">
        <v>1</v>
      </c>
      <c r="G194">
        <v>1</v>
      </c>
      <c r="H194">
        <v>0.70274365139488149</v>
      </c>
    </row>
    <row r="195" spans="1:9">
      <c r="A195" s="22" t="s">
        <v>727</v>
      </c>
      <c r="B195" s="61" t="s">
        <v>771</v>
      </c>
      <c r="C195" s="22" t="s">
        <v>759</v>
      </c>
      <c r="D195" t="s">
        <v>728</v>
      </c>
      <c r="E195" s="5" t="s">
        <v>39</v>
      </c>
      <c r="F195">
        <v>1</v>
      </c>
      <c r="G195">
        <v>2</v>
      </c>
      <c r="H195">
        <v>0.65173076923076922</v>
      </c>
    </row>
    <row r="196" spans="1:9">
      <c r="A196" s="22" t="s">
        <v>727</v>
      </c>
      <c r="B196" s="61" t="s">
        <v>771</v>
      </c>
      <c r="C196" s="22" t="s">
        <v>759</v>
      </c>
      <c r="D196" t="s">
        <v>728</v>
      </c>
      <c r="E196" s="5" t="s">
        <v>39</v>
      </c>
      <c r="F196">
        <v>1</v>
      </c>
      <c r="G196">
        <v>3</v>
      </c>
      <c r="H196">
        <v>0.70473912897032565</v>
      </c>
    </row>
    <row r="197" spans="1:9">
      <c r="A197" s="22" t="s">
        <v>727</v>
      </c>
      <c r="B197" s="61" t="s">
        <v>771</v>
      </c>
      <c r="C197" s="22" t="s">
        <v>759</v>
      </c>
      <c r="D197" t="s">
        <v>728</v>
      </c>
      <c r="E197" s="5" t="s">
        <v>39</v>
      </c>
      <c r="F197">
        <v>2</v>
      </c>
      <c r="G197">
        <v>1</v>
      </c>
      <c r="H197">
        <v>0.64298195532949254</v>
      </c>
    </row>
    <row r="198" spans="1:9">
      <c r="A198" s="22" t="s">
        <v>727</v>
      </c>
      <c r="B198" s="61" t="s">
        <v>771</v>
      </c>
      <c r="C198" s="22" t="s">
        <v>759</v>
      </c>
      <c r="D198" t="s">
        <v>728</v>
      </c>
      <c r="E198" s="5" t="s">
        <v>39</v>
      </c>
      <c r="F198">
        <v>2</v>
      </c>
      <c r="G198">
        <v>2</v>
      </c>
      <c r="H198">
        <v>0.72046810819189333</v>
      </c>
    </row>
    <row r="199" spans="1:9">
      <c r="A199" s="22" t="s">
        <v>727</v>
      </c>
      <c r="B199" s="61" t="s">
        <v>771</v>
      </c>
      <c r="C199" s="22" t="s">
        <v>759</v>
      </c>
      <c r="D199" t="s">
        <v>728</v>
      </c>
      <c r="E199" s="5" t="s">
        <v>39</v>
      </c>
      <c r="F199">
        <v>2</v>
      </c>
      <c r="G199">
        <v>3</v>
      </c>
      <c r="H199">
        <v>0.72123564879821589</v>
      </c>
    </row>
    <row r="200" spans="1:9">
      <c r="A200" s="22" t="s">
        <v>727</v>
      </c>
      <c r="B200" s="61" t="s">
        <v>771</v>
      </c>
      <c r="C200" s="22" t="s">
        <v>759</v>
      </c>
      <c r="D200" t="s">
        <v>728</v>
      </c>
      <c r="E200" s="5" t="s">
        <v>39</v>
      </c>
      <c r="F200">
        <v>2</v>
      </c>
      <c r="G200">
        <v>4</v>
      </c>
      <c r="H200">
        <v>0.65450735827888862</v>
      </c>
    </row>
    <row r="201" spans="1:9">
      <c r="A201" s="46" t="s">
        <v>727</v>
      </c>
      <c r="B201" s="41" t="s">
        <v>771</v>
      </c>
      <c r="C201" s="46" t="s">
        <v>759</v>
      </c>
      <c r="D201" s="41" t="s">
        <v>728</v>
      </c>
      <c r="E201" s="48" t="s">
        <v>39</v>
      </c>
      <c r="F201" s="41">
        <v>2</v>
      </c>
      <c r="G201" s="41">
        <v>5</v>
      </c>
      <c r="H201" s="41">
        <v>0.55439611222086405</v>
      </c>
      <c r="I201">
        <f>STDEV(H194:H201)</f>
        <v>5.6204499954323542E-2</v>
      </c>
    </row>
    <row r="202" spans="1:9">
      <c r="A202" s="22" t="s">
        <v>726</v>
      </c>
      <c r="B202" s="60" t="s">
        <v>807</v>
      </c>
      <c r="C202" s="22" t="s">
        <v>760</v>
      </c>
      <c r="D202" t="s">
        <v>79</v>
      </c>
      <c r="E202" s="3" t="s">
        <v>80</v>
      </c>
      <c r="F202">
        <v>1</v>
      </c>
      <c r="G202">
        <v>1</v>
      </c>
      <c r="H202">
        <v>0.72866967194235133</v>
      </c>
    </row>
    <row r="203" spans="1:9">
      <c r="A203" s="22" t="s">
        <v>726</v>
      </c>
      <c r="B203" s="61" t="s">
        <v>807</v>
      </c>
      <c r="C203" s="22" t="s">
        <v>760</v>
      </c>
      <c r="D203" t="s">
        <v>79</v>
      </c>
      <c r="E203" s="3" t="s">
        <v>80</v>
      </c>
      <c r="F203">
        <v>1</v>
      </c>
      <c r="G203">
        <v>2</v>
      </c>
      <c r="H203">
        <v>0.70410620807706858</v>
      </c>
    </row>
    <row r="204" spans="1:9">
      <c r="A204" s="22" t="s">
        <v>726</v>
      </c>
      <c r="B204" s="61" t="s">
        <v>807</v>
      </c>
      <c r="C204" s="22" t="s">
        <v>760</v>
      </c>
      <c r="D204" t="s">
        <v>79</v>
      </c>
      <c r="E204" s="3" t="s">
        <v>80</v>
      </c>
      <c r="F204">
        <v>1</v>
      </c>
      <c r="G204">
        <v>3</v>
      </c>
      <c r="H204">
        <v>0.7370531547047765</v>
      </c>
    </row>
    <row r="205" spans="1:9">
      <c r="A205" s="22" t="s">
        <v>726</v>
      </c>
      <c r="B205" s="61" t="s">
        <v>807</v>
      </c>
      <c r="C205" s="22" t="s">
        <v>760</v>
      </c>
      <c r="D205" t="s">
        <v>79</v>
      </c>
      <c r="E205" s="3" t="s">
        <v>80</v>
      </c>
      <c r="F205">
        <v>1</v>
      </c>
      <c r="G205">
        <v>4</v>
      </c>
      <c r="H205">
        <v>0.53276007596539354</v>
      </c>
    </row>
    <row r="206" spans="1:9">
      <c r="A206" s="22" t="s">
        <v>726</v>
      </c>
      <c r="B206" s="61" t="s">
        <v>807</v>
      </c>
      <c r="C206" s="22" t="s">
        <v>760</v>
      </c>
      <c r="D206" t="s">
        <v>79</v>
      </c>
      <c r="E206" s="3" t="s">
        <v>80</v>
      </c>
      <c r="F206">
        <v>2</v>
      </c>
      <c r="G206">
        <v>1</v>
      </c>
      <c r="H206">
        <v>0.7009846644537987</v>
      </c>
    </row>
    <row r="207" spans="1:9">
      <c r="A207" s="22" t="s">
        <v>726</v>
      </c>
      <c r="B207" s="61" t="s">
        <v>807</v>
      </c>
      <c r="C207" s="22" t="s">
        <v>760</v>
      </c>
      <c r="D207" t="s">
        <v>79</v>
      </c>
      <c r="E207" s="3" t="s">
        <v>80</v>
      </c>
      <c r="F207">
        <v>2</v>
      </c>
      <c r="G207">
        <v>2</v>
      </c>
      <c r="H207">
        <v>0.56903982072056536</v>
      </c>
    </row>
    <row r="208" spans="1:9">
      <c r="A208" s="46" t="s">
        <v>726</v>
      </c>
      <c r="B208" s="41" t="s">
        <v>807</v>
      </c>
      <c r="C208" s="46" t="s">
        <v>760</v>
      </c>
      <c r="D208" s="41" t="s">
        <v>79</v>
      </c>
      <c r="E208" s="45" t="s">
        <v>80</v>
      </c>
      <c r="F208" s="41">
        <v>2</v>
      </c>
      <c r="G208" s="41">
        <v>3</v>
      </c>
      <c r="H208" s="41">
        <v>0.65722152365260367</v>
      </c>
      <c r="I208">
        <f>STDEV(H202:H208)</f>
        <v>8.0348684607368021E-2</v>
      </c>
    </row>
    <row r="209" spans="1:9">
      <c r="A209" s="22" t="s">
        <v>727</v>
      </c>
      <c r="B209" s="68" t="s">
        <v>769</v>
      </c>
      <c r="C209" s="22" t="s">
        <v>764</v>
      </c>
      <c r="D209" t="s">
        <v>59</v>
      </c>
      <c r="E209" s="7" t="s">
        <v>60</v>
      </c>
      <c r="F209">
        <v>1</v>
      </c>
      <c r="G209">
        <v>1</v>
      </c>
      <c r="H209">
        <v>0.59442310903322759</v>
      </c>
    </row>
    <row r="210" spans="1:9">
      <c r="A210" s="22" t="s">
        <v>727</v>
      </c>
      <c r="B210" s="53" t="s">
        <v>769</v>
      </c>
      <c r="C210" s="22" t="s">
        <v>764</v>
      </c>
      <c r="D210" t="s">
        <v>59</v>
      </c>
      <c r="E210" s="7" t="s">
        <v>60</v>
      </c>
      <c r="F210">
        <v>1</v>
      </c>
      <c r="G210">
        <v>2</v>
      </c>
      <c r="H210">
        <v>0.54012735871142958</v>
      </c>
    </row>
    <row r="211" spans="1:9">
      <c r="A211" s="22" t="s">
        <v>727</v>
      </c>
      <c r="B211" s="53" t="s">
        <v>769</v>
      </c>
      <c r="C211" s="22" t="s">
        <v>764</v>
      </c>
      <c r="D211" t="s">
        <v>59</v>
      </c>
      <c r="E211" s="7" t="s">
        <v>60</v>
      </c>
      <c r="F211">
        <v>1</v>
      </c>
      <c r="G211">
        <v>3</v>
      </c>
      <c r="H211">
        <v>0.63928014341256723</v>
      </c>
    </row>
    <row r="212" spans="1:9">
      <c r="A212" s="22" t="s">
        <v>727</v>
      </c>
      <c r="B212" s="53" t="s">
        <v>769</v>
      </c>
      <c r="C212" s="22" t="s">
        <v>764</v>
      </c>
      <c r="D212" t="s">
        <v>59</v>
      </c>
      <c r="E212" s="7" t="s">
        <v>60</v>
      </c>
      <c r="F212">
        <v>1</v>
      </c>
      <c r="G212">
        <v>4</v>
      </c>
      <c r="H212">
        <v>0.45706928838951311</v>
      </c>
    </row>
    <row r="213" spans="1:9">
      <c r="A213" s="22" t="s">
        <v>727</v>
      </c>
      <c r="B213" s="53" t="s">
        <v>769</v>
      </c>
      <c r="C213" s="22" t="s">
        <v>764</v>
      </c>
      <c r="D213" t="s">
        <v>59</v>
      </c>
      <c r="E213" s="7" t="s">
        <v>60</v>
      </c>
      <c r="F213">
        <v>2</v>
      </c>
      <c r="G213">
        <v>1</v>
      </c>
      <c r="H213">
        <v>0.65455875182837653</v>
      </c>
    </row>
    <row r="214" spans="1:9">
      <c r="A214" s="22" t="s">
        <v>727</v>
      </c>
      <c r="B214" s="53" t="s">
        <v>769</v>
      </c>
      <c r="C214" s="22" t="s">
        <v>764</v>
      </c>
      <c r="D214" t="s">
        <v>59</v>
      </c>
      <c r="E214" s="7" t="s">
        <v>60</v>
      </c>
      <c r="F214">
        <v>2</v>
      </c>
      <c r="G214">
        <v>2</v>
      </c>
      <c r="H214">
        <v>0.73786765673960553</v>
      </c>
    </row>
    <row r="215" spans="1:9">
      <c r="A215" s="22" t="s">
        <v>727</v>
      </c>
      <c r="B215" s="53" t="s">
        <v>769</v>
      </c>
      <c r="C215" s="22" t="s">
        <v>764</v>
      </c>
      <c r="D215" t="s">
        <v>59</v>
      </c>
      <c r="E215" s="7" t="s">
        <v>60</v>
      </c>
      <c r="F215">
        <v>2</v>
      </c>
      <c r="G215">
        <v>3</v>
      </c>
      <c r="H215">
        <v>0.84569810121094768</v>
      </c>
    </row>
    <row r="216" spans="1:9">
      <c r="A216" s="22" t="s">
        <v>727</v>
      </c>
      <c r="B216" s="53" t="s">
        <v>769</v>
      </c>
      <c r="C216" s="22" t="s">
        <v>764</v>
      </c>
      <c r="D216" t="s">
        <v>59</v>
      </c>
      <c r="E216" s="7" t="s">
        <v>60</v>
      </c>
      <c r="F216">
        <v>2</v>
      </c>
      <c r="G216">
        <v>4</v>
      </c>
      <c r="H216">
        <v>0.715347818569535</v>
      </c>
    </row>
    <row r="217" spans="1:9">
      <c r="A217" s="46" t="s">
        <v>727</v>
      </c>
      <c r="B217" s="54" t="s">
        <v>769</v>
      </c>
      <c r="C217" s="46" t="s">
        <v>764</v>
      </c>
      <c r="D217" s="41" t="s">
        <v>59</v>
      </c>
      <c r="E217" s="42" t="s">
        <v>60</v>
      </c>
      <c r="F217" s="41">
        <v>2</v>
      </c>
      <c r="G217" s="41">
        <v>5</v>
      </c>
      <c r="H217" s="41">
        <v>0.47979837146180687</v>
      </c>
      <c r="I217">
        <f>STDEV(H209:H217)</f>
        <v>0.12646105972437799</v>
      </c>
    </row>
    <row r="218" spans="1:9">
      <c r="A218" s="22" t="s">
        <v>727</v>
      </c>
      <c r="B218" s="68" t="s">
        <v>769</v>
      </c>
      <c r="C218" s="22" t="s">
        <v>762</v>
      </c>
      <c r="D218" t="s">
        <v>93</v>
      </c>
      <c r="E218" s="3" t="s">
        <v>94</v>
      </c>
      <c r="F218">
        <v>1</v>
      </c>
      <c r="G218">
        <v>1</v>
      </c>
      <c r="H218">
        <v>0.64480928525370762</v>
      </c>
    </row>
    <row r="219" spans="1:9">
      <c r="A219" s="22" t="s">
        <v>727</v>
      </c>
      <c r="B219" s="53" t="s">
        <v>769</v>
      </c>
      <c r="C219" s="22" t="s">
        <v>762</v>
      </c>
      <c r="D219" t="s">
        <v>93</v>
      </c>
      <c r="E219" s="3" t="s">
        <v>94</v>
      </c>
      <c r="F219">
        <v>1</v>
      </c>
      <c r="G219">
        <v>2</v>
      </c>
      <c r="H219">
        <v>0.65473884527814585</v>
      </c>
    </row>
    <row r="220" spans="1:9">
      <c r="A220" s="22" t="s">
        <v>727</v>
      </c>
      <c r="B220" s="53" t="s">
        <v>769</v>
      </c>
      <c r="C220" s="22" t="s">
        <v>762</v>
      </c>
      <c r="D220" t="s">
        <v>93</v>
      </c>
      <c r="E220" s="3" t="s">
        <v>94</v>
      </c>
      <c r="F220">
        <v>2</v>
      </c>
      <c r="G220">
        <v>1</v>
      </c>
      <c r="H220">
        <v>0.67559728265017949</v>
      </c>
    </row>
    <row r="221" spans="1:9">
      <c r="A221" s="22" t="s">
        <v>727</v>
      </c>
      <c r="B221" s="53" t="s">
        <v>769</v>
      </c>
      <c r="C221" s="22" t="s">
        <v>762</v>
      </c>
      <c r="D221" t="s">
        <v>93</v>
      </c>
      <c r="E221" s="3" t="s">
        <v>94</v>
      </c>
      <c r="F221">
        <v>2</v>
      </c>
      <c r="G221">
        <v>2</v>
      </c>
      <c r="H221">
        <v>0.69301565799434239</v>
      </c>
    </row>
    <row r="222" spans="1:9">
      <c r="A222" s="46" t="s">
        <v>727</v>
      </c>
      <c r="B222" s="54" t="s">
        <v>769</v>
      </c>
      <c r="C222" s="46" t="s">
        <v>762</v>
      </c>
      <c r="D222" s="41" t="s">
        <v>93</v>
      </c>
      <c r="E222" s="45" t="s">
        <v>94</v>
      </c>
      <c r="F222" s="41">
        <v>2</v>
      </c>
      <c r="G222" s="41">
        <v>3</v>
      </c>
      <c r="H222" s="41">
        <v>0.63044382939089882</v>
      </c>
      <c r="I222">
        <f>STDEV(H218:H222)</f>
        <v>2.4824002613238791E-2</v>
      </c>
    </row>
    <row r="223" spans="1:9">
      <c r="A223" s="22" t="s">
        <v>726</v>
      </c>
      <c r="B223" s="60" t="s">
        <v>771</v>
      </c>
      <c r="C223" s="22" t="s">
        <v>761</v>
      </c>
      <c r="D223" t="s">
        <v>18</v>
      </c>
      <c r="E223" s="3" t="s">
        <v>19</v>
      </c>
      <c r="F223">
        <v>1</v>
      </c>
      <c r="G223">
        <v>1</v>
      </c>
      <c r="H223">
        <v>0.59881651224744792</v>
      </c>
    </row>
    <row r="224" spans="1:9">
      <c r="A224" s="22" t="s">
        <v>726</v>
      </c>
      <c r="B224" s="61" t="s">
        <v>771</v>
      </c>
      <c r="C224" s="22" t="s">
        <v>761</v>
      </c>
      <c r="D224" t="s">
        <v>18</v>
      </c>
      <c r="E224" s="3" t="s">
        <v>19</v>
      </c>
      <c r="F224">
        <v>1</v>
      </c>
      <c r="G224">
        <v>2</v>
      </c>
      <c r="H224">
        <v>0.63074713336193144</v>
      </c>
    </row>
    <row r="225" spans="1:9">
      <c r="A225" s="22" t="s">
        <v>726</v>
      </c>
      <c r="B225" s="61" t="s">
        <v>771</v>
      </c>
      <c r="C225" s="22" t="s">
        <v>761</v>
      </c>
      <c r="D225" t="s">
        <v>18</v>
      </c>
      <c r="E225" s="3" t="s">
        <v>19</v>
      </c>
      <c r="F225">
        <v>1</v>
      </c>
      <c r="G225">
        <v>3</v>
      </c>
      <c r="H225">
        <v>0.62635641197784986</v>
      </c>
    </row>
    <row r="226" spans="1:9">
      <c r="A226" s="22" t="s">
        <v>726</v>
      </c>
      <c r="B226" s="61" t="s">
        <v>771</v>
      </c>
      <c r="C226" s="22" t="s">
        <v>761</v>
      </c>
      <c r="D226" t="s">
        <v>18</v>
      </c>
      <c r="E226" s="3" t="s">
        <v>19</v>
      </c>
      <c r="F226">
        <v>2</v>
      </c>
      <c r="G226">
        <v>1</v>
      </c>
      <c r="H226">
        <v>0.5984279366144043</v>
      </c>
    </row>
    <row r="227" spans="1:9">
      <c r="A227" s="22" t="s">
        <v>726</v>
      </c>
      <c r="B227" s="61" t="s">
        <v>771</v>
      </c>
      <c r="C227" s="22" t="s">
        <v>761</v>
      </c>
      <c r="D227" t="s">
        <v>18</v>
      </c>
      <c r="E227" s="3" t="s">
        <v>19</v>
      </c>
      <c r="F227">
        <v>2</v>
      </c>
      <c r="G227">
        <v>2</v>
      </c>
      <c r="H227">
        <v>0.65664988572812777</v>
      </c>
    </row>
    <row r="228" spans="1:9">
      <c r="A228" s="22" t="s">
        <v>726</v>
      </c>
      <c r="B228" s="61" t="s">
        <v>771</v>
      </c>
      <c r="C228" s="22" t="s">
        <v>761</v>
      </c>
      <c r="D228" t="s">
        <v>18</v>
      </c>
      <c r="E228" s="3" t="s">
        <v>19</v>
      </c>
      <c r="F228">
        <v>3</v>
      </c>
      <c r="G228">
        <v>1</v>
      </c>
      <c r="H228">
        <v>0.67234143258132451</v>
      </c>
    </row>
    <row r="229" spans="1:9">
      <c r="A229" s="22" t="s">
        <v>726</v>
      </c>
      <c r="B229" s="61" t="s">
        <v>771</v>
      </c>
      <c r="C229" s="22" t="s">
        <v>761</v>
      </c>
      <c r="D229" t="s">
        <v>18</v>
      </c>
      <c r="E229" s="3" t="s">
        <v>19</v>
      </c>
      <c r="F229">
        <v>3</v>
      </c>
      <c r="G229">
        <v>2</v>
      </c>
      <c r="H229">
        <v>0.65342778616498276</v>
      </c>
    </row>
    <row r="230" spans="1:9">
      <c r="A230" s="46" t="s">
        <v>726</v>
      </c>
      <c r="B230" s="41" t="s">
        <v>771</v>
      </c>
      <c r="C230" s="46" t="s">
        <v>761</v>
      </c>
      <c r="D230" s="41" t="s">
        <v>18</v>
      </c>
      <c r="E230" s="45" t="s">
        <v>19</v>
      </c>
      <c r="F230" s="41">
        <v>3</v>
      </c>
      <c r="G230" s="41">
        <v>3</v>
      </c>
      <c r="H230" s="41">
        <v>0.69518698434728965</v>
      </c>
      <c r="I230">
        <f>STDEV(H223:H230)</f>
        <v>3.4283090956948217E-2</v>
      </c>
    </row>
    <row r="231" spans="1:9">
      <c r="A231" s="22" t="s">
        <v>726</v>
      </c>
      <c r="B231" s="58" t="s">
        <v>770</v>
      </c>
      <c r="C231" s="22" t="s">
        <v>760</v>
      </c>
      <c r="D231" t="s">
        <v>56</v>
      </c>
      <c r="E231" s="3" t="s">
        <v>57</v>
      </c>
      <c r="F231">
        <v>1</v>
      </c>
      <c r="G231">
        <v>1</v>
      </c>
      <c r="H231">
        <v>0.70297749388964104</v>
      </c>
    </row>
    <row r="232" spans="1:9">
      <c r="A232" s="22" t="s">
        <v>726</v>
      </c>
      <c r="B232" s="59" t="s">
        <v>770</v>
      </c>
      <c r="C232" s="22" t="s">
        <v>760</v>
      </c>
      <c r="D232" t="s">
        <v>56</v>
      </c>
      <c r="E232" s="3" t="s">
        <v>57</v>
      </c>
      <c r="F232">
        <v>1</v>
      </c>
      <c r="G232">
        <v>2</v>
      </c>
      <c r="H232">
        <v>0.7186314384178335</v>
      </c>
    </row>
    <row r="233" spans="1:9">
      <c r="A233" s="22" t="s">
        <v>726</v>
      </c>
      <c r="B233" s="59" t="s">
        <v>770</v>
      </c>
      <c r="C233" s="22" t="s">
        <v>760</v>
      </c>
      <c r="D233" t="s">
        <v>56</v>
      </c>
      <c r="E233" s="3" t="s">
        <v>57</v>
      </c>
      <c r="F233">
        <v>2</v>
      </c>
      <c r="G233">
        <v>1</v>
      </c>
      <c r="H233">
        <v>0.63639710393913373</v>
      </c>
    </row>
    <row r="234" spans="1:9">
      <c r="A234" s="46" t="s">
        <v>726</v>
      </c>
      <c r="B234" s="52" t="s">
        <v>770</v>
      </c>
      <c r="C234" s="46" t="s">
        <v>760</v>
      </c>
      <c r="D234" s="41" t="s">
        <v>56</v>
      </c>
      <c r="E234" s="45" t="s">
        <v>57</v>
      </c>
      <c r="F234" s="41">
        <v>2</v>
      </c>
      <c r="G234" s="41">
        <v>2</v>
      </c>
      <c r="H234" s="41">
        <v>0.6782815458455036</v>
      </c>
      <c r="I234">
        <f>STDEV(H231:H234)</f>
        <v>3.5861760305621826E-2</v>
      </c>
    </row>
    <row r="235" spans="1:9">
      <c r="A235" s="22" t="s">
        <v>726</v>
      </c>
      <c r="B235" s="60" t="s">
        <v>771</v>
      </c>
      <c r="C235" s="22" t="s">
        <v>763</v>
      </c>
      <c r="D235" t="s">
        <v>75</v>
      </c>
      <c r="E235" s="3" t="s">
        <v>76</v>
      </c>
      <c r="F235">
        <v>1</v>
      </c>
      <c r="G235">
        <v>1</v>
      </c>
      <c r="H235">
        <v>0.68738276853820179</v>
      </c>
    </row>
    <row r="236" spans="1:9">
      <c r="A236" s="22" t="s">
        <v>726</v>
      </c>
      <c r="B236" s="61" t="s">
        <v>771</v>
      </c>
      <c r="C236" s="22" t="s">
        <v>763</v>
      </c>
      <c r="D236" t="s">
        <v>75</v>
      </c>
      <c r="E236" s="3" t="s">
        <v>76</v>
      </c>
      <c r="F236">
        <v>1</v>
      </c>
      <c r="G236">
        <v>2</v>
      </c>
      <c r="H236">
        <v>0.72600337706195606</v>
      </c>
    </row>
    <row r="237" spans="1:9">
      <c r="A237" s="22" t="s">
        <v>726</v>
      </c>
      <c r="B237" s="61" t="s">
        <v>771</v>
      </c>
      <c r="C237" s="22" t="s">
        <v>763</v>
      </c>
      <c r="D237" t="s">
        <v>75</v>
      </c>
      <c r="E237" s="3" t="s">
        <v>76</v>
      </c>
      <c r="F237">
        <v>2</v>
      </c>
      <c r="G237">
        <v>1</v>
      </c>
      <c r="H237">
        <v>0.67868760334151057</v>
      </c>
    </row>
    <row r="238" spans="1:9">
      <c r="A238" s="46" t="s">
        <v>726</v>
      </c>
      <c r="B238" s="41" t="s">
        <v>771</v>
      </c>
      <c r="C238" s="46" t="s">
        <v>763</v>
      </c>
      <c r="D238" s="41" t="s">
        <v>75</v>
      </c>
      <c r="E238" s="45" t="s">
        <v>76</v>
      </c>
      <c r="F238" s="41">
        <v>2</v>
      </c>
      <c r="G238" s="41">
        <v>2</v>
      </c>
      <c r="H238" s="41">
        <v>0.69405247761565614</v>
      </c>
      <c r="I238">
        <f>STDEV(H235:H238)</f>
        <v>2.0630406562832156E-2</v>
      </c>
    </row>
    <row r="239" spans="1:9">
      <c r="A239" s="22" t="s">
        <v>726</v>
      </c>
      <c r="B239" s="59" t="s">
        <v>770</v>
      </c>
      <c r="C239" s="22" t="s">
        <v>761</v>
      </c>
      <c r="D239" t="s">
        <v>32</v>
      </c>
      <c r="E239" s="3" t="s">
        <v>33</v>
      </c>
      <c r="F239">
        <v>1</v>
      </c>
      <c r="G239">
        <v>1</v>
      </c>
      <c r="H239">
        <v>0.68819865584597606</v>
      </c>
    </row>
    <row r="240" spans="1:9">
      <c r="A240" s="22" t="s">
        <v>726</v>
      </c>
      <c r="B240" s="59" t="s">
        <v>770</v>
      </c>
      <c r="C240" s="22" t="s">
        <v>761</v>
      </c>
      <c r="D240" t="s">
        <v>32</v>
      </c>
      <c r="E240" s="3" t="s">
        <v>33</v>
      </c>
      <c r="F240">
        <v>1</v>
      </c>
      <c r="G240">
        <v>2</v>
      </c>
      <c r="H240">
        <v>0.64781558053009092</v>
      </c>
    </row>
    <row r="241" spans="1:9">
      <c r="A241" s="22" t="s">
        <v>726</v>
      </c>
      <c r="B241" s="59" t="s">
        <v>770</v>
      </c>
      <c r="C241" s="22" t="s">
        <v>761</v>
      </c>
      <c r="D241" t="s">
        <v>32</v>
      </c>
      <c r="E241" s="3" t="s">
        <v>33</v>
      </c>
      <c r="F241">
        <v>1</v>
      </c>
      <c r="G241">
        <v>3</v>
      </c>
      <c r="H241">
        <v>0.63299485057028737</v>
      </c>
    </row>
    <row r="242" spans="1:9">
      <c r="A242" s="22" t="s">
        <v>726</v>
      </c>
      <c r="B242" s="59" t="s">
        <v>770</v>
      </c>
      <c r="C242" s="22" t="s">
        <v>761</v>
      </c>
      <c r="D242" t="s">
        <v>32</v>
      </c>
      <c r="E242" s="3" t="s">
        <v>33</v>
      </c>
      <c r="F242">
        <v>1</v>
      </c>
      <c r="G242">
        <v>4</v>
      </c>
      <c r="H242">
        <v>0.58713275072825633</v>
      </c>
    </row>
    <row r="243" spans="1:9">
      <c r="A243" s="22" t="s">
        <v>726</v>
      </c>
      <c r="B243" s="59" t="s">
        <v>770</v>
      </c>
      <c r="C243" s="22" t="s">
        <v>761</v>
      </c>
      <c r="D243" t="s">
        <v>32</v>
      </c>
      <c r="E243" s="3" t="s">
        <v>33</v>
      </c>
      <c r="F243">
        <v>2</v>
      </c>
      <c r="G243">
        <v>1</v>
      </c>
      <c r="H243">
        <v>0.67970559624102933</v>
      </c>
    </row>
    <row r="244" spans="1:9">
      <c r="A244" s="46" t="s">
        <v>726</v>
      </c>
      <c r="B244" s="52" t="s">
        <v>770</v>
      </c>
      <c r="C244" s="46" t="s">
        <v>761</v>
      </c>
      <c r="D244" s="41" t="s">
        <v>32</v>
      </c>
      <c r="E244" s="45" t="s">
        <v>33</v>
      </c>
      <c r="F244" s="41">
        <v>2</v>
      </c>
      <c r="G244" s="41">
        <v>2</v>
      </c>
      <c r="H244" s="41">
        <v>0.75468876938182494</v>
      </c>
      <c r="I244">
        <f>STDEV(H239:H244)</f>
        <v>5.6888315144287403E-2</v>
      </c>
    </row>
    <row r="245" spans="1:9">
      <c r="A245" s="22" t="s">
        <v>727</v>
      </c>
      <c r="B245" s="60" t="s">
        <v>807</v>
      </c>
      <c r="C245" s="22" t="s">
        <v>762</v>
      </c>
      <c r="D245" t="s">
        <v>95</v>
      </c>
      <c r="E245" s="3" t="s">
        <v>96</v>
      </c>
      <c r="F245">
        <v>1</v>
      </c>
      <c r="G245">
        <v>1</v>
      </c>
      <c r="H245">
        <v>0.62441064908362576</v>
      </c>
    </row>
    <row r="246" spans="1:9">
      <c r="A246" s="22" t="s">
        <v>727</v>
      </c>
      <c r="B246" s="61" t="s">
        <v>807</v>
      </c>
      <c r="C246" s="22" t="s">
        <v>762</v>
      </c>
      <c r="D246" t="s">
        <v>95</v>
      </c>
      <c r="E246" s="3" t="s">
        <v>96</v>
      </c>
      <c r="F246">
        <v>1</v>
      </c>
      <c r="G246">
        <v>2</v>
      </c>
      <c r="H246">
        <v>0.61257573804305787</v>
      </c>
    </row>
    <row r="247" spans="1:9">
      <c r="A247" s="22" t="s">
        <v>727</v>
      </c>
      <c r="B247" s="61" t="s">
        <v>807</v>
      </c>
      <c r="C247" s="22" t="s">
        <v>762</v>
      </c>
      <c r="D247" t="s">
        <v>95</v>
      </c>
      <c r="E247" s="3" t="s">
        <v>96</v>
      </c>
      <c r="F247">
        <v>1</v>
      </c>
      <c r="G247">
        <v>3</v>
      </c>
      <c r="H247">
        <v>0.62320785597381345</v>
      </c>
    </row>
    <row r="248" spans="1:9">
      <c r="A248" s="22" t="s">
        <v>727</v>
      </c>
      <c r="B248" s="61" t="s">
        <v>807</v>
      </c>
      <c r="C248" s="22" t="s">
        <v>762</v>
      </c>
      <c r="D248" t="s">
        <v>95</v>
      </c>
      <c r="E248" s="3" t="s">
        <v>96</v>
      </c>
      <c r="F248">
        <v>2</v>
      </c>
      <c r="G248">
        <v>1</v>
      </c>
      <c r="H248">
        <v>0.64097450900646791</v>
      </c>
    </row>
    <row r="249" spans="1:9">
      <c r="A249" s="22" t="s">
        <v>727</v>
      </c>
      <c r="B249" s="61" t="s">
        <v>807</v>
      </c>
      <c r="C249" s="22" t="s">
        <v>762</v>
      </c>
      <c r="D249" t="s">
        <v>95</v>
      </c>
      <c r="E249" s="3" t="s">
        <v>96</v>
      </c>
      <c r="F249">
        <v>2</v>
      </c>
      <c r="G249">
        <v>2</v>
      </c>
      <c r="H249">
        <v>0.63930106426524769</v>
      </c>
    </row>
    <row r="250" spans="1:9">
      <c r="A250" s="22" t="s">
        <v>727</v>
      </c>
      <c r="B250" s="61" t="s">
        <v>807</v>
      </c>
      <c r="C250" s="22" t="s">
        <v>762</v>
      </c>
      <c r="D250" t="s">
        <v>95</v>
      </c>
      <c r="E250" s="3" t="s">
        <v>96</v>
      </c>
      <c r="F250">
        <v>2</v>
      </c>
      <c r="G250">
        <v>3</v>
      </c>
      <c r="H250">
        <v>0.64771734717728546</v>
      </c>
    </row>
    <row r="251" spans="1:9">
      <c r="A251" s="46" t="s">
        <v>727</v>
      </c>
      <c r="B251" s="41" t="s">
        <v>807</v>
      </c>
      <c r="C251" s="46" t="s">
        <v>762</v>
      </c>
      <c r="D251" s="41" t="s">
        <v>95</v>
      </c>
      <c r="E251" s="45" t="s">
        <v>96</v>
      </c>
      <c r="F251" s="41">
        <v>2</v>
      </c>
      <c r="G251" s="41">
        <v>4</v>
      </c>
      <c r="H251" s="41">
        <v>0.63779325470432469</v>
      </c>
      <c r="I251">
        <f>STDEV(H245:H251)</f>
        <v>1.2423672674736262E-2</v>
      </c>
    </row>
    <row r="252" spans="1:9">
      <c r="A252" s="22" t="s">
        <v>727</v>
      </c>
      <c r="B252" s="68" t="s">
        <v>769</v>
      </c>
      <c r="C252" s="22" t="s">
        <v>764</v>
      </c>
      <c r="D252" t="s">
        <v>67</v>
      </c>
      <c r="E252" s="3" t="s">
        <v>68</v>
      </c>
      <c r="F252">
        <v>1</v>
      </c>
      <c r="G252">
        <v>1</v>
      </c>
      <c r="H252">
        <v>0.56585365853658542</v>
      </c>
    </row>
    <row r="253" spans="1:9">
      <c r="A253" s="22" t="s">
        <v>727</v>
      </c>
      <c r="B253" s="53" t="s">
        <v>769</v>
      </c>
      <c r="C253" s="22" t="s">
        <v>764</v>
      </c>
      <c r="D253" t="s">
        <v>67</v>
      </c>
      <c r="E253" s="3" t="s">
        <v>68</v>
      </c>
      <c r="F253">
        <v>1</v>
      </c>
      <c r="G253">
        <v>2</v>
      </c>
      <c r="H253">
        <v>0.65035600346495948</v>
      </c>
    </row>
    <row r="254" spans="1:9">
      <c r="A254" s="22" t="s">
        <v>727</v>
      </c>
      <c r="B254" s="53" t="s">
        <v>769</v>
      </c>
      <c r="C254" s="22" t="s">
        <v>764</v>
      </c>
      <c r="D254" t="s">
        <v>67</v>
      </c>
      <c r="E254" s="3" t="s">
        <v>68</v>
      </c>
      <c r="F254">
        <v>1</v>
      </c>
      <c r="G254">
        <v>3</v>
      </c>
      <c r="H254">
        <v>0.4777597119795598</v>
      </c>
    </row>
    <row r="255" spans="1:9">
      <c r="A255" s="22" t="s">
        <v>727</v>
      </c>
      <c r="B255" s="53" t="s">
        <v>769</v>
      </c>
      <c r="C255" s="22" t="s">
        <v>764</v>
      </c>
      <c r="D255" t="s">
        <v>67</v>
      </c>
      <c r="E255" s="3" t="s">
        <v>68</v>
      </c>
      <c r="F255">
        <v>1</v>
      </c>
      <c r="G255">
        <v>4</v>
      </c>
      <c r="H255">
        <v>0.63283582089552237</v>
      </c>
    </row>
    <row r="256" spans="1:9">
      <c r="A256" s="22" t="s">
        <v>727</v>
      </c>
      <c r="B256" s="53" t="s">
        <v>769</v>
      </c>
      <c r="C256" s="22" t="s">
        <v>764</v>
      </c>
      <c r="D256" t="s">
        <v>67</v>
      </c>
      <c r="E256" s="3" t="s">
        <v>68</v>
      </c>
      <c r="F256">
        <v>1</v>
      </c>
      <c r="G256">
        <v>5</v>
      </c>
      <c r="H256">
        <v>0.67591959846360494</v>
      </c>
    </row>
    <row r="257" spans="1:9">
      <c r="A257" s="22" t="s">
        <v>727</v>
      </c>
      <c r="B257" s="53" t="s">
        <v>769</v>
      </c>
      <c r="C257" s="22" t="s">
        <v>764</v>
      </c>
      <c r="D257" t="s">
        <v>67</v>
      </c>
      <c r="E257" s="3" t="s">
        <v>68</v>
      </c>
      <c r="F257">
        <v>2</v>
      </c>
      <c r="G257">
        <v>1</v>
      </c>
      <c r="H257">
        <v>0.6670141474311243</v>
      </c>
    </row>
    <row r="258" spans="1:9">
      <c r="A258" s="22" t="s">
        <v>727</v>
      </c>
      <c r="B258" s="53" t="s">
        <v>769</v>
      </c>
      <c r="C258" s="22" t="s">
        <v>764</v>
      </c>
      <c r="D258" t="s">
        <v>67</v>
      </c>
      <c r="E258" s="3" t="s">
        <v>68</v>
      </c>
      <c r="F258">
        <v>2</v>
      </c>
      <c r="G258">
        <v>2</v>
      </c>
      <c r="H258">
        <v>0.69154903758020159</v>
      </c>
    </row>
    <row r="259" spans="1:9">
      <c r="A259" s="22" t="s">
        <v>727</v>
      </c>
      <c r="B259" s="53" t="s">
        <v>769</v>
      </c>
      <c r="C259" s="22" t="s">
        <v>764</v>
      </c>
      <c r="D259" t="s">
        <v>67</v>
      </c>
      <c r="E259" s="3" t="s">
        <v>68</v>
      </c>
      <c r="F259">
        <v>2</v>
      </c>
      <c r="G259">
        <v>3</v>
      </c>
      <c r="H259">
        <v>0.65127682485962612</v>
      </c>
    </row>
    <row r="260" spans="1:9">
      <c r="A260" s="22" t="s">
        <v>727</v>
      </c>
      <c r="B260" s="53" t="s">
        <v>769</v>
      </c>
      <c r="C260" s="22" t="s">
        <v>764</v>
      </c>
      <c r="D260" t="s">
        <v>67</v>
      </c>
      <c r="E260" s="3" t="s">
        <v>68</v>
      </c>
      <c r="F260">
        <v>2</v>
      </c>
      <c r="G260">
        <v>4</v>
      </c>
      <c r="H260">
        <v>0.71041911937838476</v>
      </c>
    </row>
    <row r="261" spans="1:9">
      <c r="A261" s="22" t="s">
        <v>727</v>
      </c>
      <c r="B261" s="53" t="s">
        <v>769</v>
      </c>
      <c r="C261" s="22" t="s">
        <v>764</v>
      </c>
      <c r="D261" t="s">
        <v>67</v>
      </c>
      <c r="E261" s="3" t="s">
        <v>68</v>
      </c>
      <c r="F261">
        <v>3</v>
      </c>
      <c r="G261">
        <v>1</v>
      </c>
      <c r="H261">
        <v>0.61729599709539806</v>
      </c>
    </row>
    <row r="262" spans="1:9">
      <c r="A262" s="22" t="s">
        <v>727</v>
      </c>
      <c r="B262" s="53" t="s">
        <v>769</v>
      </c>
      <c r="C262" s="22" t="s">
        <v>764</v>
      </c>
      <c r="D262" t="s">
        <v>67</v>
      </c>
      <c r="E262" s="3" t="s">
        <v>68</v>
      </c>
      <c r="F262">
        <v>3</v>
      </c>
      <c r="G262">
        <v>2</v>
      </c>
      <c r="H262">
        <v>0.67486598418703059</v>
      </c>
    </row>
    <row r="263" spans="1:9">
      <c r="A263" s="22" t="s">
        <v>727</v>
      </c>
      <c r="B263" s="53" t="s">
        <v>769</v>
      </c>
      <c r="C263" s="22" t="s">
        <v>764</v>
      </c>
      <c r="D263" t="s">
        <v>67</v>
      </c>
      <c r="E263" s="3" t="s">
        <v>68</v>
      </c>
      <c r="F263">
        <v>3</v>
      </c>
      <c r="G263">
        <v>3</v>
      </c>
      <c r="H263">
        <v>0.63089213623699325</v>
      </c>
    </row>
    <row r="264" spans="1:9">
      <c r="A264" s="22" t="s">
        <v>727</v>
      </c>
      <c r="B264" s="53" t="s">
        <v>769</v>
      </c>
      <c r="C264" s="22" t="s">
        <v>764</v>
      </c>
      <c r="D264" t="s">
        <v>67</v>
      </c>
      <c r="E264" s="3" t="s">
        <v>68</v>
      </c>
      <c r="F264">
        <v>4</v>
      </c>
      <c r="G264">
        <v>1</v>
      </c>
      <c r="H264">
        <v>0.71777461395246966</v>
      </c>
    </row>
    <row r="265" spans="1:9">
      <c r="A265" s="22" t="s">
        <v>727</v>
      </c>
      <c r="B265" s="53" t="s">
        <v>769</v>
      </c>
      <c r="C265" s="22" t="s">
        <v>764</v>
      </c>
      <c r="D265" t="s">
        <v>67</v>
      </c>
      <c r="E265" s="3" t="s">
        <v>68</v>
      </c>
      <c r="F265">
        <v>4</v>
      </c>
      <c r="G265">
        <v>2</v>
      </c>
      <c r="H265">
        <v>0.6</v>
      </c>
    </row>
    <row r="266" spans="1:9">
      <c r="A266" s="22" t="s">
        <v>727</v>
      </c>
      <c r="B266" s="53" t="s">
        <v>769</v>
      </c>
      <c r="C266" s="22" t="s">
        <v>764</v>
      </c>
      <c r="D266" t="s">
        <v>67</v>
      </c>
      <c r="E266" s="3" t="s">
        <v>68</v>
      </c>
      <c r="F266">
        <v>4</v>
      </c>
      <c r="G266">
        <v>3</v>
      </c>
      <c r="H266">
        <v>0.63020024348264136</v>
      </c>
    </row>
    <row r="267" spans="1:9">
      <c r="A267" s="46" t="s">
        <v>727</v>
      </c>
      <c r="B267" s="54" t="s">
        <v>769</v>
      </c>
      <c r="C267" s="46" t="s">
        <v>764</v>
      </c>
      <c r="D267" s="41" t="s">
        <v>67</v>
      </c>
      <c r="E267" s="45" t="s">
        <v>68</v>
      </c>
      <c r="F267" s="41">
        <v>4</v>
      </c>
      <c r="G267" s="41">
        <v>4</v>
      </c>
      <c r="H267" s="41">
        <v>0.69532110426315596</v>
      </c>
      <c r="I267">
        <f>STDEV(H252:H267)</f>
        <v>6.0115868317376364E-2</v>
      </c>
    </row>
    <row r="268" spans="1:9">
      <c r="A268" s="22" t="s">
        <v>727</v>
      </c>
      <c r="B268" s="58" t="s">
        <v>770</v>
      </c>
      <c r="C268" s="22" t="s">
        <v>759</v>
      </c>
      <c r="D268" t="s">
        <v>97</v>
      </c>
      <c r="E268" s="3" t="s">
        <v>98</v>
      </c>
      <c r="F268">
        <v>1</v>
      </c>
      <c r="G268">
        <v>1</v>
      </c>
      <c r="H268">
        <v>0.55222802769635948</v>
      </c>
    </row>
    <row r="269" spans="1:9">
      <c r="A269" s="22" t="s">
        <v>727</v>
      </c>
      <c r="B269" s="59" t="s">
        <v>770</v>
      </c>
      <c r="C269" s="22" t="s">
        <v>759</v>
      </c>
      <c r="D269" t="s">
        <v>97</v>
      </c>
      <c r="E269" s="3" t="s">
        <v>98</v>
      </c>
      <c r="F269">
        <v>1</v>
      </c>
      <c r="G269">
        <v>2</v>
      </c>
      <c r="H269">
        <v>0.60706470286964753</v>
      </c>
    </row>
    <row r="270" spans="1:9">
      <c r="A270" s="22" t="s">
        <v>727</v>
      </c>
      <c r="B270" s="59" t="s">
        <v>770</v>
      </c>
      <c r="C270" s="22" t="s">
        <v>759</v>
      </c>
      <c r="D270" t="s">
        <v>97</v>
      </c>
      <c r="E270" s="3" t="s">
        <v>98</v>
      </c>
      <c r="F270">
        <v>1</v>
      </c>
      <c r="G270">
        <v>3</v>
      </c>
      <c r="H270">
        <v>0.60742794535250322</v>
      </c>
    </row>
    <row r="271" spans="1:9">
      <c r="A271" s="22" t="s">
        <v>727</v>
      </c>
      <c r="B271" s="59" t="s">
        <v>770</v>
      </c>
      <c r="C271" s="22" t="s">
        <v>759</v>
      </c>
      <c r="D271" t="s">
        <v>97</v>
      </c>
      <c r="E271" s="3" t="s">
        <v>98</v>
      </c>
      <c r="F271">
        <v>2</v>
      </c>
      <c r="G271">
        <v>1</v>
      </c>
      <c r="H271">
        <v>0.58844197873324089</v>
      </c>
    </row>
    <row r="272" spans="1:9">
      <c r="A272" s="22" t="s">
        <v>727</v>
      </c>
      <c r="B272" s="59" t="s">
        <v>770</v>
      </c>
      <c r="C272" s="22" t="s">
        <v>759</v>
      </c>
      <c r="D272" t="s">
        <v>97</v>
      </c>
      <c r="E272" s="3" t="s">
        <v>98</v>
      </c>
      <c r="F272">
        <v>2</v>
      </c>
      <c r="G272">
        <v>2</v>
      </c>
      <c r="H272">
        <v>0.63467408870533304</v>
      </c>
    </row>
    <row r="273" spans="1:9">
      <c r="A273" s="22" t="s">
        <v>727</v>
      </c>
      <c r="B273" s="59" t="s">
        <v>770</v>
      </c>
      <c r="C273" s="22" t="s">
        <v>759</v>
      </c>
      <c r="D273" t="s">
        <v>97</v>
      </c>
      <c r="E273" s="3" t="s">
        <v>98</v>
      </c>
      <c r="F273">
        <v>2</v>
      </c>
      <c r="G273">
        <v>3</v>
      </c>
      <c r="H273">
        <v>0.58329296647936446</v>
      </c>
    </row>
    <row r="274" spans="1:9">
      <c r="A274" s="22" t="s">
        <v>727</v>
      </c>
      <c r="B274" s="59" t="s">
        <v>770</v>
      </c>
      <c r="C274" s="22" t="s">
        <v>759</v>
      </c>
      <c r="D274" t="s">
        <v>97</v>
      </c>
      <c r="E274" s="3" t="s">
        <v>98</v>
      </c>
      <c r="F274">
        <v>3</v>
      </c>
      <c r="G274">
        <v>1</v>
      </c>
      <c r="H274">
        <v>0.58744554103316449</v>
      </c>
    </row>
    <row r="275" spans="1:9">
      <c r="A275" s="22" t="s">
        <v>727</v>
      </c>
      <c r="B275" s="59" t="s">
        <v>770</v>
      </c>
      <c r="C275" s="22" t="s">
        <v>759</v>
      </c>
      <c r="D275" t="s">
        <v>97</v>
      </c>
      <c r="E275" s="3" t="s">
        <v>98</v>
      </c>
      <c r="F275">
        <v>3</v>
      </c>
      <c r="G275">
        <v>2</v>
      </c>
      <c r="H275">
        <v>0.68205964780189909</v>
      </c>
    </row>
    <row r="276" spans="1:9">
      <c r="A276" s="22" t="s">
        <v>727</v>
      </c>
      <c r="B276" s="59" t="s">
        <v>770</v>
      </c>
      <c r="C276" s="22" t="s">
        <v>759</v>
      </c>
      <c r="D276" t="s">
        <v>97</v>
      </c>
      <c r="E276" s="3" t="s">
        <v>98</v>
      </c>
      <c r="F276">
        <v>3</v>
      </c>
      <c r="G276">
        <v>3</v>
      </c>
      <c r="H276">
        <v>0.64897812340007477</v>
      </c>
    </row>
    <row r="277" spans="1:9">
      <c r="A277" s="22" t="s">
        <v>727</v>
      </c>
      <c r="B277" s="59" t="s">
        <v>770</v>
      </c>
      <c r="C277" s="22" t="s">
        <v>759</v>
      </c>
      <c r="D277" t="s">
        <v>97</v>
      </c>
      <c r="E277" s="3" t="s">
        <v>98</v>
      </c>
      <c r="F277">
        <v>3</v>
      </c>
      <c r="G277">
        <v>4</v>
      </c>
      <c r="H277">
        <v>0.67287240314099084</v>
      </c>
    </row>
    <row r="278" spans="1:9">
      <c r="A278" s="46" t="s">
        <v>727</v>
      </c>
      <c r="B278" s="52" t="s">
        <v>770</v>
      </c>
      <c r="C278" s="46" t="s">
        <v>759</v>
      </c>
      <c r="D278" s="41" t="s">
        <v>97</v>
      </c>
      <c r="E278" s="45" t="s">
        <v>98</v>
      </c>
      <c r="F278" s="41">
        <v>3</v>
      </c>
      <c r="G278" s="41">
        <v>5</v>
      </c>
      <c r="H278" s="41">
        <v>0.65727077741704854</v>
      </c>
      <c r="I278">
        <f>STDEV(H268:H278)</f>
        <v>4.1728058176791531E-2</v>
      </c>
    </row>
    <row r="279" spans="1:9">
      <c r="A279" s="22" t="s">
        <v>727</v>
      </c>
      <c r="B279" s="58" t="s">
        <v>770</v>
      </c>
      <c r="C279" s="22" t="s">
        <v>764</v>
      </c>
      <c r="D279" t="s">
        <v>99</v>
      </c>
      <c r="E279" s="3" t="s">
        <v>100</v>
      </c>
      <c r="F279">
        <v>1</v>
      </c>
      <c r="G279">
        <v>1</v>
      </c>
      <c r="H279">
        <v>0.64428036383092568</v>
      </c>
    </row>
    <row r="280" spans="1:9">
      <c r="A280" s="22" t="s">
        <v>727</v>
      </c>
      <c r="B280" s="59" t="s">
        <v>770</v>
      </c>
      <c r="C280" s="22" t="s">
        <v>764</v>
      </c>
      <c r="D280" t="s">
        <v>99</v>
      </c>
      <c r="E280" s="3" t="s">
        <v>100</v>
      </c>
      <c r="F280">
        <v>1</v>
      </c>
      <c r="G280">
        <v>2</v>
      </c>
      <c r="H280">
        <v>0.58619970617506278</v>
      </c>
    </row>
    <row r="281" spans="1:9">
      <c r="A281" s="22" t="s">
        <v>727</v>
      </c>
      <c r="B281" s="59" t="s">
        <v>770</v>
      </c>
      <c r="C281" s="22" t="s">
        <v>764</v>
      </c>
      <c r="D281" t="s">
        <v>99</v>
      </c>
      <c r="E281" s="3" t="s">
        <v>100</v>
      </c>
      <c r="F281">
        <v>1</v>
      </c>
      <c r="G281">
        <v>3</v>
      </c>
      <c r="H281">
        <v>0.68152287861561855</v>
      </c>
    </row>
    <row r="282" spans="1:9">
      <c r="A282" s="22" t="s">
        <v>727</v>
      </c>
      <c r="B282" s="59" t="s">
        <v>770</v>
      </c>
      <c r="C282" s="22" t="s">
        <v>764</v>
      </c>
      <c r="D282" t="s">
        <v>99</v>
      </c>
      <c r="E282" s="3" t="s">
        <v>100</v>
      </c>
      <c r="F282">
        <v>2</v>
      </c>
      <c r="G282">
        <v>1</v>
      </c>
      <c r="H282">
        <v>0.60307349113892672</v>
      </c>
    </row>
    <row r="283" spans="1:9">
      <c r="A283" s="22" t="s">
        <v>727</v>
      </c>
      <c r="B283" s="59" t="s">
        <v>770</v>
      </c>
      <c r="C283" s="22" t="s">
        <v>764</v>
      </c>
      <c r="D283" t="s">
        <v>99</v>
      </c>
      <c r="E283" s="3" t="s">
        <v>100</v>
      </c>
      <c r="F283">
        <v>2</v>
      </c>
      <c r="G283">
        <v>2</v>
      </c>
      <c r="H283">
        <v>0.59909344888534122</v>
      </c>
    </row>
    <row r="284" spans="1:9">
      <c r="A284" s="22" t="s">
        <v>727</v>
      </c>
      <c r="B284" s="59" t="s">
        <v>770</v>
      </c>
      <c r="C284" s="22" t="s">
        <v>764</v>
      </c>
      <c r="D284" t="s">
        <v>99</v>
      </c>
      <c r="E284" s="3" t="s">
        <v>100</v>
      </c>
      <c r="F284">
        <v>2</v>
      </c>
      <c r="G284">
        <v>3</v>
      </c>
      <c r="H284">
        <v>0.65488233644658222</v>
      </c>
    </row>
    <row r="285" spans="1:9">
      <c r="A285" s="22" t="s">
        <v>727</v>
      </c>
      <c r="B285" s="59" t="s">
        <v>770</v>
      </c>
      <c r="C285" s="22" t="s">
        <v>764</v>
      </c>
      <c r="D285" t="s">
        <v>99</v>
      </c>
      <c r="E285" s="3" t="s">
        <v>100</v>
      </c>
      <c r="F285">
        <v>2</v>
      </c>
      <c r="G285">
        <v>4</v>
      </c>
      <c r="H285">
        <v>0.58578687980388655</v>
      </c>
    </row>
    <row r="286" spans="1:9">
      <c r="A286" s="22" t="s">
        <v>727</v>
      </c>
      <c r="B286" s="59" t="s">
        <v>770</v>
      </c>
      <c r="C286" s="22" t="s">
        <v>764</v>
      </c>
      <c r="D286" t="s">
        <v>99</v>
      </c>
      <c r="E286" s="3" t="s">
        <v>100</v>
      </c>
      <c r="F286">
        <v>3</v>
      </c>
      <c r="G286">
        <v>1</v>
      </c>
      <c r="H286">
        <v>0.69382000367232377</v>
      </c>
    </row>
    <row r="287" spans="1:9">
      <c r="A287" s="22" t="s">
        <v>727</v>
      </c>
      <c r="B287" s="59" t="s">
        <v>770</v>
      </c>
      <c r="C287" s="22" t="s">
        <v>764</v>
      </c>
      <c r="D287" t="s">
        <v>99</v>
      </c>
      <c r="E287" s="3" t="s">
        <v>100</v>
      </c>
      <c r="F287">
        <v>3</v>
      </c>
      <c r="G287">
        <v>2</v>
      </c>
      <c r="H287">
        <v>0.61543865448985491</v>
      </c>
    </row>
    <row r="288" spans="1:9">
      <c r="A288" s="46" t="s">
        <v>727</v>
      </c>
      <c r="B288" s="52" t="s">
        <v>770</v>
      </c>
      <c r="C288" s="46" t="s">
        <v>764</v>
      </c>
      <c r="D288" s="41" t="s">
        <v>99</v>
      </c>
      <c r="E288" s="45" t="s">
        <v>100</v>
      </c>
      <c r="F288" s="41">
        <v>3</v>
      </c>
      <c r="G288" s="41">
        <v>3</v>
      </c>
      <c r="H288" s="41">
        <v>0.73255403790001761</v>
      </c>
      <c r="I288">
        <f>STDEV(H279:H288)</f>
        <v>5.0441807258403047E-2</v>
      </c>
    </row>
    <row r="289" spans="1:9">
      <c r="A289" s="22" t="s">
        <v>727</v>
      </c>
      <c r="B289" s="58" t="s">
        <v>770</v>
      </c>
      <c r="C289" s="22" t="s">
        <v>759</v>
      </c>
      <c r="D289" t="s">
        <v>24</v>
      </c>
      <c r="E289" s="3" t="s">
        <v>25</v>
      </c>
      <c r="F289">
        <v>1</v>
      </c>
      <c r="G289">
        <v>1</v>
      </c>
      <c r="H289">
        <v>0.85177204206752533</v>
      </c>
    </row>
    <row r="290" spans="1:9">
      <c r="A290" s="22" t="s">
        <v>727</v>
      </c>
      <c r="B290" s="59" t="s">
        <v>770</v>
      </c>
      <c r="C290" s="22" t="s">
        <v>759</v>
      </c>
      <c r="D290" t="s">
        <v>24</v>
      </c>
      <c r="E290" s="3" t="s">
        <v>25</v>
      </c>
      <c r="F290">
        <v>1</v>
      </c>
      <c r="G290">
        <v>2</v>
      </c>
      <c r="H290">
        <v>0.79654952658412226</v>
      </c>
    </row>
    <row r="291" spans="1:9">
      <c r="A291" s="22" t="s">
        <v>727</v>
      </c>
      <c r="B291" s="59" t="s">
        <v>770</v>
      </c>
      <c r="C291" s="22" t="s">
        <v>759</v>
      </c>
      <c r="D291" t="s">
        <v>24</v>
      </c>
      <c r="E291" s="3" t="s">
        <v>25</v>
      </c>
      <c r="F291">
        <v>2</v>
      </c>
      <c r="G291">
        <v>1</v>
      </c>
      <c r="H291">
        <v>0.76101960329428131</v>
      </c>
    </row>
    <row r="292" spans="1:9">
      <c r="A292" s="22" t="s">
        <v>727</v>
      </c>
      <c r="B292" s="59" t="s">
        <v>770</v>
      </c>
      <c r="C292" s="22" t="s">
        <v>759</v>
      </c>
      <c r="D292" t="s">
        <v>24</v>
      </c>
      <c r="E292" s="3" t="s">
        <v>25</v>
      </c>
      <c r="F292">
        <v>2</v>
      </c>
      <c r="G292">
        <v>2</v>
      </c>
      <c r="H292">
        <v>0.78539720669030944</v>
      </c>
    </row>
    <row r="293" spans="1:9">
      <c r="A293" s="22" t="s">
        <v>727</v>
      </c>
      <c r="B293" s="59" t="s">
        <v>770</v>
      </c>
      <c r="C293" s="22" t="s">
        <v>759</v>
      </c>
      <c r="D293" t="s">
        <v>24</v>
      </c>
      <c r="E293" s="3" t="s">
        <v>25</v>
      </c>
      <c r="F293">
        <v>2</v>
      </c>
      <c r="G293">
        <v>3</v>
      </c>
      <c r="H293">
        <v>0.75554455362462336</v>
      </c>
    </row>
    <row r="294" spans="1:9">
      <c r="A294" s="22" t="s">
        <v>727</v>
      </c>
      <c r="B294" s="59" t="s">
        <v>770</v>
      </c>
      <c r="C294" s="22" t="s">
        <v>759</v>
      </c>
      <c r="D294" t="s">
        <v>24</v>
      </c>
      <c r="E294" s="3" t="s">
        <v>25</v>
      </c>
      <c r="F294">
        <v>3</v>
      </c>
      <c r="G294">
        <v>1</v>
      </c>
      <c r="H294">
        <v>0.60835607688287552</v>
      </c>
    </row>
    <row r="295" spans="1:9">
      <c r="A295" s="22" t="s">
        <v>727</v>
      </c>
      <c r="B295" s="59" t="s">
        <v>770</v>
      </c>
      <c r="C295" s="22" t="s">
        <v>759</v>
      </c>
      <c r="D295" t="s">
        <v>24</v>
      </c>
      <c r="E295" s="3" t="s">
        <v>25</v>
      </c>
      <c r="F295">
        <v>3</v>
      </c>
      <c r="G295">
        <v>2</v>
      </c>
      <c r="H295">
        <v>0.56127864806135819</v>
      </c>
    </row>
    <row r="296" spans="1:9">
      <c r="A296" s="46" t="s">
        <v>727</v>
      </c>
      <c r="B296" s="52" t="s">
        <v>770</v>
      </c>
      <c r="C296" s="46" t="s">
        <v>759</v>
      </c>
      <c r="D296" s="41" t="s">
        <v>24</v>
      </c>
      <c r="E296" s="45" t="s">
        <v>25</v>
      </c>
      <c r="F296" s="41">
        <v>3</v>
      </c>
      <c r="G296" s="41">
        <v>3</v>
      </c>
      <c r="H296" s="41">
        <v>0.58658314811072931</v>
      </c>
      <c r="I296">
        <f>STDEV(H289:H296)</f>
        <v>0.11054775173772617</v>
      </c>
    </row>
    <row r="297" spans="1:9">
      <c r="A297" s="22" t="s">
        <v>727</v>
      </c>
      <c r="B297" s="60" t="s">
        <v>807</v>
      </c>
      <c r="C297" s="22" t="s">
        <v>762</v>
      </c>
      <c r="D297" t="s">
        <v>101</v>
      </c>
      <c r="E297" s="3" t="s">
        <v>102</v>
      </c>
      <c r="F297">
        <v>1</v>
      </c>
      <c r="G297">
        <v>1</v>
      </c>
      <c r="H297">
        <v>0.68916014922869218</v>
      </c>
    </row>
    <row r="298" spans="1:9">
      <c r="A298" s="22" t="s">
        <v>727</v>
      </c>
      <c r="B298" s="61" t="s">
        <v>807</v>
      </c>
      <c r="C298" s="22" t="s">
        <v>762</v>
      </c>
      <c r="D298" t="s">
        <v>101</v>
      </c>
      <c r="E298" s="3" t="s">
        <v>102</v>
      </c>
      <c r="F298">
        <v>1</v>
      </c>
      <c r="G298">
        <v>2</v>
      </c>
      <c r="H298">
        <v>0.6827404205408576</v>
      </c>
    </row>
    <row r="299" spans="1:9">
      <c r="A299" s="22" t="s">
        <v>727</v>
      </c>
      <c r="B299" s="61" t="s">
        <v>807</v>
      </c>
      <c r="C299" s="22" t="s">
        <v>762</v>
      </c>
      <c r="D299" t="s">
        <v>101</v>
      </c>
      <c r="E299" s="3" t="s">
        <v>102</v>
      </c>
      <c r="F299">
        <v>1</v>
      </c>
      <c r="G299">
        <v>3</v>
      </c>
      <c r="H299">
        <v>0.70598671871039698</v>
      </c>
    </row>
    <row r="300" spans="1:9">
      <c r="A300" s="22" t="s">
        <v>727</v>
      </c>
      <c r="B300" s="61" t="s">
        <v>807</v>
      </c>
      <c r="C300" s="22" t="s">
        <v>762</v>
      </c>
      <c r="D300" t="s">
        <v>101</v>
      </c>
      <c r="E300" s="3" t="s">
        <v>102</v>
      </c>
      <c r="F300">
        <v>1</v>
      </c>
      <c r="G300">
        <v>4</v>
      </c>
      <c r="H300">
        <v>0.71161419015356042</v>
      </c>
    </row>
    <row r="301" spans="1:9">
      <c r="A301" s="22" t="s">
        <v>727</v>
      </c>
      <c r="B301" s="61" t="s">
        <v>807</v>
      </c>
      <c r="C301" s="22" t="s">
        <v>762</v>
      </c>
      <c r="D301" t="s">
        <v>101</v>
      </c>
      <c r="E301" s="3" t="s">
        <v>102</v>
      </c>
      <c r="F301">
        <v>1</v>
      </c>
      <c r="G301">
        <v>5</v>
      </c>
      <c r="H301">
        <v>0.69578648109644836</v>
      </c>
    </row>
    <row r="302" spans="1:9">
      <c r="A302" s="22" t="s">
        <v>727</v>
      </c>
      <c r="B302" s="61" t="s">
        <v>807</v>
      </c>
      <c r="C302" s="22" t="s">
        <v>762</v>
      </c>
      <c r="D302" t="s">
        <v>101</v>
      </c>
      <c r="E302" s="3" t="s">
        <v>102</v>
      </c>
      <c r="F302">
        <v>1</v>
      </c>
      <c r="G302">
        <v>6</v>
      </c>
      <c r="H302">
        <v>0.75164531218222497</v>
      </c>
    </row>
    <row r="303" spans="1:9">
      <c r="A303" s="22" t="s">
        <v>727</v>
      </c>
      <c r="B303" s="61" t="s">
        <v>807</v>
      </c>
      <c r="C303" s="22" t="s">
        <v>762</v>
      </c>
      <c r="D303" t="s">
        <v>101</v>
      </c>
      <c r="E303" s="3" t="s">
        <v>102</v>
      </c>
      <c r="F303">
        <v>1</v>
      </c>
      <c r="G303">
        <v>7</v>
      </c>
      <c r="H303">
        <v>0.68941851249662967</v>
      </c>
    </row>
    <row r="304" spans="1:9">
      <c r="A304" s="22" t="s">
        <v>727</v>
      </c>
      <c r="B304" s="61" t="s">
        <v>807</v>
      </c>
      <c r="C304" s="22" t="s">
        <v>762</v>
      </c>
      <c r="D304" t="s">
        <v>101</v>
      </c>
      <c r="E304" s="3" t="s">
        <v>102</v>
      </c>
      <c r="F304">
        <v>1</v>
      </c>
      <c r="G304">
        <v>8</v>
      </c>
      <c r="H304">
        <v>0.71052904116682492</v>
      </c>
    </row>
    <row r="305" spans="1:9">
      <c r="A305" s="22" t="s">
        <v>727</v>
      </c>
      <c r="B305" s="61" t="s">
        <v>807</v>
      </c>
      <c r="C305" s="22" t="s">
        <v>762</v>
      </c>
      <c r="D305" t="s">
        <v>101</v>
      </c>
      <c r="E305" s="3" t="s">
        <v>102</v>
      </c>
      <c r="F305">
        <v>1</v>
      </c>
      <c r="G305">
        <v>9</v>
      </c>
      <c r="H305">
        <v>0.7204990805022482</v>
      </c>
    </row>
    <row r="306" spans="1:9">
      <c r="A306" s="22" t="s">
        <v>727</v>
      </c>
      <c r="B306" s="61" t="s">
        <v>807</v>
      </c>
      <c r="C306" s="22" t="s">
        <v>762</v>
      </c>
      <c r="D306" t="s">
        <v>101</v>
      </c>
      <c r="E306" s="3" t="s">
        <v>102</v>
      </c>
      <c r="F306">
        <v>1</v>
      </c>
      <c r="G306">
        <v>10</v>
      </c>
      <c r="H306">
        <v>0.66301123946300344</v>
      </c>
    </row>
    <row r="307" spans="1:9">
      <c r="A307" s="22" t="s">
        <v>727</v>
      </c>
      <c r="B307" s="61" t="s">
        <v>807</v>
      </c>
      <c r="C307" s="22" t="s">
        <v>762</v>
      </c>
      <c r="D307" t="s">
        <v>101</v>
      </c>
      <c r="E307" s="3" t="s">
        <v>102</v>
      </c>
      <c r="F307">
        <v>1</v>
      </c>
      <c r="G307">
        <v>11</v>
      </c>
      <c r="H307">
        <v>0.70885157001661858</v>
      </c>
    </row>
    <row r="308" spans="1:9">
      <c r="A308" s="22" t="s">
        <v>727</v>
      </c>
      <c r="B308" s="61" t="s">
        <v>807</v>
      </c>
      <c r="C308" s="22" t="s">
        <v>762</v>
      </c>
      <c r="D308" t="s">
        <v>101</v>
      </c>
      <c r="E308" s="3" t="s">
        <v>102</v>
      </c>
      <c r="F308">
        <v>1</v>
      </c>
      <c r="G308">
        <v>12</v>
      </c>
      <c r="H308">
        <v>0.66675781692000158</v>
      </c>
    </row>
    <row r="309" spans="1:9">
      <c r="A309" s="22" t="s">
        <v>727</v>
      </c>
      <c r="B309" s="61" t="s">
        <v>807</v>
      </c>
      <c r="C309" s="22" t="s">
        <v>762</v>
      </c>
      <c r="D309" t="s">
        <v>101</v>
      </c>
      <c r="E309" s="3" t="s">
        <v>102</v>
      </c>
      <c r="F309">
        <v>2</v>
      </c>
      <c r="G309">
        <v>1</v>
      </c>
      <c r="H309">
        <v>0.66933235716498185</v>
      </c>
    </row>
    <row r="310" spans="1:9">
      <c r="A310" s="22" t="s">
        <v>727</v>
      </c>
      <c r="B310" s="61" t="s">
        <v>807</v>
      </c>
      <c r="C310" s="22" t="s">
        <v>762</v>
      </c>
      <c r="D310" t="s">
        <v>101</v>
      </c>
      <c r="E310" s="3" t="s">
        <v>102</v>
      </c>
      <c r="F310">
        <v>2</v>
      </c>
      <c r="G310">
        <v>2</v>
      </c>
      <c r="H310">
        <v>0.70514521598112934</v>
      </c>
    </row>
    <row r="311" spans="1:9">
      <c r="A311" s="46" t="s">
        <v>727</v>
      </c>
      <c r="B311" s="41" t="s">
        <v>807</v>
      </c>
      <c r="C311" s="46" t="s">
        <v>762</v>
      </c>
      <c r="D311" s="41" t="s">
        <v>101</v>
      </c>
      <c r="E311" s="45" t="s">
        <v>102</v>
      </c>
      <c r="F311" s="41">
        <v>2</v>
      </c>
      <c r="G311" s="41">
        <v>3</v>
      </c>
      <c r="H311" s="41">
        <v>0.69670809005611467</v>
      </c>
      <c r="I311">
        <f>STDEV(H297:H311)</f>
        <v>2.294675697576087E-2</v>
      </c>
    </row>
    <row r="312" spans="1:9">
      <c r="A312" s="22" t="s">
        <v>726</v>
      </c>
      <c r="B312" s="60" t="s">
        <v>771</v>
      </c>
      <c r="C312" s="22" t="s">
        <v>763</v>
      </c>
      <c r="D312" t="s">
        <v>63</v>
      </c>
      <c r="E312" s="3" t="s">
        <v>64</v>
      </c>
      <c r="F312">
        <v>1</v>
      </c>
      <c r="G312">
        <v>1</v>
      </c>
      <c r="H312">
        <v>0.70977518675010254</v>
      </c>
    </row>
    <row r="313" spans="1:9">
      <c r="A313" s="22" t="s">
        <v>726</v>
      </c>
      <c r="B313" s="61" t="s">
        <v>771</v>
      </c>
      <c r="C313" s="22" t="s">
        <v>763</v>
      </c>
      <c r="D313" t="s">
        <v>63</v>
      </c>
      <c r="E313" s="3" t="s">
        <v>64</v>
      </c>
      <c r="F313">
        <v>1</v>
      </c>
      <c r="G313">
        <v>2</v>
      </c>
      <c r="H313">
        <v>0.69261912448628793</v>
      </c>
    </row>
    <row r="314" spans="1:9">
      <c r="A314" s="22" t="s">
        <v>726</v>
      </c>
      <c r="B314" s="61" t="s">
        <v>771</v>
      </c>
      <c r="C314" s="22" t="s">
        <v>763</v>
      </c>
      <c r="D314" t="s">
        <v>63</v>
      </c>
      <c r="E314" s="3" t="s">
        <v>64</v>
      </c>
      <c r="F314">
        <v>1</v>
      </c>
      <c r="G314">
        <v>3</v>
      </c>
      <c r="H314">
        <v>0.70914909456545916</v>
      </c>
    </row>
    <row r="315" spans="1:9">
      <c r="A315" s="22" t="s">
        <v>726</v>
      </c>
      <c r="B315" s="61" t="s">
        <v>771</v>
      </c>
      <c r="C315" s="22" t="s">
        <v>763</v>
      </c>
      <c r="D315" t="s">
        <v>63</v>
      </c>
      <c r="E315" s="3" t="s">
        <v>64</v>
      </c>
      <c r="F315">
        <v>2</v>
      </c>
      <c r="G315">
        <v>1</v>
      </c>
      <c r="H315">
        <v>0.70869244892469974</v>
      </c>
    </row>
    <row r="316" spans="1:9">
      <c r="A316" s="22" t="s">
        <v>726</v>
      </c>
      <c r="B316" s="61" t="s">
        <v>771</v>
      </c>
      <c r="C316" s="22" t="s">
        <v>763</v>
      </c>
      <c r="D316" t="s">
        <v>63</v>
      </c>
      <c r="E316" s="3" t="s">
        <v>64</v>
      </c>
      <c r="F316">
        <v>2</v>
      </c>
      <c r="G316">
        <v>2</v>
      </c>
      <c r="H316">
        <v>0.71044995885842965</v>
      </c>
    </row>
    <row r="317" spans="1:9">
      <c r="A317" s="46" t="s">
        <v>726</v>
      </c>
      <c r="B317" s="41" t="s">
        <v>771</v>
      </c>
      <c r="C317" s="46" t="s">
        <v>763</v>
      </c>
      <c r="D317" s="41" t="s">
        <v>63</v>
      </c>
      <c r="E317" s="45" t="s">
        <v>64</v>
      </c>
      <c r="F317" s="41">
        <v>2</v>
      </c>
      <c r="G317" s="41">
        <v>3</v>
      </c>
      <c r="H317" s="41">
        <v>0.69687044331759118</v>
      </c>
      <c r="I317">
        <f>STDEV(H312:H317)</f>
        <v>7.7683213345277708E-3</v>
      </c>
    </row>
    <row r="318" spans="1:9">
      <c r="A318" s="22" t="s">
        <v>725</v>
      </c>
      <c r="B318" s="58" t="s">
        <v>770</v>
      </c>
      <c r="C318" s="22" t="s">
        <v>761</v>
      </c>
      <c r="D318" t="s">
        <v>10</v>
      </c>
      <c r="E318" s="2" t="s">
        <v>11</v>
      </c>
      <c r="F318">
        <v>1</v>
      </c>
      <c r="G318">
        <v>1</v>
      </c>
      <c r="H318">
        <v>0.63928328256584832</v>
      </c>
    </row>
    <row r="319" spans="1:9">
      <c r="A319" s="22" t="s">
        <v>725</v>
      </c>
      <c r="B319" s="59" t="s">
        <v>770</v>
      </c>
      <c r="C319" s="22" t="s">
        <v>761</v>
      </c>
      <c r="D319" t="s">
        <v>10</v>
      </c>
      <c r="E319" s="2" t="s">
        <v>11</v>
      </c>
      <c r="F319">
        <v>1</v>
      </c>
      <c r="G319">
        <v>2</v>
      </c>
      <c r="H319">
        <v>0.62093599650094766</v>
      </c>
    </row>
    <row r="320" spans="1:9">
      <c r="A320" s="22" t="s">
        <v>725</v>
      </c>
      <c r="B320" s="59" t="s">
        <v>770</v>
      </c>
      <c r="C320" s="22" t="s">
        <v>761</v>
      </c>
      <c r="D320" t="s">
        <v>10</v>
      </c>
      <c r="E320" s="2" t="s">
        <v>11</v>
      </c>
      <c r="F320">
        <v>1</v>
      </c>
      <c r="G320">
        <v>3</v>
      </c>
      <c r="H320">
        <v>0.63173118206675261</v>
      </c>
    </row>
    <row r="321" spans="1:9">
      <c r="A321" s="22" t="s">
        <v>725</v>
      </c>
      <c r="B321" s="59" t="s">
        <v>770</v>
      </c>
      <c r="C321" s="22" t="s">
        <v>761</v>
      </c>
      <c r="D321" t="s">
        <v>10</v>
      </c>
      <c r="E321" s="2" t="s">
        <v>11</v>
      </c>
      <c r="F321">
        <v>1</v>
      </c>
      <c r="G321">
        <v>4</v>
      </c>
      <c r="H321">
        <v>0.72459208311992385</v>
      </c>
    </row>
    <row r="322" spans="1:9">
      <c r="A322" s="22" t="s">
        <v>725</v>
      </c>
      <c r="B322" s="59" t="s">
        <v>770</v>
      </c>
      <c r="C322" s="22" t="s">
        <v>761</v>
      </c>
      <c r="D322" t="s">
        <v>10</v>
      </c>
      <c r="E322" s="2" t="s">
        <v>11</v>
      </c>
      <c r="F322">
        <v>2</v>
      </c>
      <c r="G322">
        <v>1</v>
      </c>
      <c r="H322">
        <v>0.74216524216524227</v>
      </c>
    </row>
    <row r="323" spans="1:9">
      <c r="A323" s="22" t="s">
        <v>725</v>
      </c>
      <c r="B323" s="59" t="s">
        <v>770</v>
      </c>
      <c r="C323" s="22" t="s">
        <v>761</v>
      </c>
      <c r="D323" t="s">
        <v>10</v>
      </c>
      <c r="E323" s="2" t="s">
        <v>11</v>
      </c>
      <c r="F323">
        <v>2</v>
      </c>
      <c r="G323">
        <v>2</v>
      </c>
      <c r="H323">
        <v>0.70533581449367178</v>
      </c>
    </row>
    <row r="324" spans="1:9">
      <c r="A324" s="22" t="s">
        <v>725</v>
      </c>
      <c r="B324" s="59" t="s">
        <v>770</v>
      </c>
      <c r="C324" s="22" t="s">
        <v>761</v>
      </c>
      <c r="D324" t="s">
        <v>10</v>
      </c>
      <c r="E324" s="2" t="s">
        <v>11</v>
      </c>
      <c r="F324">
        <v>2</v>
      </c>
      <c r="G324">
        <v>3</v>
      </c>
      <c r="H324">
        <v>0.58845658216363961</v>
      </c>
    </row>
    <row r="325" spans="1:9">
      <c r="A325" s="22" t="s">
        <v>725</v>
      </c>
      <c r="B325" s="59" t="s">
        <v>770</v>
      </c>
      <c r="C325" s="22" t="s">
        <v>761</v>
      </c>
      <c r="D325" t="s">
        <v>10</v>
      </c>
      <c r="E325" s="2" t="s">
        <v>11</v>
      </c>
      <c r="F325">
        <v>2</v>
      </c>
      <c r="G325">
        <v>4</v>
      </c>
      <c r="H325">
        <v>0.66125590189855921</v>
      </c>
    </row>
    <row r="326" spans="1:9">
      <c r="A326" s="22" t="s">
        <v>725</v>
      </c>
      <c r="B326" s="59" t="s">
        <v>770</v>
      </c>
      <c r="C326" s="22" t="s">
        <v>761</v>
      </c>
      <c r="D326" t="s">
        <v>10</v>
      </c>
      <c r="E326" s="2" t="s">
        <v>11</v>
      </c>
      <c r="F326">
        <v>3</v>
      </c>
      <c r="G326">
        <v>1</v>
      </c>
      <c r="H326">
        <v>0.67301179668551425</v>
      </c>
    </row>
    <row r="327" spans="1:9">
      <c r="A327" s="22" t="s">
        <v>725</v>
      </c>
      <c r="B327" s="59" t="s">
        <v>770</v>
      </c>
      <c r="C327" s="22" t="s">
        <v>761</v>
      </c>
      <c r="D327" t="s">
        <v>10</v>
      </c>
      <c r="E327" s="2" t="s">
        <v>11</v>
      </c>
      <c r="F327">
        <v>3</v>
      </c>
      <c r="G327">
        <v>2</v>
      </c>
      <c r="H327">
        <v>0.6920953983942062</v>
      </c>
    </row>
    <row r="328" spans="1:9">
      <c r="A328" s="22" t="s">
        <v>725</v>
      </c>
      <c r="B328" s="59" t="s">
        <v>770</v>
      </c>
      <c r="C328" s="22" t="s">
        <v>761</v>
      </c>
      <c r="D328" t="s">
        <v>10</v>
      </c>
      <c r="E328" s="2" t="s">
        <v>11</v>
      </c>
      <c r="F328">
        <v>3</v>
      </c>
      <c r="G328">
        <v>3</v>
      </c>
      <c r="H328">
        <v>0.65587109696341062</v>
      </c>
    </row>
    <row r="329" spans="1:9">
      <c r="A329" s="46" t="s">
        <v>725</v>
      </c>
      <c r="B329" s="52" t="s">
        <v>770</v>
      </c>
      <c r="C329" s="46" t="s">
        <v>761</v>
      </c>
      <c r="D329" s="41" t="s">
        <v>10</v>
      </c>
      <c r="E329" s="50" t="s">
        <v>11</v>
      </c>
      <c r="F329" s="41">
        <v>3</v>
      </c>
      <c r="G329" s="41">
        <v>4</v>
      </c>
      <c r="H329" s="41">
        <v>0.72030769230769232</v>
      </c>
      <c r="I329">
        <f>STDEV(H318:H329)</f>
        <v>4.6891299228228468E-2</v>
      </c>
    </row>
    <row r="330" spans="1:9">
      <c r="A330" s="22" t="s">
        <v>727</v>
      </c>
      <c r="B330" s="60" t="s">
        <v>807</v>
      </c>
      <c r="C330" s="22" t="s">
        <v>762</v>
      </c>
      <c r="D330" t="s">
        <v>69</v>
      </c>
      <c r="E330" s="3" t="s">
        <v>70</v>
      </c>
      <c r="F330">
        <v>1</v>
      </c>
      <c r="G330">
        <v>1</v>
      </c>
      <c r="H330">
        <v>0.65818789565761071</v>
      </c>
    </row>
    <row r="331" spans="1:9">
      <c r="A331" s="22" t="s">
        <v>727</v>
      </c>
      <c r="B331" s="61" t="s">
        <v>807</v>
      </c>
      <c r="C331" s="22" t="s">
        <v>762</v>
      </c>
      <c r="D331" t="s">
        <v>69</v>
      </c>
      <c r="E331" s="3" t="s">
        <v>70</v>
      </c>
      <c r="F331">
        <v>1</v>
      </c>
      <c r="G331">
        <v>2</v>
      </c>
      <c r="H331">
        <v>0.69286336480339272</v>
      </c>
    </row>
    <row r="332" spans="1:9">
      <c r="A332" s="22" t="s">
        <v>727</v>
      </c>
      <c r="B332" s="61" t="s">
        <v>807</v>
      </c>
      <c r="C332" s="22" t="s">
        <v>762</v>
      </c>
      <c r="D332" t="s">
        <v>69</v>
      </c>
      <c r="E332" s="3" t="s">
        <v>70</v>
      </c>
      <c r="F332">
        <v>1</v>
      </c>
      <c r="G332">
        <v>3</v>
      </c>
      <c r="H332">
        <v>0.67502491985236668</v>
      </c>
    </row>
    <row r="333" spans="1:9">
      <c r="A333" s="22" t="s">
        <v>727</v>
      </c>
      <c r="B333" s="61" t="s">
        <v>807</v>
      </c>
      <c r="C333" s="22" t="s">
        <v>762</v>
      </c>
      <c r="D333" t="s">
        <v>69</v>
      </c>
      <c r="E333" s="3" t="s">
        <v>70</v>
      </c>
      <c r="F333">
        <v>1</v>
      </c>
      <c r="G333">
        <v>4</v>
      </c>
      <c r="H333">
        <v>0.65286540118395808</v>
      </c>
    </row>
    <row r="334" spans="1:9">
      <c r="A334" s="22" t="s">
        <v>727</v>
      </c>
      <c r="B334" s="61" t="s">
        <v>807</v>
      </c>
      <c r="C334" s="22" t="s">
        <v>762</v>
      </c>
      <c r="D334" t="s">
        <v>69</v>
      </c>
      <c r="E334" s="3" t="s">
        <v>70</v>
      </c>
      <c r="F334">
        <v>1</v>
      </c>
      <c r="G334">
        <v>5</v>
      </c>
      <c r="H334">
        <v>0.63870572767691369</v>
      </c>
    </row>
    <row r="335" spans="1:9">
      <c r="A335" s="22" t="s">
        <v>727</v>
      </c>
      <c r="B335" s="61" t="s">
        <v>807</v>
      </c>
      <c r="C335" s="22" t="s">
        <v>762</v>
      </c>
      <c r="D335" t="s">
        <v>69</v>
      </c>
      <c r="E335" s="3" t="s">
        <v>70</v>
      </c>
      <c r="F335">
        <v>1</v>
      </c>
      <c r="G335">
        <v>6</v>
      </c>
      <c r="H335">
        <v>0.64876780465747219</v>
      </c>
    </row>
    <row r="336" spans="1:9">
      <c r="A336" s="22" t="s">
        <v>727</v>
      </c>
      <c r="B336" s="61" t="s">
        <v>807</v>
      </c>
      <c r="C336" s="22" t="s">
        <v>762</v>
      </c>
      <c r="D336" t="s">
        <v>69</v>
      </c>
      <c r="E336" s="3" t="s">
        <v>70</v>
      </c>
      <c r="F336">
        <v>1</v>
      </c>
      <c r="G336">
        <v>7</v>
      </c>
      <c r="H336">
        <v>0.6204074115757271</v>
      </c>
    </row>
    <row r="337" spans="1:9">
      <c r="A337" s="22" t="s">
        <v>727</v>
      </c>
      <c r="B337" s="61" t="s">
        <v>807</v>
      </c>
      <c r="C337" s="22" t="s">
        <v>762</v>
      </c>
      <c r="D337" t="s">
        <v>69</v>
      </c>
      <c r="E337" s="3" t="s">
        <v>70</v>
      </c>
      <c r="F337">
        <v>2</v>
      </c>
      <c r="G337">
        <v>1</v>
      </c>
      <c r="H337">
        <v>0.629953022875817</v>
      </c>
    </row>
    <row r="338" spans="1:9">
      <c r="A338" s="22" t="s">
        <v>727</v>
      </c>
      <c r="B338" s="61" t="s">
        <v>807</v>
      </c>
      <c r="C338" s="22" t="s">
        <v>762</v>
      </c>
      <c r="D338" t="s">
        <v>69</v>
      </c>
      <c r="E338" s="3" t="s">
        <v>70</v>
      </c>
      <c r="F338">
        <v>2</v>
      </c>
      <c r="G338">
        <v>2</v>
      </c>
      <c r="H338">
        <v>0.6187621704885633</v>
      </c>
    </row>
    <row r="339" spans="1:9">
      <c r="A339" s="22" t="s">
        <v>727</v>
      </c>
      <c r="B339" s="61" t="s">
        <v>807</v>
      </c>
      <c r="C339" s="22" t="s">
        <v>762</v>
      </c>
      <c r="D339" t="s">
        <v>69</v>
      </c>
      <c r="E339" s="3" t="s">
        <v>70</v>
      </c>
      <c r="F339">
        <v>2</v>
      </c>
      <c r="G339">
        <v>3</v>
      </c>
      <c r="H339">
        <v>0.59924090016859832</v>
      </c>
    </row>
    <row r="340" spans="1:9">
      <c r="A340" s="22" t="s">
        <v>727</v>
      </c>
      <c r="B340" s="61" t="s">
        <v>807</v>
      </c>
      <c r="C340" s="22" t="s">
        <v>762</v>
      </c>
      <c r="D340" t="s">
        <v>69</v>
      </c>
      <c r="E340" s="3" t="s">
        <v>70</v>
      </c>
      <c r="F340">
        <v>2</v>
      </c>
      <c r="G340">
        <v>4</v>
      </c>
      <c r="H340">
        <v>0.66510306040027534</v>
      </c>
    </row>
    <row r="341" spans="1:9">
      <c r="A341" s="22" t="s">
        <v>727</v>
      </c>
      <c r="B341" s="61" t="s">
        <v>807</v>
      </c>
      <c r="C341" s="22" t="s">
        <v>762</v>
      </c>
      <c r="D341" t="s">
        <v>69</v>
      </c>
      <c r="E341" s="3" t="s">
        <v>70</v>
      </c>
      <c r="F341">
        <v>2</v>
      </c>
      <c r="G341">
        <v>5</v>
      </c>
      <c r="H341">
        <v>0.76160844393682803</v>
      </c>
    </row>
    <row r="342" spans="1:9">
      <c r="A342" s="22" t="s">
        <v>727</v>
      </c>
      <c r="B342" s="61" t="s">
        <v>807</v>
      </c>
      <c r="C342" s="22" t="s">
        <v>762</v>
      </c>
      <c r="D342" t="s">
        <v>69</v>
      </c>
      <c r="E342" s="3" t="s">
        <v>70</v>
      </c>
      <c r="F342">
        <v>3</v>
      </c>
      <c r="G342">
        <v>1</v>
      </c>
      <c r="H342">
        <v>0.68700798303703525</v>
      </c>
    </row>
    <row r="343" spans="1:9">
      <c r="A343" s="22" t="s">
        <v>727</v>
      </c>
      <c r="B343" s="61" t="s">
        <v>807</v>
      </c>
      <c r="C343" s="22" t="s">
        <v>762</v>
      </c>
      <c r="D343" t="s">
        <v>69</v>
      </c>
      <c r="E343" s="3" t="s">
        <v>70</v>
      </c>
      <c r="F343">
        <v>3</v>
      </c>
      <c r="G343">
        <v>2</v>
      </c>
      <c r="H343">
        <v>0.70579532456146354</v>
      </c>
    </row>
    <row r="344" spans="1:9">
      <c r="A344" s="22" t="s">
        <v>727</v>
      </c>
      <c r="B344" s="61" t="s">
        <v>807</v>
      </c>
      <c r="C344" s="22" t="s">
        <v>762</v>
      </c>
      <c r="D344" t="s">
        <v>69</v>
      </c>
      <c r="E344" s="3" t="s">
        <v>70</v>
      </c>
      <c r="F344">
        <v>3</v>
      </c>
      <c r="G344">
        <v>3</v>
      </c>
      <c r="H344">
        <v>0.70072335836121202</v>
      </c>
    </row>
    <row r="345" spans="1:9">
      <c r="A345" s="46" t="s">
        <v>727</v>
      </c>
      <c r="B345" s="41" t="s">
        <v>807</v>
      </c>
      <c r="C345" s="46" t="s">
        <v>762</v>
      </c>
      <c r="D345" s="41" t="s">
        <v>69</v>
      </c>
      <c r="E345" s="45" t="s">
        <v>70</v>
      </c>
      <c r="F345" s="41">
        <v>3</v>
      </c>
      <c r="G345" s="41">
        <v>4</v>
      </c>
      <c r="H345" s="41">
        <v>0.66207519087125499</v>
      </c>
      <c r="I345">
        <f>STDEV(H330:H345)</f>
        <v>4.0363435655878875E-2</v>
      </c>
    </row>
    <row r="346" spans="1:9">
      <c r="A346" s="22" t="s">
        <v>726</v>
      </c>
      <c r="B346" s="60" t="s">
        <v>771</v>
      </c>
      <c r="C346" s="22" t="s">
        <v>761</v>
      </c>
      <c r="D346" t="s">
        <v>36</v>
      </c>
      <c r="E346" s="3" t="s">
        <v>37</v>
      </c>
      <c r="F346">
        <v>1</v>
      </c>
      <c r="G346">
        <v>1</v>
      </c>
      <c r="H346">
        <v>0.66723929120534609</v>
      </c>
    </row>
    <row r="347" spans="1:9">
      <c r="A347" s="22" t="s">
        <v>726</v>
      </c>
      <c r="B347" s="61" t="s">
        <v>771</v>
      </c>
      <c r="C347" s="22" t="s">
        <v>761</v>
      </c>
      <c r="D347" t="s">
        <v>36</v>
      </c>
      <c r="E347" s="3" t="s">
        <v>37</v>
      </c>
      <c r="F347">
        <v>1</v>
      </c>
      <c r="G347">
        <v>2</v>
      </c>
      <c r="H347">
        <v>0.68060683648197551</v>
      </c>
    </row>
    <row r="348" spans="1:9">
      <c r="A348" s="22" t="s">
        <v>726</v>
      </c>
      <c r="B348" s="61" t="s">
        <v>771</v>
      </c>
      <c r="C348" s="22" t="s">
        <v>761</v>
      </c>
      <c r="D348" t="s">
        <v>36</v>
      </c>
      <c r="E348" s="3" t="s">
        <v>37</v>
      </c>
      <c r="F348">
        <v>1</v>
      </c>
      <c r="G348">
        <v>3</v>
      </c>
      <c r="H348">
        <v>0.66126961085366531</v>
      </c>
    </row>
    <row r="349" spans="1:9">
      <c r="A349" s="22" t="s">
        <v>726</v>
      </c>
      <c r="B349" s="61" t="s">
        <v>771</v>
      </c>
      <c r="C349" s="22" t="s">
        <v>761</v>
      </c>
      <c r="D349" t="s">
        <v>36</v>
      </c>
      <c r="E349" s="3" t="s">
        <v>37</v>
      </c>
      <c r="F349">
        <v>2</v>
      </c>
      <c r="G349">
        <v>1</v>
      </c>
      <c r="H349">
        <v>0.63020087790269852</v>
      </c>
    </row>
    <row r="350" spans="1:9">
      <c r="A350" s="22" t="s">
        <v>726</v>
      </c>
      <c r="B350" s="61" t="s">
        <v>771</v>
      </c>
      <c r="C350" s="22" t="s">
        <v>761</v>
      </c>
      <c r="D350" t="s">
        <v>36</v>
      </c>
      <c r="E350" s="3" t="s">
        <v>37</v>
      </c>
      <c r="F350">
        <v>2</v>
      </c>
      <c r="G350">
        <v>2</v>
      </c>
      <c r="H350">
        <v>0.67839783960961098</v>
      </c>
    </row>
    <row r="351" spans="1:9">
      <c r="A351" s="22" t="s">
        <v>726</v>
      </c>
      <c r="B351" s="61" t="s">
        <v>771</v>
      </c>
      <c r="C351" s="22" t="s">
        <v>761</v>
      </c>
      <c r="D351" t="s">
        <v>36</v>
      </c>
      <c r="E351" s="3" t="s">
        <v>37</v>
      </c>
      <c r="F351">
        <v>2</v>
      </c>
      <c r="G351">
        <v>3</v>
      </c>
      <c r="H351">
        <v>0.69504969974468234</v>
      </c>
    </row>
    <row r="352" spans="1:9">
      <c r="A352" s="22" t="s">
        <v>726</v>
      </c>
      <c r="B352" s="61" t="s">
        <v>771</v>
      </c>
      <c r="C352" s="22" t="s">
        <v>761</v>
      </c>
      <c r="D352" t="s">
        <v>36</v>
      </c>
      <c r="E352" s="3" t="s">
        <v>37</v>
      </c>
      <c r="F352">
        <v>3</v>
      </c>
      <c r="G352">
        <v>1</v>
      </c>
      <c r="H352">
        <v>0.73223274286155671</v>
      </c>
    </row>
    <row r="353" spans="1:9">
      <c r="A353" s="22" t="s">
        <v>726</v>
      </c>
      <c r="B353" s="61" t="s">
        <v>771</v>
      </c>
      <c r="C353" s="22" t="s">
        <v>761</v>
      </c>
      <c r="D353" t="s">
        <v>36</v>
      </c>
      <c r="E353" s="3" t="s">
        <v>37</v>
      </c>
      <c r="F353">
        <v>3</v>
      </c>
      <c r="G353">
        <v>2</v>
      </c>
      <c r="H353">
        <v>0.6648597770979956</v>
      </c>
    </row>
    <row r="354" spans="1:9">
      <c r="A354" s="46" t="s">
        <v>726</v>
      </c>
      <c r="B354" s="41" t="s">
        <v>771</v>
      </c>
      <c r="C354" s="46" t="s">
        <v>761</v>
      </c>
      <c r="D354" s="41" t="s">
        <v>36</v>
      </c>
      <c r="E354" s="45" t="s">
        <v>37</v>
      </c>
      <c r="F354" s="41">
        <v>3</v>
      </c>
      <c r="G354" s="41">
        <v>3</v>
      </c>
      <c r="H354" s="41">
        <v>0.70449963102593316</v>
      </c>
      <c r="I354">
        <f>STDEV(H346:H354)</f>
        <v>2.9105890781415938E-2</v>
      </c>
    </row>
    <row r="355" spans="1:9">
      <c r="A355" s="22" t="s">
        <v>726</v>
      </c>
      <c r="B355" s="60" t="s">
        <v>807</v>
      </c>
      <c r="C355" s="22" t="s">
        <v>760</v>
      </c>
      <c r="D355" t="s">
        <v>103</v>
      </c>
      <c r="E355" s="3" t="s">
        <v>104</v>
      </c>
      <c r="F355">
        <v>1</v>
      </c>
      <c r="G355">
        <v>1</v>
      </c>
      <c r="H355">
        <v>0.55512185521697777</v>
      </c>
    </row>
    <row r="356" spans="1:9">
      <c r="A356" s="22" t="s">
        <v>726</v>
      </c>
      <c r="B356" s="61" t="s">
        <v>807</v>
      </c>
      <c r="C356" s="22" t="s">
        <v>760</v>
      </c>
      <c r="D356" t="s">
        <v>103</v>
      </c>
      <c r="E356" s="3" t="s">
        <v>104</v>
      </c>
      <c r="F356">
        <v>1</v>
      </c>
      <c r="G356">
        <v>2</v>
      </c>
      <c r="H356">
        <v>0.67727007724821453</v>
      </c>
    </row>
    <row r="357" spans="1:9">
      <c r="A357" s="22" t="s">
        <v>726</v>
      </c>
      <c r="B357" s="61" t="s">
        <v>807</v>
      </c>
      <c r="C357" s="22" t="s">
        <v>760</v>
      </c>
      <c r="D357" t="s">
        <v>103</v>
      </c>
      <c r="E357" s="3" t="s">
        <v>104</v>
      </c>
      <c r="F357">
        <v>1</v>
      </c>
      <c r="G357">
        <v>3</v>
      </c>
      <c r="H357">
        <v>0.67088341766835335</v>
      </c>
    </row>
    <row r="358" spans="1:9">
      <c r="A358" s="22" t="s">
        <v>726</v>
      </c>
      <c r="B358" s="61" t="s">
        <v>807</v>
      </c>
      <c r="C358" s="22" t="s">
        <v>760</v>
      </c>
      <c r="D358" t="s">
        <v>103</v>
      </c>
      <c r="E358" s="3" t="s">
        <v>104</v>
      </c>
      <c r="F358">
        <v>1</v>
      </c>
      <c r="G358">
        <v>4</v>
      </c>
      <c r="H358">
        <v>0.62908984252525968</v>
      </c>
    </row>
    <row r="359" spans="1:9">
      <c r="A359" s="22" t="s">
        <v>726</v>
      </c>
      <c r="B359" s="61" t="s">
        <v>807</v>
      </c>
      <c r="C359" s="22" t="s">
        <v>760</v>
      </c>
      <c r="D359" t="s">
        <v>103</v>
      </c>
      <c r="E359" s="3" t="s">
        <v>104</v>
      </c>
      <c r="F359">
        <v>2</v>
      </c>
      <c r="G359">
        <v>1</v>
      </c>
      <c r="H359">
        <v>0.72053144662580004</v>
      </c>
    </row>
    <row r="360" spans="1:9">
      <c r="A360" s="22" t="s">
        <v>726</v>
      </c>
      <c r="B360" s="61" t="s">
        <v>807</v>
      </c>
      <c r="C360" s="22" t="s">
        <v>760</v>
      </c>
      <c r="D360" t="s">
        <v>103</v>
      </c>
      <c r="E360" s="3" t="s">
        <v>104</v>
      </c>
      <c r="F360">
        <v>2</v>
      </c>
      <c r="G360">
        <v>2</v>
      </c>
      <c r="H360">
        <v>0.56525055081633802</v>
      </c>
    </row>
    <row r="361" spans="1:9">
      <c r="A361" s="22" t="s">
        <v>726</v>
      </c>
      <c r="B361" s="61" t="s">
        <v>807</v>
      </c>
      <c r="C361" s="22" t="s">
        <v>760</v>
      </c>
      <c r="D361" t="s">
        <v>103</v>
      </c>
      <c r="E361" s="3" t="s">
        <v>104</v>
      </c>
      <c r="F361">
        <v>2</v>
      </c>
      <c r="G361">
        <v>3</v>
      </c>
      <c r="H361">
        <v>0.59254815854403875</v>
      </c>
    </row>
    <row r="362" spans="1:9">
      <c r="A362" s="22" t="s">
        <v>726</v>
      </c>
      <c r="B362" s="61" t="s">
        <v>807</v>
      </c>
      <c r="C362" s="22" t="s">
        <v>760</v>
      </c>
      <c r="D362" t="s">
        <v>103</v>
      </c>
      <c r="E362" s="3" t="s">
        <v>104</v>
      </c>
      <c r="F362">
        <v>3</v>
      </c>
      <c r="G362">
        <v>1</v>
      </c>
      <c r="H362">
        <v>0.61598701666709599</v>
      </c>
    </row>
    <row r="363" spans="1:9">
      <c r="A363" s="22" t="s">
        <v>726</v>
      </c>
      <c r="B363" s="61" t="s">
        <v>807</v>
      </c>
      <c r="C363" s="22" t="s">
        <v>760</v>
      </c>
      <c r="D363" t="s">
        <v>103</v>
      </c>
      <c r="E363" s="3" t="s">
        <v>104</v>
      </c>
      <c r="F363">
        <v>3</v>
      </c>
      <c r="G363">
        <v>2</v>
      </c>
      <c r="H363">
        <v>0.69519245169986521</v>
      </c>
    </row>
    <row r="364" spans="1:9">
      <c r="A364" s="22" t="s">
        <v>726</v>
      </c>
      <c r="B364" s="61" t="s">
        <v>807</v>
      </c>
      <c r="C364" s="22" t="s">
        <v>760</v>
      </c>
      <c r="D364" t="s">
        <v>103</v>
      </c>
      <c r="E364" s="3" t="s">
        <v>104</v>
      </c>
      <c r="F364">
        <v>3</v>
      </c>
      <c r="G364">
        <v>3</v>
      </c>
      <c r="H364">
        <v>0.62623172780382619</v>
      </c>
    </row>
    <row r="365" spans="1:9">
      <c r="A365" s="22" t="s">
        <v>726</v>
      </c>
      <c r="B365" s="61" t="s">
        <v>807</v>
      </c>
      <c r="C365" s="22" t="s">
        <v>760</v>
      </c>
      <c r="D365" t="s">
        <v>103</v>
      </c>
      <c r="E365" s="3" t="s">
        <v>104</v>
      </c>
      <c r="F365">
        <v>4</v>
      </c>
      <c r="G365">
        <v>1</v>
      </c>
      <c r="H365">
        <v>0.60697472296661115</v>
      </c>
    </row>
    <row r="366" spans="1:9">
      <c r="A366" s="46" t="s">
        <v>726</v>
      </c>
      <c r="B366" s="41" t="s">
        <v>807</v>
      </c>
      <c r="C366" s="46" t="s">
        <v>760</v>
      </c>
      <c r="D366" s="41" t="s">
        <v>103</v>
      </c>
      <c r="E366" s="45" t="s">
        <v>104</v>
      </c>
      <c r="F366" s="41">
        <v>4</v>
      </c>
      <c r="G366" s="41">
        <v>2</v>
      </c>
      <c r="H366" s="41">
        <v>0.69933854479855684</v>
      </c>
      <c r="I366">
        <f>STDEV(H355:H366)</f>
        <v>5.4238735614282711E-2</v>
      </c>
    </row>
    <row r="367" spans="1:9">
      <c r="A367" s="22" t="s">
        <v>727</v>
      </c>
      <c r="B367" s="68" t="s">
        <v>769</v>
      </c>
      <c r="C367" s="22" t="s">
        <v>764</v>
      </c>
      <c r="D367" t="s">
        <v>105</v>
      </c>
      <c r="E367" s="3" t="s">
        <v>106</v>
      </c>
      <c r="F367">
        <v>1</v>
      </c>
      <c r="G367">
        <v>1</v>
      </c>
      <c r="H367">
        <v>0.51737608441986715</v>
      </c>
    </row>
    <row r="368" spans="1:9">
      <c r="A368" s="22" t="s">
        <v>727</v>
      </c>
      <c r="B368" s="53" t="s">
        <v>769</v>
      </c>
      <c r="C368" s="22" t="s">
        <v>764</v>
      </c>
      <c r="D368" t="s">
        <v>105</v>
      </c>
      <c r="E368" s="3" t="s">
        <v>106</v>
      </c>
      <c r="F368">
        <v>1</v>
      </c>
      <c r="G368">
        <v>2</v>
      </c>
      <c r="H368">
        <v>0.74329648557984551</v>
      </c>
    </row>
    <row r="369" spans="1:9">
      <c r="A369" s="22" t="s">
        <v>727</v>
      </c>
      <c r="B369" s="53" t="s">
        <v>769</v>
      </c>
      <c r="C369" s="22" t="s">
        <v>764</v>
      </c>
      <c r="D369" t="s">
        <v>105</v>
      </c>
      <c r="E369" s="3" t="s">
        <v>106</v>
      </c>
      <c r="F369">
        <v>1</v>
      </c>
      <c r="G369">
        <v>3</v>
      </c>
      <c r="H369">
        <v>0.70806669877749495</v>
      </c>
    </row>
    <row r="370" spans="1:9">
      <c r="A370" s="22" t="s">
        <v>727</v>
      </c>
      <c r="B370" s="53" t="s">
        <v>769</v>
      </c>
      <c r="C370" s="22" t="s">
        <v>764</v>
      </c>
      <c r="D370" t="s">
        <v>105</v>
      </c>
      <c r="E370" s="3" t="s">
        <v>106</v>
      </c>
      <c r="F370">
        <v>2</v>
      </c>
      <c r="G370">
        <v>1</v>
      </c>
      <c r="H370">
        <v>0.60152857142857141</v>
      </c>
    </row>
    <row r="371" spans="1:9">
      <c r="A371" s="22" t="s">
        <v>727</v>
      </c>
      <c r="B371" s="53" t="s">
        <v>769</v>
      </c>
      <c r="C371" s="22" t="s">
        <v>764</v>
      </c>
      <c r="D371" t="s">
        <v>105</v>
      </c>
      <c r="E371" s="3" t="s">
        <v>106</v>
      </c>
      <c r="F371">
        <v>2</v>
      </c>
      <c r="G371">
        <v>2</v>
      </c>
      <c r="H371">
        <v>0.62995723527906711</v>
      </c>
    </row>
    <row r="372" spans="1:9">
      <c r="A372" s="22" t="s">
        <v>727</v>
      </c>
      <c r="B372" s="53" t="s">
        <v>769</v>
      </c>
      <c r="C372" s="22" t="s">
        <v>764</v>
      </c>
      <c r="D372" t="s">
        <v>105</v>
      </c>
      <c r="E372" s="3" t="s">
        <v>106</v>
      </c>
      <c r="F372">
        <v>2</v>
      </c>
      <c r="G372">
        <v>3</v>
      </c>
      <c r="H372">
        <v>0.66064769685435332</v>
      </c>
    </row>
    <row r="373" spans="1:9">
      <c r="A373" s="22" t="s">
        <v>727</v>
      </c>
      <c r="B373" s="53" t="s">
        <v>769</v>
      </c>
      <c r="C373" s="22" t="s">
        <v>764</v>
      </c>
      <c r="D373" t="s">
        <v>105</v>
      </c>
      <c r="E373" s="3" t="s">
        <v>106</v>
      </c>
      <c r="F373">
        <v>3</v>
      </c>
      <c r="G373">
        <v>1</v>
      </c>
      <c r="H373">
        <v>0.62464335311198071</v>
      </c>
    </row>
    <row r="374" spans="1:9">
      <c r="A374" s="22" t="s">
        <v>727</v>
      </c>
      <c r="B374" s="53" t="s">
        <v>769</v>
      </c>
      <c r="C374" s="22" t="s">
        <v>764</v>
      </c>
      <c r="D374" t="s">
        <v>105</v>
      </c>
      <c r="E374" s="3" t="s">
        <v>106</v>
      </c>
      <c r="F374">
        <v>3</v>
      </c>
      <c r="G374">
        <v>2</v>
      </c>
      <c r="H374">
        <v>0.61074905016778058</v>
      </c>
    </row>
    <row r="375" spans="1:9">
      <c r="A375" s="22" t="s">
        <v>727</v>
      </c>
      <c r="B375" s="53" t="s">
        <v>769</v>
      </c>
      <c r="C375" s="22" t="s">
        <v>764</v>
      </c>
      <c r="D375" t="s">
        <v>105</v>
      </c>
      <c r="E375" s="3" t="s">
        <v>106</v>
      </c>
      <c r="F375">
        <v>3</v>
      </c>
      <c r="G375">
        <v>3</v>
      </c>
      <c r="H375">
        <v>0.58789612479327757</v>
      </c>
    </row>
    <row r="376" spans="1:9">
      <c r="A376" s="22" t="s">
        <v>727</v>
      </c>
      <c r="B376" s="53" t="s">
        <v>769</v>
      </c>
      <c r="C376" s="22" t="s">
        <v>764</v>
      </c>
      <c r="D376" t="s">
        <v>105</v>
      </c>
      <c r="E376" s="3" t="s">
        <v>106</v>
      </c>
      <c r="F376">
        <v>4</v>
      </c>
      <c r="G376">
        <v>1</v>
      </c>
      <c r="H376">
        <v>0.72456909144025694</v>
      </c>
    </row>
    <row r="377" spans="1:9">
      <c r="A377" s="22" t="s">
        <v>727</v>
      </c>
      <c r="B377" s="53" t="s">
        <v>769</v>
      </c>
      <c r="C377" s="22" t="s">
        <v>764</v>
      </c>
      <c r="D377" t="s">
        <v>105</v>
      </c>
      <c r="E377" s="3" t="s">
        <v>106</v>
      </c>
      <c r="F377">
        <v>4</v>
      </c>
      <c r="G377">
        <v>2</v>
      </c>
      <c r="H377">
        <v>0.7492374079309575</v>
      </c>
    </row>
    <row r="378" spans="1:9">
      <c r="A378" s="22" t="s">
        <v>727</v>
      </c>
      <c r="B378" s="53" t="s">
        <v>769</v>
      </c>
      <c r="C378" s="22" t="s">
        <v>764</v>
      </c>
      <c r="D378" t="s">
        <v>105</v>
      </c>
      <c r="E378" s="3" t="s">
        <v>106</v>
      </c>
      <c r="F378">
        <v>4</v>
      </c>
      <c r="G378">
        <v>3</v>
      </c>
      <c r="H378">
        <v>0.55694857628559291</v>
      </c>
    </row>
    <row r="379" spans="1:9">
      <c r="A379" s="46" t="s">
        <v>727</v>
      </c>
      <c r="B379" s="54" t="s">
        <v>769</v>
      </c>
      <c r="C379" s="46" t="s">
        <v>764</v>
      </c>
      <c r="D379" s="41" t="s">
        <v>105</v>
      </c>
      <c r="E379" s="45" t="s">
        <v>106</v>
      </c>
      <c r="F379" s="41">
        <v>4</v>
      </c>
      <c r="G379" s="41">
        <v>4</v>
      </c>
      <c r="H379" s="41">
        <v>0.65972351517408301</v>
      </c>
      <c r="I379">
        <f>STDEV(H367:H379)</f>
        <v>7.2050330345951957E-2</v>
      </c>
    </row>
    <row r="380" spans="1:9">
      <c r="A380" s="22" t="s">
        <v>725</v>
      </c>
      <c r="B380" s="68" t="s">
        <v>769</v>
      </c>
      <c r="C380" s="22" t="s">
        <v>761</v>
      </c>
      <c r="D380" t="s">
        <v>731</v>
      </c>
      <c r="E380" s="3" t="s">
        <v>46</v>
      </c>
      <c r="F380">
        <v>1</v>
      </c>
      <c r="G380">
        <v>1</v>
      </c>
      <c r="H380">
        <v>0.49813547681428533</v>
      </c>
    </row>
    <row r="381" spans="1:9">
      <c r="A381" s="22" t="s">
        <v>725</v>
      </c>
      <c r="B381" s="53" t="s">
        <v>769</v>
      </c>
      <c r="C381" s="22" t="s">
        <v>761</v>
      </c>
      <c r="D381" t="s">
        <v>731</v>
      </c>
      <c r="E381" s="3" t="s">
        <v>46</v>
      </c>
      <c r="F381">
        <v>1</v>
      </c>
      <c r="G381">
        <v>2</v>
      </c>
      <c r="H381">
        <v>0.52827518882994462</v>
      </c>
    </row>
    <row r="382" spans="1:9">
      <c r="A382" s="22" t="s">
        <v>725</v>
      </c>
      <c r="B382" s="53" t="s">
        <v>769</v>
      </c>
      <c r="C382" s="22" t="s">
        <v>761</v>
      </c>
      <c r="D382" t="s">
        <v>731</v>
      </c>
      <c r="E382" s="3" t="s">
        <v>46</v>
      </c>
      <c r="F382">
        <v>2</v>
      </c>
      <c r="G382">
        <v>1</v>
      </c>
      <c r="H382">
        <v>0.5267582172809856</v>
      </c>
    </row>
    <row r="383" spans="1:9">
      <c r="A383" s="22" t="s">
        <v>725</v>
      </c>
      <c r="B383" s="53" t="s">
        <v>769</v>
      </c>
      <c r="C383" s="22" t="s">
        <v>761</v>
      </c>
      <c r="D383" t="s">
        <v>731</v>
      </c>
      <c r="E383" s="3" t="s">
        <v>46</v>
      </c>
      <c r="F383">
        <v>2</v>
      </c>
      <c r="G383">
        <v>2</v>
      </c>
      <c r="H383">
        <v>0.56729342153114282</v>
      </c>
    </row>
    <row r="384" spans="1:9">
      <c r="A384" s="22" t="s">
        <v>725</v>
      </c>
      <c r="B384" s="53" t="s">
        <v>769</v>
      </c>
      <c r="C384" s="22" t="s">
        <v>761</v>
      </c>
      <c r="D384" t="s">
        <v>731</v>
      </c>
      <c r="E384" s="3" t="s">
        <v>46</v>
      </c>
      <c r="F384">
        <v>2</v>
      </c>
      <c r="G384">
        <v>3</v>
      </c>
      <c r="H384">
        <v>0.5195033640345198</v>
      </c>
    </row>
    <row r="385" spans="1:9">
      <c r="A385" s="22" t="s">
        <v>725</v>
      </c>
      <c r="B385" s="53" t="s">
        <v>769</v>
      </c>
      <c r="C385" s="22" t="s">
        <v>761</v>
      </c>
      <c r="D385" t="s">
        <v>731</v>
      </c>
      <c r="E385" s="3" t="s">
        <v>46</v>
      </c>
      <c r="F385">
        <v>3</v>
      </c>
      <c r="G385">
        <v>1</v>
      </c>
      <c r="H385">
        <v>0.50520747908807606</v>
      </c>
    </row>
    <row r="386" spans="1:9">
      <c r="A386" s="22" t="s">
        <v>725</v>
      </c>
      <c r="B386" s="53" t="s">
        <v>769</v>
      </c>
      <c r="C386" s="22" t="s">
        <v>761</v>
      </c>
      <c r="D386" t="s">
        <v>731</v>
      </c>
      <c r="E386" s="3" t="s">
        <v>46</v>
      </c>
      <c r="F386">
        <v>3</v>
      </c>
      <c r="G386">
        <v>2</v>
      </c>
      <c r="H386">
        <v>0.49837503184320026</v>
      </c>
    </row>
    <row r="387" spans="1:9">
      <c r="A387" s="46" t="s">
        <v>725</v>
      </c>
      <c r="B387" s="54" t="s">
        <v>769</v>
      </c>
      <c r="C387" s="46" t="s">
        <v>761</v>
      </c>
      <c r="D387" s="41" t="s">
        <v>731</v>
      </c>
      <c r="E387" s="45" t="s">
        <v>46</v>
      </c>
      <c r="F387" s="41">
        <v>3</v>
      </c>
      <c r="G387" s="41">
        <v>3</v>
      </c>
      <c r="H387" s="41">
        <v>0.51125168332270188</v>
      </c>
      <c r="I387">
        <f>STDEV(H380:H387)</f>
        <v>2.264235847601961E-2</v>
      </c>
    </row>
    <row r="388" spans="1:9">
      <c r="A388" s="22" t="s">
        <v>727</v>
      </c>
      <c r="B388" s="53" t="s">
        <v>769</v>
      </c>
      <c r="C388" s="22" t="s">
        <v>762</v>
      </c>
      <c r="D388" t="s">
        <v>739</v>
      </c>
      <c r="E388" s="3" t="s">
        <v>22</v>
      </c>
      <c r="F388">
        <v>1</v>
      </c>
      <c r="G388">
        <v>1</v>
      </c>
      <c r="H388">
        <v>0.55799491904599396</v>
      </c>
    </row>
    <row r="389" spans="1:9">
      <c r="A389" s="22" t="s">
        <v>727</v>
      </c>
      <c r="B389" s="53" t="s">
        <v>769</v>
      </c>
      <c r="C389" s="22" t="s">
        <v>762</v>
      </c>
      <c r="D389" t="s">
        <v>739</v>
      </c>
      <c r="E389" s="3" t="s">
        <v>22</v>
      </c>
      <c r="F389">
        <v>1</v>
      </c>
      <c r="G389">
        <v>2</v>
      </c>
      <c r="H389">
        <v>0.62779650628256212</v>
      </c>
    </row>
    <row r="390" spans="1:9">
      <c r="A390" s="22" t="s">
        <v>727</v>
      </c>
      <c r="B390" s="53" t="s">
        <v>769</v>
      </c>
      <c r="C390" s="22" t="s">
        <v>762</v>
      </c>
      <c r="D390" t="s">
        <v>739</v>
      </c>
      <c r="E390" s="3" t="s">
        <v>22</v>
      </c>
      <c r="F390">
        <v>1</v>
      </c>
      <c r="G390">
        <v>3</v>
      </c>
      <c r="H390">
        <v>0.59814232534605516</v>
      </c>
    </row>
    <row r="391" spans="1:9">
      <c r="A391" s="22" t="s">
        <v>727</v>
      </c>
      <c r="B391" s="53" t="s">
        <v>769</v>
      </c>
      <c r="C391" s="22" t="s">
        <v>762</v>
      </c>
      <c r="D391" t="s">
        <v>739</v>
      </c>
      <c r="E391" s="3" t="s">
        <v>22</v>
      </c>
      <c r="F391">
        <v>2</v>
      </c>
      <c r="G391">
        <v>1</v>
      </c>
      <c r="H391">
        <v>0.64827448832229473</v>
      </c>
    </row>
    <row r="392" spans="1:9">
      <c r="A392" s="22" t="s">
        <v>727</v>
      </c>
      <c r="B392" s="53" t="s">
        <v>769</v>
      </c>
      <c r="C392" s="22" t="s">
        <v>762</v>
      </c>
      <c r="D392" t="s">
        <v>739</v>
      </c>
      <c r="E392" s="3" t="s">
        <v>22</v>
      </c>
      <c r="F392">
        <v>2</v>
      </c>
      <c r="G392">
        <v>2</v>
      </c>
      <c r="H392">
        <v>0.5987454921465073</v>
      </c>
    </row>
    <row r="393" spans="1:9">
      <c r="A393" s="22" t="s">
        <v>727</v>
      </c>
      <c r="B393" s="53" t="s">
        <v>769</v>
      </c>
      <c r="C393" s="22" t="s">
        <v>762</v>
      </c>
      <c r="D393" t="s">
        <v>739</v>
      </c>
      <c r="E393" s="3" t="s">
        <v>22</v>
      </c>
      <c r="F393">
        <v>2</v>
      </c>
      <c r="G393">
        <v>3</v>
      </c>
      <c r="H393">
        <v>0.67664092664092668</v>
      </c>
    </row>
    <row r="394" spans="1:9">
      <c r="A394" s="22" t="s">
        <v>727</v>
      </c>
      <c r="B394" s="53" t="s">
        <v>769</v>
      </c>
      <c r="C394" s="22" t="s">
        <v>762</v>
      </c>
      <c r="D394" t="s">
        <v>739</v>
      </c>
      <c r="E394" s="3" t="s">
        <v>22</v>
      </c>
      <c r="F394">
        <v>2</v>
      </c>
      <c r="G394">
        <v>4</v>
      </c>
      <c r="H394">
        <v>0.79301785755326237</v>
      </c>
    </row>
    <row r="395" spans="1:9">
      <c r="A395" s="46" t="s">
        <v>727</v>
      </c>
      <c r="B395" s="54" t="s">
        <v>769</v>
      </c>
      <c r="C395" s="46" t="s">
        <v>762</v>
      </c>
      <c r="D395" s="41" t="s">
        <v>739</v>
      </c>
      <c r="E395" s="45" t="s">
        <v>22</v>
      </c>
      <c r="F395" s="41">
        <v>2</v>
      </c>
      <c r="G395" s="41">
        <v>5</v>
      </c>
      <c r="H395" s="41">
        <v>0.64784053156146182</v>
      </c>
      <c r="I395">
        <f>STDEV(H388:H395)</f>
        <v>7.0825262088751478E-2</v>
      </c>
    </row>
    <row r="396" spans="1:9">
      <c r="A396" s="22" t="s">
        <v>726</v>
      </c>
      <c r="B396" t="s">
        <v>771</v>
      </c>
      <c r="C396" s="22" t="s">
        <v>763</v>
      </c>
      <c r="D396" t="s">
        <v>107</v>
      </c>
      <c r="E396" s="3" t="s">
        <v>108</v>
      </c>
      <c r="F396">
        <v>1</v>
      </c>
      <c r="G396">
        <v>1</v>
      </c>
      <c r="H396">
        <v>0.69812489958917634</v>
      </c>
    </row>
    <row r="397" spans="1:9">
      <c r="A397" s="22" t="s">
        <v>726</v>
      </c>
      <c r="B397" t="s">
        <v>771</v>
      </c>
      <c r="C397" s="22" t="s">
        <v>763</v>
      </c>
      <c r="D397" t="s">
        <v>107</v>
      </c>
      <c r="E397" s="3" t="s">
        <v>108</v>
      </c>
      <c r="F397">
        <v>1</v>
      </c>
      <c r="G397">
        <v>2</v>
      </c>
      <c r="H397">
        <v>0.68833781065647914</v>
      </c>
    </row>
    <row r="398" spans="1:9">
      <c r="A398" s="22" t="s">
        <v>726</v>
      </c>
      <c r="B398" t="s">
        <v>771</v>
      </c>
      <c r="C398" s="22" t="s">
        <v>763</v>
      </c>
      <c r="D398" t="s">
        <v>107</v>
      </c>
      <c r="E398" s="3" t="s">
        <v>108</v>
      </c>
      <c r="F398">
        <v>1</v>
      </c>
      <c r="G398">
        <v>3</v>
      </c>
      <c r="H398">
        <v>0.66504102802291376</v>
      </c>
    </row>
    <row r="399" spans="1:9">
      <c r="A399" s="22" t="s">
        <v>726</v>
      </c>
      <c r="B399" t="s">
        <v>771</v>
      </c>
      <c r="C399" s="22" t="s">
        <v>763</v>
      </c>
      <c r="D399" t="s">
        <v>107</v>
      </c>
      <c r="E399" s="3" t="s">
        <v>108</v>
      </c>
      <c r="F399">
        <v>1</v>
      </c>
      <c r="G399">
        <v>4</v>
      </c>
      <c r="H399">
        <v>0.62486053998916191</v>
      </c>
    </row>
    <row r="400" spans="1:9">
      <c r="A400" s="22" t="s">
        <v>726</v>
      </c>
      <c r="B400" t="s">
        <v>771</v>
      </c>
      <c r="C400" s="22" t="s">
        <v>763</v>
      </c>
      <c r="D400" t="s">
        <v>107</v>
      </c>
      <c r="E400" s="3" t="s">
        <v>108</v>
      </c>
      <c r="F400">
        <v>2</v>
      </c>
      <c r="G400">
        <v>1</v>
      </c>
      <c r="H400">
        <v>0.7517953121992389</v>
      </c>
    </row>
    <row r="401" spans="1:9">
      <c r="A401" s="22" t="s">
        <v>726</v>
      </c>
      <c r="B401" t="s">
        <v>771</v>
      </c>
      <c r="C401" s="22" t="s">
        <v>763</v>
      </c>
      <c r="D401" t="s">
        <v>107</v>
      </c>
      <c r="E401" s="3" t="s">
        <v>108</v>
      </c>
      <c r="F401">
        <v>2</v>
      </c>
      <c r="G401">
        <v>2</v>
      </c>
      <c r="H401">
        <v>0.69191661729653764</v>
      </c>
    </row>
    <row r="402" spans="1:9">
      <c r="A402" s="22" t="s">
        <v>726</v>
      </c>
      <c r="B402" t="s">
        <v>771</v>
      </c>
      <c r="C402" s="22" t="s">
        <v>763</v>
      </c>
      <c r="D402" t="s">
        <v>107</v>
      </c>
      <c r="E402" s="3" t="s">
        <v>108</v>
      </c>
      <c r="F402">
        <v>3</v>
      </c>
      <c r="G402">
        <v>1</v>
      </c>
      <c r="H402">
        <v>0.66879100751464671</v>
      </c>
    </row>
    <row r="403" spans="1:9">
      <c r="A403" s="46" t="s">
        <v>726</v>
      </c>
      <c r="B403" s="41" t="s">
        <v>771</v>
      </c>
      <c r="C403" s="46" t="s">
        <v>763</v>
      </c>
      <c r="D403" s="41" t="s">
        <v>107</v>
      </c>
      <c r="E403" s="45" t="s">
        <v>108</v>
      </c>
      <c r="F403" s="41">
        <v>3</v>
      </c>
      <c r="G403" s="41">
        <v>2</v>
      </c>
      <c r="H403" s="41">
        <v>0.65040805916857947</v>
      </c>
      <c r="I403">
        <f>STDEV(H396:H403)</f>
        <v>3.7720766178125011E-2</v>
      </c>
    </row>
    <row r="404" spans="1:9">
      <c r="A404" s="22" t="s">
        <v>726</v>
      </c>
      <c r="B404" t="s">
        <v>771</v>
      </c>
      <c r="C404" s="22" t="s">
        <v>763</v>
      </c>
      <c r="D404" t="s">
        <v>73</v>
      </c>
      <c r="E404" s="2" t="s">
        <v>74</v>
      </c>
      <c r="F404">
        <v>1</v>
      </c>
      <c r="G404">
        <v>1</v>
      </c>
      <c r="H404">
        <v>0.67441233754302587</v>
      </c>
    </row>
    <row r="405" spans="1:9">
      <c r="A405" s="22" t="s">
        <v>726</v>
      </c>
      <c r="B405" t="s">
        <v>771</v>
      </c>
      <c r="C405" s="22" t="s">
        <v>763</v>
      </c>
      <c r="D405" t="s">
        <v>73</v>
      </c>
      <c r="E405" s="2" t="s">
        <v>74</v>
      </c>
      <c r="F405">
        <v>1</v>
      </c>
      <c r="G405">
        <v>2</v>
      </c>
      <c r="H405">
        <v>0.73002064287820712</v>
      </c>
    </row>
    <row r="406" spans="1:9">
      <c r="A406" s="22" t="s">
        <v>726</v>
      </c>
      <c r="B406" t="s">
        <v>771</v>
      </c>
      <c r="C406" s="22" t="s">
        <v>763</v>
      </c>
      <c r="D406" t="s">
        <v>73</v>
      </c>
      <c r="E406" s="2" t="s">
        <v>74</v>
      </c>
      <c r="F406">
        <v>2</v>
      </c>
      <c r="G406">
        <v>1</v>
      </c>
      <c r="H406">
        <v>0.66289818447828686</v>
      </c>
    </row>
    <row r="407" spans="1:9">
      <c r="A407" s="22" t="s">
        <v>726</v>
      </c>
      <c r="B407" t="s">
        <v>771</v>
      </c>
      <c r="C407" s="22" t="s">
        <v>763</v>
      </c>
      <c r="D407" t="s">
        <v>73</v>
      </c>
      <c r="E407" s="2" t="s">
        <v>74</v>
      </c>
      <c r="F407">
        <v>2</v>
      </c>
      <c r="G407">
        <v>2</v>
      </c>
      <c r="H407">
        <v>0.68968565015641903</v>
      </c>
    </row>
    <row r="408" spans="1:9">
      <c r="A408" s="46" t="s">
        <v>726</v>
      </c>
      <c r="B408" s="41" t="s">
        <v>771</v>
      </c>
      <c r="C408" s="46" t="s">
        <v>763</v>
      </c>
      <c r="D408" s="41" t="s">
        <v>73</v>
      </c>
      <c r="E408" s="50" t="s">
        <v>74</v>
      </c>
      <c r="F408" s="41">
        <v>2</v>
      </c>
      <c r="G408" s="41">
        <v>3</v>
      </c>
      <c r="H408" s="41">
        <v>0.65918356253737032</v>
      </c>
      <c r="I408">
        <f>STDEV(H404:H408)</f>
        <v>2.8724572323080535E-2</v>
      </c>
    </row>
    <row r="409" spans="1:9">
      <c r="A409" s="22" t="s">
        <v>727</v>
      </c>
      <c r="B409" s="53" t="s">
        <v>769</v>
      </c>
      <c r="C409" s="22" t="s">
        <v>764</v>
      </c>
      <c r="D409" t="s">
        <v>109</v>
      </c>
      <c r="E409" s="3" t="s">
        <v>110</v>
      </c>
      <c r="F409">
        <v>1</v>
      </c>
      <c r="G409">
        <v>1</v>
      </c>
      <c r="H409">
        <v>0.60870062179956108</v>
      </c>
    </row>
    <row r="410" spans="1:9">
      <c r="A410" s="22" t="s">
        <v>727</v>
      </c>
      <c r="B410" s="53" t="s">
        <v>769</v>
      </c>
      <c r="C410" s="22" t="s">
        <v>764</v>
      </c>
      <c r="D410" t="s">
        <v>109</v>
      </c>
      <c r="E410" s="3" t="s">
        <v>110</v>
      </c>
      <c r="F410">
        <v>1</v>
      </c>
      <c r="G410">
        <v>2</v>
      </c>
      <c r="H410">
        <v>0.5889884028016994</v>
      </c>
    </row>
    <row r="411" spans="1:9">
      <c r="A411" s="22" t="s">
        <v>727</v>
      </c>
      <c r="B411" s="53" t="s">
        <v>769</v>
      </c>
      <c r="C411" s="22" t="s">
        <v>764</v>
      </c>
      <c r="D411" t="s">
        <v>109</v>
      </c>
      <c r="E411" s="3" t="s">
        <v>110</v>
      </c>
      <c r="F411">
        <v>1</v>
      </c>
      <c r="G411">
        <v>3</v>
      </c>
      <c r="H411">
        <v>0.61900108577633006</v>
      </c>
    </row>
    <row r="412" spans="1:9">
      <c r="A412" s="22" t="s">
        <v>727</v>
      </c>
      <c r="B412" s="53" t="s">
        <v>769</v>
      </c>
      <c r="C412" s="22" t="s">
        <v>764</v>
      </c>
      <c r="D412" t="s">
        <v>109</v>
      </c>
      <c r="E412" s="3" t="s">
        <v>110</v>
      </c>
      <c r="F412">
        <v>2</v>
      </c>
      <c r="G412">
        <v>1</v>
      </c>
      <c r="H412">
        <v>0.60356260172403398</v>
      </c>
    </row>
    <row r="413" spans="1:9">
      <c r="A413" s="22" t="s">
        <v>727</v>
      </c>
      <c r="B413" s="53" t="s">
        <v>769</v>
      </c>
      <c r="C413" s="22" t="s">
        <v>764</v>
      </c>
      <c r="D413" t="s">
        <v>109</v>
      </c>
      <c r="E413" s="3" t="s">
        <v>110</v>
      </c>
      <c r="F413">
        <v>2</v>
      </c>
      <c r="G413">
        <v>2</v>
      </c>
      <c r="H413">
        <v>0.54805456518369233</v>
      </c>
    </row>
    <row r="414" spans="1:9">
      <c r="A414" s="22" t="s">
        <v>727</v>
      </c>
      <c r="B414" s="53" t="s">
        <v>769</v>
      </c>
      <c r="C414" s="22" t="s">
        <v>764</v>
      </c>
      <c r="D414" t="s">
        <v>109</v>
      </c>
      <c r="E414" s="3" t="s">
        <v>110</v>
      </c>
      <c r="F414">
        <v>2</v>
      </c>
      <c r="G414">
        <v>3</v>
      </c>
      <c r="H414">
        <v>0.56834546884769765</v>
      </c>
    </row>
    <row r="415" spans="1:9">
      <c r="A415" s="46" t="s">
        <v>727</v>
      </c>
      <c r="B415" s="54" t="s">
        <v>769</v>
      </c>
      <c r="C415" s="46" t="s">
        <v>764</v>
      </c>
      <c r="D415" s="41" t="s">
        <v>109</v>
      </c>
      <c r="E415" s="45" t="s">
        <v>110</v>
      </c>
      <c r="F415" s="41">
        <v>2</v>
      </c>
      <c r="G415" s="41">
        <v>4</v>
      </c>
      <c r="H415" s="41">
        <v>0.58817707173434297</v>
      </c>
      <c r="I415">
        <f>STDEV(H409:H415)</f>
        <v>2.4507095339253545E-2</v>
      </c>
    </row>
    <row r="416" spans="1:9">
      <c r="A416" s="22" t="s">
        <v>725</v>
      </c>
      <c r="B416" s="53" t="s">
        <v>769</v>
      </c>
      <c r="C416" s="22" t="s">
        <v>761</v>
      </c>
      <c r="D416" t="s">
        <v>47</v>
      </c>
      <c r="E416" s="3" t="s">
        <v>48</v>
      </c>
      <c r="F416">
        <v>1</v>
      </c>
      <c r="G416">
        <v>1</v>
      </c>
      <c r="H416">
        <v>0.58493565707772144</v>
      </c>
    </row>
    <row r="417" spans="1:9">
      <c r="A417" s="22" t="s">
        <v>725</v>
      </c>
      <c r="B417" s="53" t="s">
        <v>769</v>
      </c>
      <c r="C417" s="22" t="s">
        <v>761</v>
      </c>
      <c r="D417" t="s">
        <v>47</v>
      </c>
      <c r="E417" s="3" t="s">
        <v>48</v>
      </c>
      <c r="F417">
        <v>1</v>
      </c>
      <c r="G417">
        <v>2</v>
      </c>
      <c r="H417">
        <v>0.6514432912993342</v>
      </c>
    </row>
    <row r="418" spans="1:9">
      <c r="A418" s="22" t="s">
        <v>725</v>
      </c>
      <c r="B418" s="53" t="s">
        <v>769</v>
      </c>
      <c r="C418" s="22" t="s">
        <v>761</v>
      </c>
      <c r="D418" t="s">
        <v>47</v>
      </c>
      <c r="E418" s="3" t="s">
        <v>48</v>
      </c>
      <c r="F418">
        <v>1</v>
      </c>
      <c r="G418">
        <v>3</v>
      </c>
      <c r="H418">
        <v>0.62690539104595511</v>
      </c>
    </row>
    <row r="419" spans="1:9">
      <c r="A419" s="22" t="s">
        <v>725</v>
      </c>
      <c r="B419" s="53" t="s">
        <v>769</v>
      </c>
      <c r="C419" s="22" t="s">
        <v>761</v>
      </c>
      <c r="D419" t="s">
        <v>47</v>
      </c>
      <c r="E419" s="3" t="s">
        <v>48</v>
      </c>
      <c r="F419">
        <v>2</v>
      </c>
      <c r="G419">
        <v>1</v>
      </c>
      <c r="H419">
        <v>0.62606667425190576</v>
      </c>
    </row>
    <row r="420" spans="1:9">
      <c r="A420" s="22" t="s">
        <v>725</v>
      </c>
      <c r="B420" s="53" t="s">
        <v>769</v>
      </c>
      <c r="C420" s="22" t="s">
        <v>761</v>
      </c>
      <c r="D420" t="s">
        <v>47</v>
      </c>
      <c r="E420" s="3" t="s">
        <v>48</v>
      </c>
      <c r="F420">
        <v>2</v>
      </c>
      <c r="G420">
        <v>2</v>
      </c>
      <c r="H420">
        <v>0.5829459603390228</v>
      </c>
    </row>
    <row r="421" spans="1:9">
      <c r="A421" s="22" t="s">
        <v>725</v>
      </c>
      <c r="B421" s="53" t="s">
        <v>769</v>
      </c>
      <c r="C421" s="22" t="s">
        <v>761</v>
      </c>
      <c r="D421" t="s">
        <v>47</v>
      </c>
      <c r="E421" s="3" t="s">
        <v>48</v>
      </c>
      <c r="F421">
        <v>2</v>
      </c>
      <c r="G421">
        <v>3</v>
      </c>
      <c r="H421">
        <v>0.65157333751322555</v>
      </c>
    </row>
    <row r="422" spans="1:9">
      <c r="A422" s="22" t="s">
        <v>725</v>
      </c>
      <c r="B422" s="53" t="s">
        <v>769</v>
      </c>
      <c r="C422" s="22" t="s">
        <v>761</v>
      </c>
      <c r="D422" t="s">
        <v>47</v>
      </c>
      <c r="E422" s="3" t="s">
        <v>48</v>
      </c>
      <c r="F422">
        <v>3</v>
      </c>
      <c r="G422">
        <v>1</v>
      </c>
      <c r="H422">
        <v>0.62958520739630186</v>
      </c>
    </row>
    <row r="423" spans="1:9">
      <c r="A423" s="46" t="s">
        <v>725</v>
      </c>
      <c r="B423" s="54" t="s">
        <v>769</v>
      </c>
      <c r="C423" s="46" t="s">
        <v>761</v>
      </c>
      <c r="D423" s="41" t="s">
        <v>47</v>
      </c>
      <c r="E423" s="45" t="s">
        <v>48</v>
      </c>
      <c r="F423" s="41">
        <v>3</v>
      </c>
      <c r="G423" s="41">
        <v>2</v>
      </c>
      <c r="H423" s="41">
        <v>0.67346530503372326</v>
      </c>
      <c r="I423">
        <f>STDEV(H416:H423)</f>
        <v>3.1765144036225393E-2</v>
      </c>
    </row>
    <row r="424" spans="1:9">
      <c r="A424" s="22" t="s">
        <v>726</v>
      </c>
      <c r="B424" t="s">
        <v>771</v>
      </c>
      <c r="C424" s="22" t="s">
        <v>763</v>
      </c>
      <c r="D424" t="s">
        <v>748</v>
      </c>
      <c r="E424" s="3" t="s">
        <v>114</v>
      </c>
      <c r="F424">
        <v>1</v>
      </c>
      <c r="G424">
        <v>1</v>
      </c>
      <c r="H424">
        <v>0.63648952743638565</v>
      </c>
    </row>
    <row r="425" spans="1:9">
      <c r="A425" s="22" t="s">
        <v>726</v>
      </c>
      <c r="B425" t="s">
        <v>771</v>
      </c>
      <c r="C425" s="22" t="s">
        <v>763</v>
      </c>
      <c r="D425" t="s">
        <v>748</v>
      </c>
      <c r="E425" s="3" t="s">
        <v>114</v>
      </c>
      <c r="F425">
        <v>1</v>
      </c>
      <c r="G425">
        <v>2</v>
      </c>
      <c r="H425">
        <v>0.63034011443102356</v>
      </c>
    </row>
    <row r="426" spans="1:9">
      <c r="A426" s="22" t="s">
        <v>726</v>
      </c>
      <c r="B426" t="s">
        <v>771</v>
      </c>
      <c r="C426" s="22" t="s">
        <v>763</v>
      </c>
      <c r="D426" t="s">
        <v>748</v>
      </c>
      <c r="E426" s="3" t="s">
        <v>114</v>
      </c>
      <c r="F426">
        <v>2</v>
      </c>
      <c r="G426">
        <v>1</v>
      </c>
      <c r="H426">
        <v>0.66630153792227143</v>
      </c>
    </row>
    <row r="427" spans="1:9">
      <c r="A427" s="22" t="s">
        <v>726</v>
      </c>
      <c r="B427" t="s">
        <v>771</v>
      </c>
      <c r="C427" s="22" t="s">
        <v>763</v>
      </c>
      <c r="D427" t="s">
        <v>748</v>
      </c>
      <c r="E427" s="3" t="s">
        <v>114</v>
      </c>
      <c r="F427">
        <v>2</v>
      </c>
      <c r="G427">
        <v>2</v>
      </c>
      <c r="H427">
        <v>0.6432177812879023</v>
      </c>
    </row>
    <row r="428" spans="1:9">
      <c r="A428" s="22" t="s">
        <v>726</v>
      </c>
      <c r="B428" t="s">
        <v>771</v>
      </c>
      <c r="C428" s="22" t="s">
        <v>763</v>
      </c>
      <c r="D428" t="s">
        <v>748</v>
      </c>
      <c r="E428" s="3" t="s">
        <v>114</v>
      </c>
      <c r="F428">
        <v>3</v>
      </c>
      <c r="G428">
        <v>1</v>
      </c>
      <c r="H428">
        <v>0.6090812740558933</v>
      </c>
    </row>
    <row r="429" spans="1:9">
      <c r="A429" s="46" t="s">
        <v>726</v>
      </c>
      <c r="B429" s="41" t="s">
        <v>771</v>
      </c>
      <c r="C429" s="46" t="s">
        <v>763</v>
      </c>
      <c r="D429" s="41" t="s">
        <v>748</v>
      </c>
      <c r="E429" s="45" t="s">
        <v>114</v>
      </c>
      <c r="F429" s="41">
        <v>3</v>
      </c>
      <c r="G429" s="41">
        <v>2</v>
      </c>
      <c r="H429" s="41">
        <v>0.7030837004405287</v>
      </c>
      <c r="I429">
        <f>STDEV(H424:H429)</f>
        <v>3.2713959420354217E-2</v>
      </c>
    </row>
    <row r="430" spans="1:9">
      <c r="A430" s="22" t="s">
        <v>726</v>
      </c>
      <c r="B430" s="53" t="s">
        <v>769</v>
      </c>
      <c r="C430" s="22" t="s">
        <v>760</v>
      </c>
      <c r="D430" t="s">
        <v>87</v>
      </c>
      <c r="E430" s="3" t="s">
        <v>88</v>
      </c>
      <c r="F430">
        <v>1</v>
      </c>
      <c r="G430">
        <v>1</v>
      </c>
      <c r="H430">
        <v>0.5874340949033392</v>
      </c>
    </row>
    <row r="431" spans="1:9">
      <c r="A431" s="22" t="s">
        <v>726</v>
      </c>
      <c r="B431" s="53" t="s">
        <v>769</v>
      </c>
      <c r="C431" s="22" t="s">
        <v>760</v>
      </c>
      <c r="D431" t="s">
        <v>87</v>
      </c>
      <c r="E431" s="3" t="s">
        <v>88</v>
      </c>
      <c r="F431">
        <v>1</v>
      </c>
      <c r="G431">
        <v>2</v>
      </c>
      <c r="H431">
        <v>0.61912685010430124</v>
      </c>
    </row>
    <row r="432" spans="1:9">
      <c r="A432" s="22" t="s">
        <v>726</v>
      </c>
      <c r="B432" s="53" t="s">
        <v>769</v>
      </c>
      <c r="C432" s="22" t="s">
        <v>760</v>
      </c>
      <c r="D432" t="s">
        <v>87</v>
      </c>
      <c r="E432" s="3" t="s">
        <v>88</v>
      </c>
      <c r="F432">
        <v>1</v>
      </c>
      <c r="G432">
        <v>3</v>
      </c>
      <c r="H432">
        <v>0.54044475392127989</v>
      </c>
    </row>
    <row r="433" spans="1:9">
      <c r="A433" s="22" t="s">
        <v>726</v>
      </c>
      <c r="B433" s="53" t="s">
        <v>769</v>
      </c>
      <c r="C433" s="22" t="s">
        <v>760</v>
      </c>
      <c r="D433" t="s">
        <v>87</v>
      </c>
      <c r="E433" s="3" t="s">
        <v>88</v>
      </c>
      <c r="F433">
        <v>1</v>
      </c>
      <c r="G433">
        <v>4</v>
      </c>
      <c r="H433">
        <v>0.61641681716573427</v>
      </c>
    </row>
    <row r="434" spans="1:9">
      <c r="A434" s="22" t="s">
        <v>726</v>
      </c>
      <c r="B434" s="53" t="s">
        <v>769</v>
      </c>
      <c r="C434" s="22" t="s">
        <v>760</v>
      </c>
      <c r="D434" t="s">
        <v>87</v>
      </c>
      <c r="E434" s="3" t="s">
        <v>88</v>
      </c>
      <c r="F434">
        <v>2</v>
      </c>
      <c r="G434">
        <v>1</v>
      </c>
      <c r="H434">
        <v>0.60180156160731291</v>
      </c>
    </row>
    <row r="435" spans="1:9">
      <c r="A435" s="22" t="s">
        <v>726</v>
      </c>
      <c r="B435" s="53" t="s">
        <v>769</v>
      </c>
      <c r="C435" s="22" t="s">
        <v>760</v>
      </c>
      <c r="D435" t="s">
        <v>87</v>
      </c>
      <c r="E435" s="3" t="s">
        <v>88</v>
      </c>
      <c r="F435">
        <v>2</v>
      </c>
      <c r="G435">
        <v>2</v>
      </c>
      <c r="H435">
        <v>0.57223468650243925</v>
      </c>
    </row>
    <row r="436" spans="1:9">
      <c r="A436" s="46" t="s">
        <v>726</v>
      </c>
      <c r="B436" s="54" t="s">
        <v>769</v>
      </c>
      <c r="C436" s="46" t="s">
        <v>760</v>
      </c>
      <c r="D436" s="41" t="s">
        <v>87</v>
      </c>
      <c r="E436" s="45" t="s">
        <v>88</v>
      </c>
      <c r="F436" s="41">
        <v>2</v>
      </c>
      <c r="G436" s="41">
        <v>3</v>
      </c>
      <c r="H436" s="41">
        <v>0.53765473986573298</v>
      </c>
      <c r="I436">
        <f>STDEV(H430:H436)</f>
        <v>3.3598304335702225E-2</v>
      </c>
    </row>
    <row r="437" spans="1:9">
      <c r="A437" s="22" t="s">
        <v>727</v>
      </c>
      <c r="B437" s="25" t="s">
        <v>770</v>
      </c>
      <c r="C437" s="22" t="s">
        <v>764</v>
      </c>
      <c r="D437" t="s">
        <v>744</v>
      </c>
      <c r="E437" s="3" t="s">
        <v>53</v>
      </c>
      <c r="F437">
        <v>1</v>
      </c>
      <c r="G437">
        <v>1</v>
      </c>
      <c r="H437">
        <v>0.60823709260948322</v>
      </c>
    </row>
    <row r="438" spans="1:9">
      <c r="A438" s="22" t="s">
        <v>727</v>
      </c>
      <c r="B438" s="25" t="s">
        <v>770</v>
      </c>
      <c r="C438" s="22" t="s">
        <v>764</v>
      </c>
      <c r="D438" t="s">
        <v>744</v>
      </c>
      <c r="E438" s="3" t="s">
        <v>53</v>
      </c>
      <c r="F438">
        <v>1</v>
      </c>
      <c r="G438">
        <v>2</v>
      </c>
      <c r="H438">
        <v>0.57598389555936724</v>
      </c>
    </row>
    <row r="439" spans="1:9">
      <c r="A439" s="22" t="s">
        <v>727</v>
      </c>
      <c r="B439" s="25" t="s">
        <v>770</v>
      </c>
      <c r="C439" s="22" t="s">
        <v>764</v>
      </c>
      <c r="D439" t="s">
        <v>744</v>
      </c>
      <c r="E439" s="3" t="s">
        <v>53</v>
      </c>
      <c r="F439">
        <v>1</v>
      </c>
      <c r="G439">
        <v>3</v>
      </c>
      <c r="H439">
        <v>0.65122147353242932</v>
      </c>
    </row>
    <row r="440" spans="1:9">
      <c r="A440" s="22" t="s">
        <v>727</v>
      </c>
      <c r="B440" s="25" t="s">
        <v>770</v>
      </c>
      <c r="C440" s="22" t="s">
        <v>764</v>
      </c>
      <c r="D440" t="s">
        <v>744</v>
      </c>
      <c r="E440" s="3" t="s">
        <v>53</v>
      </c>
      <c r="F440">
        <v>1</v>
      </c>
      <c r="G440">
        <v>4</v>
      </c>
      <c r="H440">
        <v>0.57126465383764657</v>
      </c>
    </row>
    <row r="441" spans="1:9">
      <c r="A441" s="22" t="s">
        <v>727</v>
      </c>
      <c r="B441" s="25" t="s">
        <v>770</v>
      </c>
      <c r="C441" s="22" t="s">
        <v>764</v>
      </c>
      <c r="D441" t="s">
        <v>744</v>
      </c>
      <c r="E441" s="3" t="s">
        <v>53</v>
      </c>
      <c r="F441">
        <v>1</v>
      </c>
      <c r="G441">
        <v>5</v>
      </c>
      <c r="H441">
        <v>0.55065825440683225</v>
      </c>
    </row>
    <row r="442" spans="1:9">
      <c r="A442" s="22" t="s">
        <v>727</v>
      </c>
      <c r="B442" s="25" t="s">
        <v>770</v>
      </c>
      <c r="C442" s="22" t="s">
        <v>764</v>
      </c>
      <c r="D442" t="s">
        <v>744</v>
      </c>
      <c r="E442" s="3" t="s">
        <v>53</v>
      </c>
      <c r="F442">
        <v>1</v>
      </c>
      <c r="G442">
        <v>6</v>
      </c>
      <c r="H442">
        <v>0.58929011205516557</v>
      </c>
    </row>
    <row r="443" spans="1:9">
      <c r="A443" s="22" t="s">
        <v>727</v>
      </c>
      <c r="B443" s="25" t="s">
        <v>770</v>
      </c>
      <c r="C443" s="22" t="s">
        <v>764</v>
      </c>
      <c r="D443" t="s">
        <v>744</v>
      </c>
      <c r="E443" s="3" t="s">
        <v>53</v>
      </c>
      <c r="F443">
        <v>2</v>
      </c>
      <c r="G443">
        <v>1</v>
      </c>
      <c r="H443">
        <v>0.54820176950476851</v>
      </c>
    </row>
    <row r="444" spans="1:9">
      <c r="A444" s="22" t="s">
        <v>727</v>
      </c>
      <c r="B444" s="25" t="s">
        <v>770</v>
      </c>
      <c r="C444" s="22" t="s">
        <v>764</v>
      </c>
      <c r="D444" t="s">
        <v>744</v>
      </c>
      <c r="E444" s="3" t="s">
        <v>53</v>
      </c>
      <c r="F444">
        <v>2</v>
      </c>
      <c r="G444">
        <v>2</v>
      </c>
      <c r="H444">
        <v>0.66503771993669059</v>
      </c>
    </row>
    <row r="445" spans="1:9">
      <c r="A445" s="22" t="s">
        <v>727</v>
      </c>
      <c r="B445" s="25" t="s">
        <v>770</v>
      </c>
      <c r="C445" s="22" t="s">
        <v>764</v>
      </c>
      <c r="D445" t="s">
        <v>744</v>
      </c>
      <c r="E445" s="3" t="s">
        <v>53</v>
      </c>
      <c r="F445">
        <v>2</v>
      </c>
      <c r="G445">
        <v>3</v>
      </c>
      <c r="H445">
        <v>0.68042738627889632</v>
      </c>
    </row>
    <row r="446" spans="1:9">
      <c r="A446" s="22" t="s">
        <v>727</v>
      </c>
      <c r="B446" s="25" t="s">
        <v>770</v>
      </c>
      <c r="C446" s="22" t="s">
        <v>764</v>
      </c>
      <c r="D446" t="s">
        <v>744</v>
      </c>
      <c r="E446" s="3" t="s">
        <v>53</v>
      </c>
      <c r="F446">
        <v>3</v>
      </c>
      <c r="G446">
        <v>1</v>
      </c>
      <c r="H446">
        <v>0.58036711891460491</v>
      </c>
    </row>
    <row r="447" spans="1:9">
      <c r="A447" s="22" t="s">
        <v>727</v>
      </c>
      <c r="B447" s="25" t="s">
        <v>770</v>
      </c>
      <c r="C447" s="22" t="s">
        <v>764</v>
      </c>
      <c r="D447" t="s">
        <v>744</v>
      </c>
      <c r="E447" s="3" t="s">
        <v>53</v>
      </c>
      <c r="F447">
        <v>3</v>
      </c>
      <c r="G447">
        <v>2</v>
      </c>
      <c r="H447">
        <v>0.62634819127612862</v>
      </c>
    </row>
    <row r="448" spans="1:9">
      <c r="A448" s="46" t="s">
        <v>727</v>
      </c>
      <c r="B448" s="52" t="s">
        <v>770</v>
      </c>
      <c r="C448" s="46" t="s">
        <v>764</v>
      </c>
      <c r="D448" s="41" t="s">
        <v>744</v>
      </c>
      <c r="E448" s="45" t="s">
        <v>53</v>
      </c>
      <c r="F448" s="41">
        <v>3</v>
      </c>
      <c r="G448" s="41">
        <v>3</v>
      </c>
      <c r="H448" s="41">
        <v>0.56940260709620671</v>
      </c>
      <c r="I448">
        <f>STDEV(H437:H448)</f>
        <v>4.4739825921053203E-2</v>
      </c>
    </row>
    <row r="449" spans="1:9">
      <c r="A449" s="22" t="s">
        <v>725</v>
      </c>
      <c r="B449" t="s">
        <v>771</v>
      </c>
      <c r="C449" s="22" t="s">
        <v>761</v>
      </c>
      <c r="D449" t="s">
        <v>14</v>
      </c>
      <c r="E449" s="3" t="s">
        <v>15</v>
      </c>
      <c r="F449">
        <v>1</v>
      </c>
      <c r="G449">
        <v>1</v>
      </c>
      <c r="H449">
        <v>0.61232974272233598</v>
      </c>
    </row>
    <row r="450" spans="1:9">
      <c r="A450" s="22" t="s">
        <v>725</v>
      </c>
      <c r="B450" t="s">
        <v>771</v>
      </c>
      <c r="C450" s="22" t="s">
        <v>761</v>
      </c>
      <c r="D450" t="s">
        <v>14</v>
      </c>
      <c r="E450" s="3" t="s">
        <v>15</v>
      </c>
      <c r="F450">
        <v>1</v>
      </c>
      <c r="G450">
        <v>2</v>
      </c>
      <c r="H450">
        <v>0.61997612294863402</v>
      </c>
    </row>
    <row r="451" spans="1:9">
      <c r="A451" s="22" t="s">
        <v>725</v>
      </c>
      <c r="B451" t="s">
        <v>771</v>
      </c>
      <c r="C451" s="22" t="s">
        <v>761</v>
      </c>
      <c r="D451" t="s">
        <v>14</v>
      </c>
      <c r="E451" s="3" t="s">
        <v>15</v>
      </c>
      <c r="F451">
        <v>1</v>
      </c>
      <c r="G451">
        <v>3</v>
      </c>
      <c r="H451">
        <v>0.6077258735184593</v>
      </c>
    </row>
    <row r="452" spans="1:9">
      <c r="A452" s="22" t="s">
        <v>725</v>
      </c>
      <c r="B452" t="s">
        <v>771</v>
      </c>
      <c r="C452" s="22" t="s">
        <v>761</v>
      </c>
      <c r="D452" t="s">
        <v>14</v>
      </c>
      <c r="E452" s="3" t="s">
        <v>15</v>
      </c>
      <c r="F452">
        <v>2</v>
      </c>
      <c r="G452">
        <v>1</v>
      </c>
      <c r="H452">
        <v>0.62658659751603663</v>
      </c>
    </row>
    <row r="453" spans="1:9">
      <c r="A453" s="22" t="s">
        <v>725</v>
      </c>
      <c r="B453" t="s">
        <v>771</v>
      </c>
      <c r="C453" s="22" t="s">
        <v>761</v>
      </c>
      <c r="D453" t="s">
        <v>14</v>
      </c>
      <c r="E453" s="3" t="s">
        <v>15</v>
      </c>
      <c r="F453">
        <v>2</v>
      </c>
      <c r="G453">
        <v>2</v>
      </c>
      <c r="H453">
        <v>0.62892388414817091</v>
      </c>
    </row>
    <row r="454" spans="1:9">
      <c r="A454" s="22" t="s">
        <v>725</v>
      </c>
      <c r="B454" t="s">
        <v>771</v>
      </c>
      <c r="C454" s="22" t="s">
        <v>761</v>
      </c>
      <c r="D454" t="s">
        <v>14</v>
      </c>
      <c r="E454" s="3" t="s">
        <v>15</v>
      </c>
      <c r="F454">
        <v>2</v>
      </c>
      <c r="G454">
        <v>3</v>
      </c>
      <c r="H454">
        <v>0.57455341151551964</v>
      </c>
    </row>
    <row r="455" spans="1:9">
      <c r="A455" s="22" t="s">
        <v>725</v>
      </c>
      <c r="B455" t="s">
        <v>771</v>
      </c>
      <c r="C455" s="22" t="s">
        <v>761</v>
      </c>
      <c r="D455" t="s">
        <v>14</v>
      </c>
      <c r="E455" s="3" t="s">
        <v>15</v>
      </c>
      <c r="F455">
        <v>2</v>
      </c>
      <c r="G455">
        <v>4</v>
      </c>
      <c r="H455">
        <v>0.64717707912982869</v>
      </c>
    </row>
    <row r="456" spans="1:9">
      <c r="A456" s="46" t="s">
        <v>725</v>
      </c>
      <c r="B456" s="41" t="s">
        <v>771</v>
      </c>
      <c r="C456" s="46" t="s">
        <v>761</v>
      </c>
      <c r="D456" s="41" t="s">
        <v>14</v>
      </c>
      <c r="E456" s="45" t="s">
        <v>15</v>
      </c>
      <c r="F456" s="41">
        <v>2</v>
      </c>
      <c r="G456" s="41">
        <v>5</v>
      </c>
      <c r="H456" s="41">
        <v>0.57244228941475905</v>
      </c>
      <c r="I456">
        <f>STDEV(H449:H456)</f>
        <v>2.6133532938073328E-2</v>
      </c>
    </row>
    <row r="457" spans="1:9">
      <c r="A457" s="22" t="s">
        <v>727</v>
      </c>
      <c r="B457" t="s">
        <v>771</v>
      </c>
      <c r="C457" s="22" t="s">
        <v>759</v>
      </c>
      <c r="D457" t="s">
        <v>729</v>
      </c>
      <c r="E457" s="3" t="s">
        <v>43</v>
      </c>
      <c r="F457">
        <v>1</v>
      </c>
      <c r="G457">
        <v>1</v>
      </c>
      <c r="H457">
        <v>0.6667136282520898</v>
      </c>
    </row>
    <row r="458" spans="1:9">
      <c r="A458" s="22" t="s">
        <v>727</v>
      </c>
      <c r="B458" t="s">
        <v>771</v>
      </c>
      <c r="C458" s="22" t="s">
        <v>759</v>
      </c>
      <c r="D458" t="s">
        <v>729</v>
      </c>
      <c r="E458" s="3" t="s">
        <v>43</v>
      </c>
      <c r="F458">
        <v>1</v>
      </c>
      <c r="G458">
        <v>2</v>
      </c>
      <c r="H458">
        <v>0.74448315911730545</v>
      </c>
    </row>
    <row r="459" spans="1:9">
      <c r="A459" s="22" t="s">
        <v>727</v>
      </c>
      <c r="B459" t="s">
        <v>771</v>
      </c>
      <c r="C459" s="22" t="s">
        <v>759</v>
      </c>
      <c r="D459" t="s">
        <v>729</v>
      </c>
      <c r="E459" s="3" t="s">
        <v>43</v>
      </c>
      <c r="F459">
        <v>1</v>
      </c>
      <c r="G459">
        <v>3</v>
      </c>
      <c r="H459">
        <v>0.74713306231417986</v>
      </c>
    </row>
    <row r="460" spans="1:9">
      <c r="A460" s="22" t="s">
        <v>727</v>
      </c>
      <c r="B460" t="s">
        <v>771</v>
      </c>
      <c r="C460" s="22" t="s">
        <v>759</v>
      </c>
      <c r="D460" t="s">
        <v>729</v>
      </c>
      <c r="E460" s="3" t="s">
        <v>43</v>
      </c>
      <c r="F460">
        <v>1</v>
      </c>
      <c r="G460">
        <v>4</v>
      </c>
      <c r="H460">
        <v>0.66179439665901496</v>
      </c>
    </row>
    <row r="461" spans="1:9">
      <c r="A461" s="22" t="s">
        <v>727</v>
      </c>
      <c r="B461" t="s">
        <v>771</v>
      </c>
      <c r="C461" s="22" t="s">
        <v>759</v>
      </c>
      <c r="D461" t="s">
        <v>729</v>
      </c>
      <c r="E461" s="3" t="s">
        <v>43</v>
      </c>
      <c r="F461">
        <v>1</v>
      </c>
      <c r="G461">
        <v>5</v>
      </c>
      <c r="H461">
        <v>0.71006670541670136</v>
      </c>
    </row>
    <row r="462" spans="1:9">
      <c r="A462" s="22" t="s">
        <v>727</v>
      </c>
      <c r="B462" t="s">
        <v>771</v>
      </c>
      <c r="C462" s="22" t="s">
        <v>759</v>
      </c>
      <c r="D462" t="s">
        <v>729</v>
      </c>
      <c r="E462" s="3" t="s">
        <v>43</v>
      </c>
      <c r="F462">
        <v>1</v>
      </c>
      <c r="G462">
        <v>6</v>
      </c>
      <c r="H462">
        <v>0.73475406955583156</v>
      </c>
    </row>
    <row r="463" spans="1:9">
      <c r="A463" s="22" t="s">
        <v>727</v>
      </c>
      <c r="B463" t="s">
        <v>771</v>
      </c>
      <c r="C463" s="22" t="s">
        <v>759</v>
      </c>
      <c r="D463" t="s">
        <v>729</v>
      </c>
      <c r="E463" s="3" t="s">
        <v>43</v>
      </c>
      <c r="F463">
        <v>2</v>
      </c>
      <c r="G463">
        <v>1</v>
      </c>
      <c r="H463">
        <v>0.65734108502232358</v>
      </c>
    </row>
    <row r="464" spans="1:9">
      <c r="A464" s="22" t="s">
        <v>727</v>
      </c>
      <c r="B464" t="s">
        <v>771</v>
      </c>
      <c r="C464" s="22" t="s">
        <v>759</v>
      </c>
      <c r="D464" t="s">
        <v>729</v>
      </c>
      <c r="E464" s="3" t="s">
        <v>43</v>
      </c>
      <c r="F464">
        <v>2</v>
      </c>
      <c r="G464">
        <v>2</v>
      </c>
      <c r="H464">
        <v>0.68680664368536515</v>
      </c>
    </row>
    <row r="465" spans="1:9">
      <c r="A465" s="22" t="s">
        <v>727</v>
      </c>
      <c r="B465" t="s">
        <v>771</v>
      </c>
      <c r="C465" s="22" t="s">
        <v>759</v>
      </c>
      <c r="D465" t="s">
        <v>729</v>
      </c>
      <c r="E465" s="3" t="s">
        <v>43</v>
      </c>
      <c r="F465">
        <v>2</v>
      </c>
      <c r="G465">
        <v>3</v>
      </c>
      <c r="H465">
        <v>0.67583176396735722</v>
      </c>
    </row>
    <row r="466" spans="1:9">
      <c r="A466" s="22" t="s">
        <v>727</v>
      </c>
      <c r="B466" t="s">
        <v>771</v>
      </c>
      <c r="C466" s="22" t="s">
        <v>759</v>
      </c>
      <c r="D466" t="s">
        <v>729</v>
      </c>
      <c r="E466" s="3" t="s">
        <v>43</v>
      </c>
      <c r="F466">
        <v>2</v>
      </c>
      <c r="G466">
        <v>4</v>
      </c>
      <c r="H466">
        <v>0.7400163791069222</v>
      </c>
    </row>
    <row r="467" spans="1:9">
      <c r="A467" s="22" t="s">
        <v>727</v>
      </c>
      <c r="B467" t="s">
        <v>771</v>
      </c>
      <c r="C467" s="22" t="s">
        <v>759</v>
      </c>
      <c r="D467" t="s">
        <v>729</v>
      </c>
      <c r="E467" s="3" t="s">
        <v>43</v>
      </c>
      <c r="F467">
        <v>2</v>
      </c>
      <c r="G467">
        <v>5</v>
      </c>
      <c r="H467">
        <v>0.70079413561392789</v>
      </c>
    </row>
    <row r="468" spans="1:9">
      <c r="A468" s="22" t="s">
        <v>727</v>
      </c>
      <c r="B468" t="s">
        <v>771</v>
      </c>
      <c r="C468" s="22" t="s">
        <v>759</v>
      </c>
      <c r="D468" t="s">
        <v>729</v>
      </c>
      <c r="E468" s="3" t="s">
        <v>43</v>
      </c>
      <c r="F468">
        <v>2</v>
      </c>
      <c r="G468">
        <v>6</v>
      </c>
      <c r="H468">
        <v>0.78850051402555432</v>
      </c>
    </row>
    <row r="469" spans="1:9">
      <c r="A469" s="22" t="s">
        <v>727</v>
      </c>
      <c r="B469" t="s">
        <v>771</v>
      </c>
      <c r="C469" s="22" t="s">
        <v>759</v>
      </c>
      <c r="D469" t="s">
        <v>729</v>
      </c>
      <c r="E469" s="3" t="s">
        <v>43</v>
      </c>
      <c r="F469">
        <v>3</v>
      </c>
      <c r="G469">
        <v>1</v>
      </c>
      <c r="H469">
        <v>0.68590760615958934</v>
      </c>
    </row>
    <row r="470" spans="1:9">
      <c r="A470" s="22" t="s">
        <v>727</v>
      </c>
      <c r="B470" t="s">
        <v>771</v>
      </c>
      <c r="C470" s="22" t="s">
        <v>759</v>
      </c>
      <c r="D470" t="s">
        <v>729</v>
      </c>
      <c r="E470" s="3" t="s">
        <v>43</v>
      </c>
      <c r="F470">
        <v>3</v>
      </c>
      <c r="G470">
        <v>2</v>
      </c>
      <c r="H470">
        <v>0.76446151434394116</v>
      </c>
    </row>
    <row r="471" spans="1:9">
      <c r="A471" s="22" t="s">
        <v>727</v>
      </c>
      <c r="B471" t="s">
        <v>771</v>
      </c>
      <c r="C471" s="22" t="s">
        <v>759</v>
      </c>
      <c r="D471" t="s">
        <v>729</v>
      </c>
      <c r="E471" s="3" t="s">
        <v>43</v>
      </c>
      <c r="F471">
        <v>3</v>
      </c>
      <c r="G471">
        <v>3</v>
      </c>
      <c r="H471">
        <v>0.67653624720949368</v>
      </c>
    </row>
    <row r="472" spans="1:9">
      <c r="A472" s="46" t="s">
        <v>727</v>
      </c>
      <c r="B472" s="41" t="s">
        <v>771</v>
      </c>
      <c r="C472" s="46" t="s">
        <v>759</v>
      </c>
      <c r="D472" s="41" t="s">
        <v>729</v>
      </c>
      <c r="E472" s="45" t="s">
        <v>43</v>
      </c>
      <c r="F472" s="41">
        <v>3</v>
      </c>
      <c r="G472" s="41">
        <v>4</v>
      </c>
      <c r="H472" s="41">
        <v>0.64510945100764416</v>
      </c>
      <c r="I472">
        <f>STDEV(H457:H472)</f>
        <v>4.2849972606428526E-2</v>
      </c>
    </row>
    <row r="473" spans="1:9">
      <c r="A473" s="22" t="s">
        <v>727</v>
      </c>
      <c r="B473" s="25" t="s">
        <v>770</v>
      </c>
      <c r="C473" s="22" t="s">
        <v>759</v>
      </c>
      <c r="D473" t="s">
        <v>20</v>
      </c>
      <c r="E473" s="3" t="s">
        <v>21</v>
      </c>
      <c r="F473">
        <v>1</v>
      </c>
      <c r="G473">
        <v>1</v>
      </c>
      <c r="H473">
        <v>0.65923212543434717</v>
      </c>
    </row>
    <row r="474" spans="1:9">
      <c r="A474" s="22" t="s">
        <v>727</v>
      </c>
      <c r="B474" s="25" t="s">
        <v>770</v>
      </c>
      <c r="C474" s="22" t="s">
        <v>759</v>
      </c>
      <c r="D474" t="s">
        <v>20</v>
      </c>
      <c r="E474" s="3" t="s">
        <v>21</v>
      </c>
      <c r="F474">
        <v>1</v>
      </c>
      <c r="G474">
        <v>2</v>
      </c>
      <c r="H474">
        <v>0.69515815334220499</v>
      </c>
    </row>
    <row r="475" spans="1:9">
      <c r="A475" s="22" t="s">
        <v>727</v>
      </c>
      <c r="B475" s="25" t="s">
        <v>770</v>
      </c>
      <c r="C475" s="22" t="s">
        <v>759</v>
      </c>
      <c r="D475" t="s">
        <v>20</v>
      </c>
      <c r="E475" s="3" t="s">
        <v>21</v>
      </c>
      <c r="F475">
        <v>1</v>
      </c>
      <c r="G475">
        <v>3</v>
      </c>
      <c r="H475">
        <v>0.6940747836201292</v>
      </c>
    </row>
    <row r="476" spans="1:9">
      <c r="A476" s="22" t="s">
        <v>727</v>
      </c>
      <c r="B476" s="25" t="s">
        <v>770</v>
      </c>
      <c r="C476" s="22" t="s">
        <v>759</v>
      </c>
      <c r="D476" t="s">
        <v>20</v>
      </c>
      <c r="E476" s="3" t="s">
        <v>21</v>
      </c>
      <c r="F476">
        <v>2</v>
      </c>
      <c r="G476">
        <v>1</v>
      </c>
      <c r="H476">
        <v>0.73032334775572216</v>
      </c>
    </row>
    <row r="477" spans="1:9">
      <c r="A477" s="22" t="s">
        <v>727</v>
      </c>
      <c r="B477" s="25" t="s">
        <v>770</v>
      </c>
      <c r="C477" s="22" t="s">
        <v>759</v>
      </c>
      <c r="D477" t="s">
        <v>20</v>
      </c>
      <c r="E477" s="3" t="s">
        <v>21</v>
      </c>
      <c r="F477">
        <v>2</v>
      </c>
      <c r="G477">
        <v>2</v>
      </c>
      <c r="H477">
        <v>0.6772910719559011</v>
      </c>
    </row>
    <row r="478" spans="1:9">
      <c r="A478" s="22" t="s">
        <v>727</v>
      </c>
      <c r="B478" s="25" t="s">
        <v>770</v>
      </c>
      <c r="C478" s="22" t="s">
        <v>759</v>
      </c>
      <c r="D478" t="s">
        <v>20</v>
      </c>
      <c r="E478" s="3" t="s">
        <v>21</v>
      </c>
      <c r="F478">
        <v>2</v>
      </c>
      <c r="G478">
        <v>3</v>
      </c>
      <c r="H478">
        <v>0.59430196043468353</v>
      </c>
    </row>
    <row r="479" spans="1:9">
      <c r="A479" s="22" t="s">
        <v>727</v>
      </c>
      <c r="B479" s="25" t="s">
        <v>770</v>
      </c>
      <c r="C479" s="22" t="s">
        <v>759</v>
      </c>
      <c r="D479" t="s">
        <v>20</v>
      </c>
      <c r="E479" s="3" t="s">
        <v>21</v>
      </c>
      <c r="F479">
        <v>2</v>
      </c>
      <c r="G479">
        <v>4</v>
      </c>
      <c r="H479">
        <v>0.62895440574338946</v>
      </c>
    </row>
    <row r="480" spans="1:9">
      <c r="A480" s="22" t="s">
        <v>727</v>
      </c>
      <c r="B480" s="25" t="s">
        <v>770</v>
      </c>
      <c r="C480" s="22" t="s">
        <v>759</v>
      </c>
      <c r="D480" t="s">
        <v>20</v>
      </c>
      <c r="E480" s="3" t="s">
        <v>21</v>
      </c>
      <c r="F480">
        <v>3</v>
      </c>
      <c r="G480">
        <v>1</v>
      </c>
      <c r="H480">
        <v>0.81386107552743725</v>
      </c>
    </row>
    <row r="481" spans="1:9">
      <c r="A481" s="22" t="s">
        <v>727</v>
      </c>
      <c r="B481" s="25" t="s">
        <v>770</v>
      </c>
      <c r="C481" s="22" t="s">
        <v>759</v>
      </c>
      <c r="D481" t="s">
        <v>20</v>
      </c>
      <c r="E481" s="3" t="s">
        <v>21</v>
      </c>
      <c r="F481">
        <v>3</v>
      </c>
      <c r="G481">
        <v>2</v>
      </c>
      <c r="H481">
        <v>0.68647299559744535</v>
      </c>
    </row>
    <row r="482" spans="1:9">
      <c r="A482" s="46" t="s">
        <v>727</v>
      </c>
      <c r="B482" s="52" t="s">
        <v>770</v>
      </c>
      <c r="C482" s="46" t="s">
        <v>759</v>
      </c>
      <c r="D482" s="41" t="s">
        <v>20</v>
      </c>
      <c r="E482" s="45" t="s">
        <v>21</v>
      </c>
      <c r="F482" s="41">
        <v>3</v>
      </c>
      <c r="G482" s="41">
        <v>3</v>
      </c>
      <c r="H482" s="41">
        <v>0.77069508252509789</v>
      </c>
      <c r="I482">
        <f>STDEV(H473:H482)</f>
        <v>6.4354987621942847E-2</v>
      </c>
    </row>
    <row r="483" spans="1:9">
      <c r="A483" s="22" t="s">
        <v>726</v>
      </c>
      <c r="B483" t="s">
        <v>771</v>
      </c>
      <c r="C483" s="22" t="s">
        <v>761</v>
      </c>
      <c r="D483" t="s">
        <v>26</v>
      </c>
      <c r="E483" s="2" t="s">
        <v>27</v>
      </c>
      <c r="F483">
        <v>1</v>
      </c>
      <c r="G483">
        <v>1</v>
      </c>
      <c r="H483">
        <v>0.76377071372122762</v>
      </c>
    </row>
    <row r="484" spans="1:9">
      <c r="A484" s="22" t="s">
        <v>726</v>
      </c>
      <c r="B484" t="s">
        <v>771</v>
      </c>
      <c r="C484" s="22" t="s">
        <v>761</v>
      </c>
      <c r="D484" t="s">
        <v>26</v>
      </c>
      <c r="E484" s="2" t="s">
        <v>27</v>
      </c>
      <c r="F484">
        <v>1</v>
      </c>
      <c r="G484">
        <v>2</v>
      </c>
      <c r="H484">
        <v>0.65712423087261962</v>
      </c>
    </row>
    <row r="485" spans="1:9">
      <c r="A485" s="22" t="s">
        <v>726</v>
      </c>
      <c r="B485" t="s">
        <v>771</v>
      </c>
      <c r="C485" s="22" t="s">
        <v>761</v>
      </c>
      <c r="D485" t="s">
        <v>26</v>
      </c>
      <c r="E485" s="2" t="s">
        <v>27</v>
      </c>
      <c r="F485">
        <v>1</v>
      </c>
      <c r="G485">
        <v>3</v>
      </c>
      <c r="H485">
        <v>0.66720173022658535</v>
      </c>
    </row>
    <row r="486" spans="1:9">
      <c r="A486" s="22" t="s">
        <v>726</v>
      </c>
      <c r="B486" t="s">
        <v>771</v>
      </c>
      <c r="C486" s="22" t="s">
        <v>761</v>
      </c>
      <c r="D486" t="s">
        <v>26</v>
      </c>
      <c r="E486" s="2" t="s">
        <v>27</v>
      </c>
      <c r="F486">
        <v>2</v>
      </c>
      <c r="G486">
        <v>1</v>
      </c>
      <c r="H486">
        <v>0.67964856012432895</v>
      </c>
    </row>
    <row r="487" spans="1:9">
      <c r="A487" s="22" t="s">
        <v>726</v>
      </c>
      <c r="B487" t="s">
        <v>771</v>
      </c>
      <c r="C487" s="22" t="s">
        <v>761</v>
      </c>
      <c r="D487" t="s">
        <v>26</v>
      </c>
      <c r="E487" s="2" t="s">
        <v>27</v>
      </c>
      <c r="F487">
        <v>2</v>
      </c>
      <c r="G487">
        <v>2</v>
      </c>
      <c r="H487">
        <v>0.59737189040467731</v>
      </c>
    </row>
    <row r="488" spans="1:9">
      <c r="A488" s="22" t="s">
        <v>726</v>
      </c>
      <c r="B488" t="s">
        <v>771</v>
      </c>
      <c r="C488" s="22" t="s">
        <v>761</v>
      </c>
      <c r="D488" t="s">
        <v>26</v>
      </c>
      <c r="E488" s="2" t="s">
        <v>27</v>
      </c>
      <c r="F488">
        <v>2</v>
      </c>
      <c r="G488">
        <v>3</v>
      </c>
      <c r="H488">
        <v>0.57275408903285696</v>
      </c>
    </row>
    <row r="489" spans="1:9">
      <c r="A489" s="22" t="s">
        <v>726</v>
      </c>
      <c r="B489" t="s">
        <v>771</v>
      </c>
      <c r="C489" s="22" t="s">
        <v>761</v>
      </c>
      <c r="D489" t="s">
        <v>26</v>
      </c>
      <c r="E489" s="2" t="s">
        <v>27</v>
      </c>
      <c r="F489">
        <v>3</v>
      </c>
      <c r="G489">
        <v>1</v>
      </c>
      <c r="H489">
        <v>0.57985793850123746</v>
      </c>
    </row>
    <row r="490" spans="1:9">
      <c r="A490" s="22" t="s">
        <v>726</v>
      </c>
      <c r="B490" t="s">
        <v>771</v>
      </c>
      <c r="C490" s="22" t="s">
        <v>761</v>
      </c>
      <c r="D490" t="s">
        <v>26</v>
      </c>
      <c r="E490" s="2" t="s">
        <v>27</v>
      </c>
      <c r="F490">
        <v>3</v>
      </c>
      <c r="G490">
        <v>2</v>
      </c>
      <c r="H490">
        <v>0.53205071930998915</v>
      </c>
    </row>
    <row r="491" spans="1:9">
      <c r="A491" s="46" t="s">
        <v>726</v>
      </c>
      <c r="B491" s="41" t="s">
        <v>771</v>
      </c>
      <c r="C491" s="46" t="s">
        <v>761</v>
      </c>
      <c r="D491" s="41" t="s">
        <v>26</v>
      </c>
      <c r="E491" s="50" t="s">
        <v>27</v>
      </c>
      <c r="F491" s="41">
        <v>3</v>
      </c>
      <c r="G491" s="41">
        <v>3</v>
      </c>
      <c r="H491" s="41">
        <v>0.5384724222441194</v>
      </c>
      <c r="I491">
        <f>STDEV(H483:H491)</f>
        <v>7.6292224745550655E-2</v>
      </c>
    </row>
    <row r="492" spans="1:9">
      <c r="A492" s="22" t="s">
        <v>727</v>
      </c>
      <c r="B492" s="53" t="s">
        <v>769</v>
      </c>
      <c r="C492" s="22" t="s">
        <v>762</v>
      </c>
      <c r="D492" t="s">
        <v>750</v>
      </c>
      <c r="E492" s="3" t="s">
        <v>116</v>
      </c>
      <c r="F492">
        <v>1</v>
      </c>
      <c r="G492">
        <v>1</v>
      </c>
      <c r="H492">
        <v>0.64005917159763315</v>
      </c>
    </row>
    <row r="493" spans="1:9">
      <c r="A493" s="22" t="s">
        <v>727</v>
      </c>
      <c r="B493" s="53" t="s">
        <v>769</v>
      </c>
      <c r="C493" s="22" t="s">
        <v>762</v>
      </c>
      <c r="D493" t="s">
        <v>750</v>
      </c>
      <c r="E493" s="3" t="s">
        <v>116</v>
      </c>
      <c r="F493">
        <v>1</v>
      </c>
      <c r="G493">
        <v>2</v>
      </c>
      <c r="H493">
        <v>0.58327739955892222</v>
      </c>
    </row>
    <row r="494" spans="1:9">
      <c r="A494" s="22" t="s">
        <v>727</v>
      </c>
      <c r="B494" s="53" t="s">
        <v>769</v>
      </c>
      <c r="C494" s="22" t="s">
        <v>762</v>
      </c>
      <c r="D494" t="s">
        <v>750</v>
      </c>
      <c r="E494" s="3" t="s">
        <v>116</v>
      </c>
      <c r="F494">
        <v>1</v>
      </c>
      <c r="G494">
        <v>3</v>
      </c>
      <c r="H494">
        <v>0.65241448692152915</v>
      </c>
    </row>
    <row r="495" spans="1:9">
      <c r="A495" s="22" t="s">
        <v>727</v>
      </c>
      <c r="B495" s="53" t="s">
        <v>769</v>
      </c>
      <c r="C495" s="22" t="s">
        <v>762</v>
      </c>
      <c r="D495" t="s">
        <v>750</v>
      </c>
      <c r="E495" s="3" t="s">
        <v>116</v>
      </c>
      <c r="F495">
        <v>2</v>
      </c>
      <c r="G495">
        <v>1</v>
      </c>
      <c r="H495">
        <v>0.64338299737072735</v>
      </c>
    </row>
    <row r="496" spans="1:9">
      <c r="A496" s="22" t="s">
        <v>727</v>
      </c>
      <c r="B496" s="53" t="s">
        <v>769</v>
      </c>
      <c r="C496" s="22" t="s">
        <v>762</v>
      </c>
      <c r="D496" t="s">
        <v>750</v>
      </c>
      <c r="E496" s="3" t="s">
        <v>116</v>
      </c>
      <c r="F496">
        <v>2</v>
      </c>
      <c r="G496">
        <v>2</v>
      </c>
      <c r="H496">
        <v>0.63736867999884239</v>
      </c>
    </row>
    <row r="497" spans="1:9">
      <c r="A497" s="46" t="s">
        <v>727</v>
      </c>
      <c r="B497" s="54" t="s">
        <v>769</v>
      </c>
      <c r="C497" s="46" t="s">
        <v>762</v>
      </c>
      <c r="D497" s="41" t="s">
        <v>750</v>
      </c>
      <c r="E497" s="45" t="s">
        <v>116</v>
      </c>
      <c r="F497" s="41">
        <v>2</v>
      </c>
      <c r="G497" s="41">
        <v>3</v>
      </c>
      <c r="H497" s="41">
        <v>0.66513316520244992</v>
      </c>
      <c r="I497">
        <f>STDEV(H492:H497)</f>
        <v>2.816172653098813E-2</v>
      </c>
    </row>
    <row r="498" spans="1:9">
      <c r="A498" s="22" t="s">
        <v>726</v>
      </c>
      <c r="B498" t="s">
        <v>771</v>
      </c>
      <c r="C498" s="22" t="s">
        <v>761</v>
      </c>
      <c r="D498" t="s">
        <v>16</v>
      </c>
      <c r="E498" s="3" t="s">
        <v>17</v>
      </c>
      <c r="F498">
        <v>1</v>
      </c>
      <c r="G498">
        <v>1</v>
      </c>
      <c r="H498">
        <v>0.66625596692857192</v>
      </c>
    </row>
    <row r="499" spans="1:9">
      <c r="A499" s="22" t="s">
        <v>726</v>
      </c>
      <c r="B499" t="s">
        <v>771</v>
      </c>
      <c r="C499" s="22" t="s">
        <v>761</v>
      </c>
      <c r="D499" t="s">
        <v>16</v>
      </c>
      <c r="E499" s="3" t="s">
        <v>17</v>
      </c>
      <c r="F499">
        <v>1</v>
      </c>
      <c r="G499">
        <v>2</v>
      </c>
      <c r="H499">
        <v>0.68270533466194316</v>
      </c>
    </row>
    <row r="500" spans="1:9">
      <c r="A500" s="22" t="s">
        <v>726</v>
      </c>
      <c r="B500" t="s">
        <v>771</v>
      </c>
      <c r="C500" s="22" t="s">
        <v>761</v>
      </c>
      <c r="D500" t="s">
        <v>16</v>
      </c>
      <c r="E500" s="3" t="s">
        <v>17</v>
      </c>
      <c r="F500">
        <v>2</v>
      </c>
      <c r="G500">
        <v>1</v>
      </c>
      <c r="H500">
        <v>0.54938481177684839</v>
      </c>
    </row>
    <row r="501" spans="1:9">
      <c r="A501" s="22" t="s">
        <v>726</v>
      </c>
      <c r="B501" t="s">
        <v>771</v>
      </c>
      <c r="C501" s="22" t="s">
        <v>761</v>
      </c>
      <c r="D501" t="s">
        <v>16</v>
      </c>
      <c r="E501" s="3" t="s">
        <v>17</v>
      </c>
      <c r="F501">
        <v>2</v>
      </c>
      <c r="G501">
        <v>2</v>
      </c>
      <c r="H501">
        <v>0.58117948881381853</v>
      </c>
    </row>
    <row r="502" spans="1:9">
      <c r="A502" s="22" t="s">
        <v>726</v>
      </c>
      <c r="B502" t="s">
        <v>771</v>
      </c>
      <c r="C502" s="22" t="s">
        <v>761</v>
      </c>
      <c r="D502" t="s">
        <v>16</v>
      </c>
      <c r="E502" s="3" t="s">
        <v>17</v>
      </c>
      <c r="F502">
        <v>2</v>
      </c>
      <c r="G502">
        <v>3</v>
      </c>
      <c r="H502">
        <v>0.53164636134975629</v>
      </c>
    </row>
    <row r="503" spans="1:9">
      <c r="A503" s="22" t="s">
        <v>726</v>
      </c>
      <c r="B503" t="s">
        <v>771</v>
      </c>
      <c r="C503" s="22" t="s">
        <v>761</v>
      </c>
      <c r="D503" t="s">
        <v>16</v>
      </c>
      <c r="E503" s="3" t="s">
        <v>17</v>
      </c>
      <c r="F503">
        <v>3</v>
      </c>
      <c r="G503">
        <v>1</v>
      </c>
      <c r="H503">
        <v>0.63190893398039283</v>
      </c>
    </row>
    <row r="504" spans="1:9">
      <c r="A504" s="46" t="s">
        <v>726</v>
      </c>
      <c r="B504" s="41" t="s">
        <v>771</v>
      </c>
      <c r="C504" s="46" t="s">
        <v>761</v>
      </c>
      <c r="D504" s="41" t="s">
        <v>16</v>
      </c>
      <c r="E504" s="45" t="s">
        <v>17</v>
      </c>
      <c r="F504" s="41">
        <v>3</v>
      </c>
      <c r="G504" s="41">
        <v>2</v>
      </c>
      <c r="H504" s="41">
        <v>0.54680868282857353</v>
      </c>
      <c r="I504">
        <f>STDEV(H498:H504)</f>
        <v>6.1442720916135743E-2</v>
      </c>
    </row>
    <row r="505" spans="1:9">
      <c r="A505" s="22" t="s">
        <v>727</v>
      </c>
      <c r="B505" s="25" t="s">
        <v>770</v>
      </c>
      <c r="C505" s="22" t="s">
        <v>759</v>
      </c>
      <c r="D505" t="s">
        <v>28</v>
      </c>
      <c r="E505" s="3" t="s">
        <v>29</v>
      </c>
      <c r="F505">
        <v>1</v>
      </c>
      <c r="G505">
        <v>1</v>
      </c>
      <c r="H505">
        <v>0.70725289857745322</v>
      </c>
    </row>
    <row r="506" spans="1:9">
      <c r="A506" s="22" t="s">
        <v>727</v>
      </c>
      <c r="B506" s="25" t="s">
        <v>770</v>
      </c>
      <c r="C506" s="22" t="s">
        <v>759</v>
      </c>
      <c r="D506" t="s">
        <v>28</v>
      </c>
      <c r="E506" s="3" t="s">
        <v>29</v>
      </c>
      <c r="F506">
        <v>1</v>
      </c>
      <c r="G506">
        <v>2</v>
      </c>
      <c r="H506">
        <v>0.69644880002107523</v>
      </c>
    </row>
    <row r="507" spans="1:9">
      <c r="A507" s="22" t="s">
        <v>727</v>
      </c>
      <c r="B507" s="25" t="s">
        <v>770</v>
      </c>
      <c r="C507" s="22" t="s">
        <v>759</v>
      </c>
      <c r="D507" t="s">
        <v>28</v>
      </c>
      <c r="E507" s="3" t="s">
        <v>29</v>
      </c>
      <c r="F507">
        <v>1</v>
      </c>
      <c r="G507">
        <v>3</v>
      </c>
      <c r="H507">
        <v>0.68898087157414156</v>
      </c>
    </row>
    <row r="508" spans="1:9">
      <c r="A508" s="22" t="s">
        <v>727</v>
      </c>
      <c r="B508" s="25" t="s">
        <v>770</v>
      </c>
      <c r="C508" s="22" t="s">
        <v>759</v>
      </c>
      <c r="D508" t="s">
        <v>28</v>
      </c>
      <c r="E508" s="3" t="s">
        <v>29</v>
      </c>
      <c r="F508">
        <v>2</v>
      </c>
      <c r="G508">
        <v>1</v>
      </c>
      <c r="H508">
        <v>0.64074586041587023</v>
      </c>
    </row>
    <row r="509" spans="1:9">
      <c r="A509" s="22" t="s">
        <v>727</v>
      </c>
      <c r="B509" s="25" t="s">
        <v>770</v>
      </c>
      <c r="C509" s="22" t="s">
        <v>759</v>
      </c>
      <c r="D509" t="s">
        <v>28</v>
      </c>
      <c r="E509" s="3" t="s">
        <v>29</v>
      </c>
      <c r="F509">
        <v>2</v>
      </c>
      <c r="G509">
        <v>2</v>
      </c>
      <c r="H509">
        <v>0.70479656404708035</v>
      </c>
    </row>
    <row r="510" spans="1:9">
      <c r="A510" s="46" t="s">
        <v>727</v>
      </c>
      <c r="B510" s="52" t="s">
        <v>770</v>
      </c>
      <c r="C510" s="46" t="s">
        <v>759</v>
      </c>
      <c r="D510" s="41" t="s">
        <v>28</v>
      </c>
      <c r="E510" s="45" t="s">
        <v>29</v>
      </c>
      <c r="F510" s="41">
        <v>2</v>
      </c>
      <c r="G510" s="41">
        <v>3</v>
      </c>
      <c r="H510" s="41">
        <v>0.69360722905090644</v>
      </c>
      <c r="I510">
        <f>STDEV(H505:H510)</f>
        <v>2.4442136025032424E-2</v>
      </c>
    </row>
    <row r="511" spans="1:9">
      <c r="A511" s="22" t="s">
        <v>727</v>
      </c>
      <c r="B511" s="58" t="s">
        <v>770</v>
      </c>
      <c r="C511" s="22" t="s">
        <v>759</v>
      </c>
      <c r="D511" t="s">
        <v>117</v>
      </c>
      <c r="E511" s="3" t="s">
        <v>118</v>
      </c>
      <c r="F511">
        <v>1</v>
      </c>
      <c r="G511">
        <v>1</v>
      </c>
      <c r="H511">
        <v>0.69004054475517207</v>
      </c>
    </row>
    <row r="512" spans="1:9">
      <c r="A512" s="22" t="s">
        <v>727</v>
      </c>
      <c r="B512" s="59" t="s">
        <v>770</v>
      </c>
      <c r="C512" s="22" t="s">
        <v>759</v>
      </c>
      <c r="D512" t="s">
        <v>117</v>
      </c>
      <c r="E512" s="3" t="s">
        <v>118</v>
      </c>
      <c r="F512">
        <v>1</v>
      </c>
      <c r="G512">
        <v>2</v>
      </c>
      <c r="H512">
        <v>0.62887957265535188</v>
      </c>
    </row>
    <row r="513" spans="1:9">
      <c r="A513" s="22" t="s">
        <v>727</v>
      </c>
      <c r="B513" s="59" t="s">
        <v>770</v>
      </c>
      <c r="C513" s="22" t="s">
        <v>759</v>
      </c>
      <c r="D513" t="s">
        <v>117</v>
      </c>
      <c r="E513" s="3" t="s">
        <v>118</v>
      </c>
      <c r="F513">
        <v>1</v>
      </c>
      <c r="G513">
        <v>3</v>
      </c>
      <c r="H513">
        <v>0.64580113343637302</v>
      </c>
    </row>
    <row r="514" spans="1:9">
      <c r="A514" s="22" t="s">
        <v>727</v>
      </c>
      <c r="B514" s="59" t="s">
        <v>770</v>
      </c>
      <c r="C514" s="22" t="s">
        <v>759</v>
      </c>
      <c r="D514" t="s">
        <v>117</v>
      </c>
      <c r="E514" s="3" t="s">
        <v>118</v>
      </c>
      <c r="F514">
        <v>1</v>
      </c>
      <c r="G514">
        <v>4</v>
      </c>
      <c r="H514">
        <v>0.68110478678734721</v>
      </c>
    </row>
    <row r="515" spans="1:9">
      <c r="A515" s="22" t="s">
        <v>727</v>
      </c>
      <c r="B515" s="59" t="s">
        <v>770</v>
      </c>
      <c r="C515" s="22" t="s">
        <v>759</v>
      </c>
      <c r="D515" t="s">
        <v>117</v>
      </c>
      <c r="E515" s="3" t="s">
        <v>118</v>
      </c>
      <c r="F515">
        <v>1</v>
      </c>
      <c r="G515">
        <v>5</v>
      </c>
      <c r="H515">
        <v>0.70995876641267797</v>
      </c>
    </row>
    <row r="516" spans="1:9">
      <c r="A516" s="22" t="s">
        <v>727</v>
      </c>
      <c r="B516" s="59" t="s">
        <v>770</v>
      </c>
      <c r="C516" s="22" t="s">
        <v>759</v>
      </c>
      <c r="D516" t="s">
        <v>117</v>
      </c>
      <c r="E516" s="3" t="s">
        <v>118</v>
      </c>
      <c r="F516">
        <v>1</v>
      </c>
      <c r="G516">
        <v>6</v>
      </c>
      <c r="H516">
        <v>0.58402606902972676</v>
      </c>
    </row>
    <row r="517" spans="1:9">
      <c r="A517" s="22" t="s">
        <v>727</v>
      </c>
      <c r="B517" s="59" t="s">
        <v>770</v>
      </c>
      <c r="C517" s="22" t="s">
        <v>759</v>
      </c>
      <c r="D517" t="s">
        <v>117</v>
      </c>
      <c r="E517" s="3" t="s">
        <v>118</v>
      </c>
      <c r="F517">
        <v>1</v>
      </c>
      <c r="G517">
        <v>7</v>
      </c>
      <c r="H517">
        <v>0.63000933742401433</v>
      </c>
    </row>
    <row r="518" spans="1:9">
      <c r="A518" s="22" t="s">
        <v>727</v>
      </c>
      <c r="B518" s="59" t="s">
        <v>770</v>
      </c>
      <c r="C518" s="22" t="s">
        <v>759</v>
      </c>
      <c r="D518" t="s">
        <v>117</v>
      </c>
      <c r="E518" s="3" t="s">
        <v>118</v>
      </c>
      <c r="F518">
        <v>1</v>
      </c>
      <c r="G518">
        <v>8</v>
      </c>
      <c r="H518">
        <v>0.62528319926835862</v>
      </c>
    </row>
    <row r="519" spans="1:9">
      <c r="A519" s="22" t="s">
        <v>727</v>
      </c>
      <c r="B519" s="59" t="s">
        <v>770</v>
      </c>
      <c r="C519" s="22" t="s">
        <v>759</v>
      </c>
      <c r="D519" t="s">
        <v>117</v>
      </c>
      <c r="E519" s="3" t="s">
        <v>118</v>
      </c>
      <c r="F519">
        <v>2</v>
      </c>
      <c r="G519">
        <v>1</v>
      </c>
      <c r="H519">
        <v>0.68402092380576396</v>
      </c>
    </row>
    <row r="520" spans="1:9">
      <c r="A520" s="22" t="s">
        <v>727</v>
      </c>
      <c r="B520" s="59" t="s">
        <v>770</v>
      </c>
      <c r="C520" s="22" t="s">
        <v>759</v>
      </c>
      <c r="D520" t="s">
        <v>117</v>
      </c>
      <c r="E520" s="3" t="s">
        <v>118</v>
      </c>
      <c r="F520">
        <v>2</v>
      </c>
      <c r="G520">
        <v>2</v>
      </c>
      <c r="H520">
        <v>0.66812800178711051</v>
      </c>
    </row>
    <row r="521" spans="1:9">
      <c r="A521" s="22" t="s">
        <v>727</v>
      </c>
      <c r="B521" s="59" t="s">
        <v>770</v>
      </c>
      <c r="C521" s="22" t="s">
        <v>759</v>
      </c>
      <c r="D521" t="s">
        <v>117</v>
      </c>
      <c r="E521" s="3" t="s">
        <v>118</v>
      </c>
      <c r="F521">
        <v>2</v>
      </c>
      <c r="G521">
        <v>3</v>
      </c>
      <c r="H521">
        <v>0.68292612695624633</v>
      </c>
    </row>
    <row r="522" spans="1:9">
      <c r="A522" s="22" t="s">
        <v>727</v>
      </c>
      <c r="B522" s="59" t="s">
        <v>770</v>
      </c>
      <c r="C522" s="22" t="s">
        <v>759</v>
      </c>
      <c r="D522" t="s">
        <v>117</v>
      </c>
      <c r="E522" s="3" t="s">
        <v>118</v>
      </c>
      <c r="F522">
        <v>3</v>
      </c>
      <c r="G522">
        <v>1</v>
      </c>
      <c r="H522">
        <v>0.66497135618536241</v>
      </c>
    </row>
    <row r="523" spans="1:9">
      <c r="A523" s="22" t="s">
        <v>727</v>
      </c>
      <c r="B523" s="59" t="s">
        <v>770</v>
      </c>
      <c r="C523" s="22" t="s">
        <v>759</v>
      </c>
      <c r="D523" t="s">
        <v>117</v>
      </c>
      <c r="E523" s="3" t="s">
        <v>118</v>
      </c>
      <c r="F523">
        <v>3</v>
      </c>
      <c r="G523">
        <v>2</v>
      </c>
      <c r="H523">
        <v>0.6667660623409668</v>
      </c>
    </row>
    <row r="524" spans="1:9">
      <c r="A524" s="22" t="s">
        <v>727</v>
      </c>
      <c r="B524" s="59" t="s">
        <v>770</v>
      </c>
      <c r="C524" s="22" t="s">
        <v>759</v>
      </c>
      <c r="D524" t="s">
        <v>117</v>
      </c>
      <c r="E524" s="3" t="s">
        <v>118</v>
      </c>
      <c r="F524">
        <v>3</v>
      </c>
      <c r="G524">
        <v>3</v>
      </c>
      <c r="H524">
        <v>0.59320426027338191</v>
      </c>
    </row>
    <row r="525" spans="1:9">
      <c r="A525" s="46" t="s">
        <v>727</v>
      </c>
      <c r="B525" s="52" t="s">
        <v>770</v>
      </c>
      <c r="C525" s="46" t="s">
        <v>759</v>
      </c>
      <c r="D525" s="41" t="s">
        <v>117</v>
      </c>
      <c r="E525" s="45" t="s">
        <v>118</v>
      </c>
      <c r="F525" s="41">
        <v>3</v>
      </c>
      <c r="G525" s="41">
        <v>4</v>
      </c>
      <c r="H525" s="41">
        <v>0.5857781276773103</v>
      </c>
      <c r="I525">
        <f>STDEV(H511:H525)</f>
        <v>4.0011353786469556E-2</v>
      </c>
    </row>
    <row r="526" spans="1:9">
      <c r="A526" s="22" t="s">
        <v>727</v>
      </c>
      <c r="B526" s="68" t="s">
        <v>769</v>
      </c>
      <c r="C526" s="22" t="s">
        <v>762</v>
      </c>
      <c r="D526" t="s">
        <v>119</v>
      </c>
      <c r="E526" s="3" t="s">
        <v>120</v>
      </c>
      <c r="F526">
        <v>1</v>
      </c>
      <c r="G526">
        <v>1</v>
      </c>
      <c r="H526">
        <v>0.60047788018067361</v>
      </c>
    </row>
    <row r="527" spans="1:9">
      <c r="A527" s="22" t="s">
        <v>727</v>
      </c>
      <c r="B527" s="53" t="s">
        <v>769</v>
      </c>
      <c r="C527" s="22" t="s">
        <v>762</v>
      </c>
      <c r="D527" t="s">
        <v>119</v>
      </c>
      <c r="E527" s="3" t="s">
        <v>120</v>
      </c>
      <c r="F527">
        <v>1</v>
      </c>
      <c r="G527">
        <v>2</v>
      </c>
      <c r="H527">
        <v>0.65565856865054373</v>
      </c>
    </row>
    <row r="528" spans="1:9">
      <c r="A528" s="22" t="s">
        <v>727</v>
      </c>
      <c r="B528" s="53" t="s">
        <v>769</v>
      </c>
      <c r="C528" s="22" t="s">
        <v>762</v>
      </c>
      <c r="D528" t="s">
        <v>119</v>
      </c>
      <c r="E528" s="3" t="s">
        <v>120</v>
      </c>
      <c r="F528">
        <v>1</v>
      </c>
      <c r="G528">
        <v>3</v>
      </c>
      <c r="H528">
        <v>0.67323075845892633</v>
      </c>
    </row>
    <row r="529" spans="1:9">
      <c r="A529" s="22" t="s">
        <v>727</v>
      </c>
      <c r="B529" s="53" t="s">
        <v>769</v>
      </c>
      <c r="C529" s="22" t="s">
        <v>762</v>
      </c>
      <c r="D529" t="s">
        <v>119</v>
      </c>
      <c r="E529" s="3" t="s">
        <v>120</v>
      </c>
      <c r="F529">
        <v>1</v>
      </c>
      <c r="G529">
        <v>4</v>
      </c>
      <c r="H529">
        <v>0.62196483971044469</v>
      </c>
    </row>
    <row r="530" spans="1:9">
      <c r="A530" s="22" t="s">
        <v>727</v>
      </c>
      <c r="B530" s="53" t="s">
        <v>769</v>
      </c>
      <c r="C530" s="22" t="s">
        <v>762</v>
      </c>
      <c r="D530" t="s">
        <v>119</v>
      </c>
      <c r="E530" s="3" t="s">
        <v>120</v>
      </c>
      <c r="F530">
        <v>1</v>
      </c>
      <c r="G530">
        <v>5</v>
      </c>
      <c r="H530">
        <v>0.57500612158582465</v>
      </c>
    </row>
    <row r="531" spans="1:9">
      <c r="A531" s="22" t="s">
        <v>727</v>
      </c>
      <c r="B531" s="53" t="s">
        <v>769</v>
      </c>
      <c r="C531" s="22" t="s">
        <v>762</v>
      </c>
      <c r="D531" t="s">
        <v>119</v>
      </c>
      <c r="E531" s="3" t="s">
        <v>120</v>
      </c>
      <c r="F531">
        <v>2</v>
      </c>
      <c r="G531">
        <v>1</v>
      </c>
      <c r="H531">
        <v>0.58433773629337848</v>
      </c>
    </row>
    <row r="532" spans="1:9">
      <c r="A532" s="22" t="s">
        <v>727</v>
      </c>
      <c r="B532" s="53" t="s">
        <v>769</v>
      </c>
      <c r="C532" s="22" t="s">
        <v>762</v>
      </c>
      <c r="D532" t="s">
        <v>119</v>
      </c>
      <c r="E532" s="3" t="s">
        <v>120</v>
      </c>
      <c r="F532">
        <v>2</v>
      </c>
      <c r="G532">
        <v>2</v>
      </c>
      <c r="H532">
        <v>0.58578180765891774</v>
      </c>
    </row>
    <row r="533" spans="1:9">
      <c r="A533" s="22" t="s">
        <v>727</v>
      </c>
      <c r="B533" s="53" t="s">
        <v>769</v>
      </c>
      <c r="C533" s="22" t="s">
        <v>762</v>
      </c>
      <c r="D533" t="s">
        <v>119</v>
      </c>
      <c r="E533" s="3" t="s">
        <v>120</v>
      </c>
      <c r="F533">
        <v>2</v>
      </c>
      <c r="G533">
        <v>3</v>
      </c>
      <c r="H533">
        <v>0.59435659864466472</v>
      </c>
    </row>
    <row r="534" spans="1:9">
      <c r="A534" s="22" t="s">
        <v>727</v>
      </c>
      <c r="B534" s="53" t="s">
        <v>769</v>
      </c>
      <c r="C534" s="22" t="s">
        <v>762</v>
      </c>
      <c r="D534" t="s">
        <v>119</v>
      </c>
      <c r="E534" s="3" t="s">
        <v>120</v>
      </c>
      <c r="F534">
        <v>2</v>
      </c>
      <c r="G534">
        <v>4</v>
      </c>
      <c r="H534">
        <v>0.59337282859724871</v>
      </c>
    </row>
    <row r="535" spans="1:9">
      <c r="A535" s="46" t="s">
        <v>727</v>
      </c>
      <c r="B535" s="54" t="s">
        <v>769</v>
      </c>
      <c r="C535" s="46" t="s">
        <v>762</v>
      </c>
      <c r="D535" s="41" t="s">
        <v>119</v>
      </c>
      <c r="E535" s="45" t="s">
        <v>120</v>
      </c>
      <c r="F535" s="41">
        <v>2</v>
      </c>
      <c r="G535" s="41">
        <v>5</v>
      </c>
      <c r="H535" s="41">
        <v>0.60871323372919584</v>
      </c>
      <c r="I535">
        <f>STDEV(H526:H535)</f>
        <v>3.2152587833585634E-2</v>
      </c>
    </row>
    <row r="536" spans="1:9">
      <c r="A536" s="22" t="s">
        <v>727</v>
      </c>
      <c r="B536" s="68" t="s">
        <v>769</v>
      </c>
      <c r="C536" s="22" t="s">
        <v>762</v>
      </c>
      <c r="D536" t="s">
        <v>121</v>
      </c>
      <c r="E536" s="3" t="s">
        <v>122</v>
      </c>
      <c r="F536">
        <v>1</v>
      </c>
      <c r="G536">
        <v>1</v>
      </c>
      <c r="H536">
        <v>0.66028559372848616</v>
      </c>
    </row>
    <row r="537" spans="1:9">
      <c r="A537" s="22" t="s">
        <v>727</v>
      </c>
      <c r="B537" s="53" t="s">
        <v>769</v>
      </c>
      <c r="C537" s="22" t="s">
        <v>762</v>
      </c>
      <c r="D537" t="s">
        <v>121</v>
      </c>
      <c r="E537" s="3" t="s">
        <v>122</v>
      </c>
      <c r="F537">
        <v>1</v>
      </c>
      <c r="G537">
        <v>2</v>
      </c>
      <c r="H537">
        <v>0.61170537180389395</v>
      </c>
    </row>
    <row r="538" spans="1:9">
      <c r="A538" s="22" t="s">
        <v>727</v>
      </c>
      <c r="B538" s="53" t="s">
        <v>769</v>
      </c>
      <c r="C538" s="22" t="s">
        <v>762</v>
      </c>
      <c r="D538" t="s">
        <v>121</v>
      </c>
      <c r="E538" s="3" t="s">
        <v>122</v>
      </c>
      <c r="F538">
        <v>1</v>
      </c>
      <c r="G538">
        <v>3</v>
      </c>
      <c r="H538">
        <v>0.64427295430512743</v>
      </c>
    </row>
    <row r="539" spans="1:9">
      <c r="A539" s="22" t="s">
        <v>727</v>
      </c>
      <c r="B539" s="53" t="s">
        <v>769</v>
      </c>
      <c r="C539" s="22" t="s">
        <v>762</v>
      </c>
      <c r="D539" t="s">
        <v>121</v>
      </c>
      <c r="E539" s="3" t="s">
        <v>122</v>
      </c>
      <c r="F539">
        <v>1</v>
      </c>
      <c r="G539">
        <v>4</v>
      </c>
      <c r="H539">
        <v>0.65309540681569289</v>
      </c>
    </row>
    <row r="540" spans="1:9">
      <c r="A540" s="22" t="s">
        <v>727</v>
      </c>
      <c r="B540" s="53" t="s">
        <v>769</v>
      </c>
      <c r="C540" s="22" t="s">
        <v>762</v>
      </c>
      <c r="D540" t="s">
        <v>121</v>
      </c>
      <c r="E540" s="3" t="s">
        <v>122</v>
      </c>
      <c r="F540">
        <v>2</v>
      </c>
      <c r="G540">
        <v>1</v>
      </c>
      <c r="H540">
        <v>0.66921055379581618</v>
      </c>
    </row>
    <row r="541" spans="1:9">
      <c r="A541" s="22" t="s">
        <v>727</v>
      </c>
      <c r="B541" s="53" t="s">
        <v>769</v>
      </c>
      <c r="C541" s="22" t="s">
        <v>762</v>
      </c>
      <c r="D541" t="s">
        <v>121</v>
      </c>
      <c r="E541" s="3" t="s">
        <v>122</v>
      </c>
      <c r="F541">
        <v>2</v>
      </c>
      <c r="G541">
        <v>2</v>
      </c>
      <c r="H541">
        <v>0.65397703866888757</v>
      </c>
    </row>
    <row r="542" spans="1:9">
      <c r="A542" s="22" t="s">
        <v>727</v>
      </c>
      <c r="B542" s="53" t="s">
        <v>769</v>
      </c>
      <c r="C542" s="22" t="s">
        <v>762</v>
      </c>
      <c r="D542" t="s">
        <v>121</v>
      </c>
      <c r="E542" s="3" t="s">
        <v>122</v>
      </c>
      <c r="F542">
        <v>3</v>
      </c>
      <c r="G542">
        <v>1</v>
      </c>
      <c r="H542">
        <v>0.66539040314555475</v>
      </c>
    </row>
    <row r="543" spans="1:9">
      <c r="A543" s="22" t="s">
        <v>727</v>
      </c>
      <c r="B543" s="53" t="s">
        <v>769</v>
      </c>
      <c r="C543" s="22" t="s">
        <v>762</v>
      </c>
      <c r="D543" t="s">
        <v>121</v>
      </c>
      <c r="E543" s="3" t="s">
        <v>122</v>
      </c>
      <c r="F543">
        <v>3</v>
      </c>
      <c r="G543">
        <v>2</v>
      </c>
      <c r="H543">
        <v>0.63851826469349438</v>
      </c>
    </row>
    <row r="544" spans="1:9">
      <c r="A544" s="22" t="s">
        <v>727</v>
      </c>
      <c r="B544" s="53" t="s">
        <v>769</v>
      </c>
      <c r="C544" s="22" t="s">
        <v>762</v>
      </c>
      <c r="D544" t="s">
        <v>121</v>
      </c>
      <c r="E544" s="3" t="s">
        <v>122</v>
      </c>
      <c r="F544">
        <v>3</v>
      </c>
      <c r="G544">
        <v>3</v>
      </c>
      <c r="H544">
        <v>0.67231816376559517</v>
      </c>
    </row>
    <row r="545" spans="1:9">
      <c r="A545" s="22" t="s">
        <v>727</v>
      </c>
      <c r="B545" s="53" t="s">
        <v>769</v>
      </c>
      <c r="C545" s="22" t="s">
        <v>762</v>
      </c>
      <c r="D545" t="s">
        <v>121</v>
      </c>
      <c r="E545" s="3" t="s">
        <v>122</v>
      </c>
      <c r="F545">
        <v>3</v>
      </c>
      <c r="G545">
        <v>4</v>
      </c>
      <c r="H545">
        <v>0.67458006350459832</v>
      </c>
    </row>
    <row r="546" spans="1:9">
      <c r="A546" s="46" t="s">
        <v>727</v>
      </c>
      <c r="B546" s="54" t="s">
        <v>769</v>
      </c>
      <c r="C546" s="46" t="s">
        <v>762</v>
      </c>
      <c r="D546" s="41" t="s">
        <v>121</v>
      </c>
      <c r="E546" s="45" t="s">
        <v>122</v>
      </c>
      <c r="F546" s="41">
        <v>3</v>
      </c>
      <c r="G546" s="41">
        <v>5</v>
      </c>
      <c r="H546" s="41">
        <v>0.65703507056029065</v>
      </c>
      <c r="I546">
        <f>STDEV(H536:H546)</f>
        <v>1.8136041279274383E-2</v>
      </c>
    </row>
    <row r="547" spans="1:9">
      <c r="A547" s="22" t="s">
        <v>726</v>
      </c>
      <c r="B547" s="58" t="s">
        <v>770</v>
      </c>
      <c r="C547" s="22" t="s">
        <v>761</v>
      </c>
      <c r="D547" t="s">
        <v>40</v>
      </c>
      <c r="E547" s="3" t="s">
        <v>41</v>
      </c>
      <c r="F547">
        <v>1</v>
      </c>
      <c r="G547">
        <v>1</v>
      </c>
      <c r="H547">
        <v>0.66622221153086159</v>
      </c>
    </row>
    <row r="548" spans="1:9">
      <c r="A548" s="22" t="s">
        <v>726</v>
      </c>
      <c r="B548" s="59" t="s">
        <v>770</v>
      </c>
      <c r="C548" s="22" t="s">
        <v>761</v>
      </c>
      <c r="D548" t="s">
        <v>40</v>
      </c>
      <c r="E548" s="3" t="s">
        <v>41</v>
      </c>
      <c r="F548">
        <v>1</v>
      </c>
      <c r="G548">
        <v>2</v>
      </c>
      <c r="H548">
        <v>0.66251714089818314</v>
      </c>
    </row>
    <row r="549" spans="1:9">
      <c r="A549" s="22" t="s">
        <v>726</v>
      </c>
      <c r="B549" s="59" t="s">
        <v>770</v>
      </c>
      <c r="C549" s="22" t="s">
        <v>761</v>
      </c>
      <c r="D549" t="s">
        <v>40</v>
      </c>
      <c r="E549" s="3" t="s">
        <v>41</v>
      </c>
      <c r="F549">
        <v>1</v>
      </c>
      <c r="G549">
        <v>3</v>
      </c>
      <c r="H549">
        <v>0.62028596781349565</v>
      </c>
    </row>
    <row r="550" spans="1:9">
      <c r="A550" s="22" t="s">
        <v>726</v>
      </c>
      <c r="B550" s="59" t="s">
        <v>770</v>
      </c>
      <c r="C550" s="22" t="s">
        <v>761</v>
      </c>
      <c r="D550" t="s">
        <v>40</v>
      </c>
      <c r="E550" s="3" t="s">
        <v>41</v>
      </c>
      <c r="F550">
        <v>1</v>
      </c>
      <c r="G550">
        <v>4</v>
      </c>
      <c r="H550">
        <v>0.63963197819130024</v>
      </c>
    </row>
    <row r="551" spans="1:9">
      <c r="A551" s="22" t="s">
        <v>726</v>
      </c>
      <c r="B551" s="59" t="s">
        <v>770</v>
      </c>
      <c r="C551" s="22" t="s">
        <v>761</v>
      </c>
      <c r="D551" t="s">
        <v>40</v>
      </c>
      <c r="E551" s="3" t="s">
        <v>41</v>
      </c>
      <c r="F551">
        <v>2</v>
      </c>
      <c r="G551">
        <v>1</v>
      </c>
      <c r="H551">
        <v>0.64704121057874453</v>
      </c>
    </row>
    <row r="552" spans="1:9">
      <c r="A552" s="22" t="s">
        <v>726</v>
      </c>
      <c r="B552" s="59" t="s">
        <v>770</v>
      </c>
      <c r="C552" s="22" t="s">
        <v>761</v>
      </c>
      <c r="D552" t="s">
        <v>40</v>
      </c>
      <c r="E552" s="3" t="s">
        <v>41</v>
      </c>
      <c r="F552">
        <v>2</v>
      </c>
      <c r="G552">
        <v>2</v>
      </c>
      <c r="H552">
        <v>0.61209080760048251</v>
      </c>
    </row>
    <row r="553" spans="1:9">
      <c r="A553" s="22" t="s">
        <v>726</v>
      </c>
      <c r="B553" s="59" t="s">
        <v>770</v>
      </c>
      <c r="C553" s="22" t="s">
        <v>761</v>
      </c>
      <c r="D553" t="s">
        <v>40</v>
      </c>
      <c r="E553" s="3" t="s">
        <v>41</v>
      </c>
      <c r="F553">
        <v>2</v>
      </c>
      <c r="G553">
        <v>3</v>
      </c>
      <c r="H553">
        <v>0.55987108962604881</v>
      </c>
    </row>
    <row r="554" spans="1:9">
      <c r="A554" s="22" t="s">
        <v>726</v>
      </c>
      <c r="B554" s="59" t="s">
        <v>770</v>
      </c>
      <c r="C554" s="22" t="s">
        <v>761</v>
      </c>
      <c r="D554" t="s">
        <v>40</v>
      </c>
      <c r="E554" s="3" t="s">
        <v>41</v>
      </c>
      <c r="F554">
        <v>3</v>
      </c>
      <c r="G554">
        <v>1</v>
      </c>
      <c r="H554">
        <v>0.5843381614097003</v>
      </c>
    </row>
    <row r="555" spans="1:9">
      <c r="A555" s="22" t="s">
        <v>726</v>
      </c>
      <c r="B555" s="59" t="s">
        <v>770</v>
      </c>
      <c r="C555" s="22" t="s">
        <v>761</v>
      </c>
      <c r="D555" t="s">
        <v>40</v>
      </c>
      <c r="E555" s="3" t="s">
        <v>41</v>
      </c>
      <c r="F555">
        <v>3</v>
      </c>
      <c r="G555">
        <v>2</v>
      </c>
      <c r="H555">
        <v>0.63420907371956725</v>
      </c>
    </row>
    <row r="556" spans="1:9">
      <c r="A556" s="22" t="s">
        <v>726</v>
      </c>
      <c r="B556" s="59" t="s">
        <v>770</v>
      </c>
      <c r="C556" s="22" t="s">
        <v>761</v>
      </c>
      <c r="D556" t="s">
        <v>40</v>
      </c>
      <c r="E556" s="3" t="s">
        <v>41</v>
      </c>
      <c r="F556">
        <v>3</v>
      </c>
      <c r="G556">
        <v>3</v>
      </c>
      <c r="H556">
        <v>0.60784290936139795</v>
      </c>
    </row>
    <row r="557" spans="1:9">
      <c r="A557" s="22" t="s">
        <v>726</v>
      </c>
      <c r="B557" s="59" t="s">
        <v>770</v>
      </c>
      <c r="C557" s="22" t="s">
        <v>761</v>
      </c>
      <c r="D557" t="s">
        <v>40</v>
      </c>
      <c r="E557" s="3" t="s">
        <v>41</v>
      </c>
      <c r="F557">
        <v>3</v>
      </c>
      <c r="G557">
        <v>4</v>
      </c>
      <c r="H557">
        <v>0.57587005877237518</v>
      </c>
    </row>
    <row r="558" spans="1:9">
      <c r="A558" s="46" t="s">
        <v>726</v>
      </c>
      <c r="B558" s="52" t="s">
        <v>770</v>
      </c>
      <c r="C558" s="46" t="s">
        <v>761</v>
      </c>
      <c r="D558" s="41" t="s">
        <v>40</v>
      </c>
      <c r="E558" s="45" t="s">
        <v>41</v>
      </c>
      <c r="F558" s="41">
        <v>3</v>
      </c>
      <c r="G558" s="41">
        <v>5</v>
      </c>
      <c r="H558" s="41">
        <v>0.59528931199011403</v>
      </c>
      <c r="I558">
        <f>STDEV(H547:H558)</f>
        <v>3.4135600481447245E-2</v>
      </c>
    </row>
    <row r="559" spans="1:9">
      <c r="A559" s="22" t="s">
        <v>726</v>
      </c>
      <c r="B559" s="57" t="s">
        <v>808</v>
      </c>
      <c r="C559" s="22" t="s">
        <v>806</v>
      </c>
      <c r="D559" t="s">
        <v>800</v>
      </c>
      <c r="E559" s="3" t="s">
        <v>803</v>
      </c>
      <c r="F559" s="22">
        <v>1</v>
      </c>
      <c r="G559" s="22">
        <v>1</v>
      </c>
      <c r="H559">
        <v>0.57962580958986787</v>
      </c>
    </row>
    <row r="560" spans="1:9">
      <c r="A560" s="22" t="s">
        <v>726</v>
      </c>
      <c r="B560" s="57" t="s">
        <v>808</v>
      </c>
      <c r="C560" s="22" t="s">
        <v>806</v>
      </c>
      <c r="D560" t="s">
        <v>800</v>
      </c>
      <c r="E560" s="3" t="s">
        <v>803</v>
      </c>
      <c r="F560" s="22">
        <v>1</v>
      </c>
      <c r="G560" s="22">
        <v>2</v>
      </c>
      <c r="H560">
        <v>0.55174748383794181</v>
      </c>
    </row>
    <row r="561" spans="1:9">
      <c r="A561" s="22" t="s">
        <v>726</v>
      </c>
      <c r="B561" s="57" t="s">
        <v>808</v>
      </c>
      <c r="C561" s="22" t="s">
        <v>806</v>
      </c>
      <c r="D561" t="s">
        <v>800</v>
      </c>
      <c r="E561" s="3" t="s">
        <v>803</v>
      </c>
      <c r="F561" s="22">
        <v>1</v>
      </c>
      <c r="G561" s="22">
        <v>3</v>
      </c>
      <c r="H561">
        <v>0.52944763271162121</v>
      </c>
    </row>
    <row r="562" spans="1:9">
      <c r="A562" s="22" t="s">
        <v>726</v>
      </c>
      <c r="B562" s="57" t="s">
        <v>808</v>
      </c>
      <c r="C562" s="22" t="s">
        <v>806</v>
      </c>
      <c r="D562" t="s">
        <v>800</v>
      </c>
      <c r="E562" s="3" t="s">
        <v>803</v>
      </c>
      <c r="F562" s="22">
        <v>1</v>
      </c>
      <c r="G562" s="22">
        <v>4</v>
      </c>
      <c r="H562">
        <v>0.52144099423892165</v>
      </c>
    </row>
    <row r="563" spans="1:9">
      <c r="A563" s="22" t="s">
        <v>726</v>
      </c>
      <c r="B563" s="57" t="s">
        <v>808</v>
      </c>
      <c r="C563" s="22" t="s">
        <v>806</v>
      </c>
      <c r="D563" t="s">
        <v>800</v>
      </c>
      <c r="E563" s="3" t="s">
        <v>803</v>
      </c>
      <c r="F563" s="22">
        <v>1</v>
      </c>
      <c r="G563" s="22">
        <v>5</v>
      </c>
      <c r="H563">
        <v>0.51696485950320858</v>
      </c>
    </row>
    <row r="564" spans="1:9">
      <c r="A564" s="22" t="s">
        <v>726</v>
      </c>
      <c r="B564" s="57" t="s">
        <v>808</v>
      </c>
      <c r="C564" s="22" t="s">
        <v>806</v>
      </c>
      <c r="D564" t="s">
        <v>800</v>
      </c>
      <c r="E564" s="3" t="s">
        <v>803</v>
      </c>
      <c r="F564" s="22">
        <v>1</v>
      </c>
      <c r="G564" s="22">
        <v>6</v>
      </c>
      <c r="H564">
        <v>0.51372272402484376</v>
      </c>
    </row>
    <row r="565" spans="1:9">
      <c r="A565" s="22" t="s">
        <v>726</v>
      </c>
      <c r="B565" s="57" t="s">
        <v>808</v>
      </c>
      <c r="C565" s="22" t="s">
        <v>806</v>
      </c>
      <c r="D565" t="s">
        <v>800</v>
      </c>
      <c r="E565" s="3" t="s">
        <v>803</v>
      </c>
      <c r="F565" s="22">
        <v>2</v>
      </c>
      <c r="G565" s="22">
        <v>1</v>
      </c>
      <c r="H565">
        <v>0.52578192924181288</v>
      </c>
    </row>
    <row r="566" spans="1:9">
      <c r="A566" s="22" t="s">
        <v>726</v>
      </c>
      <c r="B566" s="57" t="s">
        <v>808</v>
      </c>
      <c r="C566" s="22" t="s">
        <v>806</v>
      </c>
      <c r="D566" t="s">
        <v>800</v>
      </c>
      <c r="E566" s="3" t="s">
        <v>803</v>
      </c>
      <c r="F566" s="22">
        <v>2</v>
      </c>
      <c r="G566" s="22">
        <v>2</v>
      </c>
      <c r="H566">
        <v>0.50593598459852651</v>
      </c>
    </row>
    <row r="567" spans="1:9">
      <c r="A567" s="22" t="s">
        <v>726</v>
      </c>
      <c r="B567" s="57" t="s">
        <v>808</v>
      </c>
      <c r="C567" s="22" t="s">
        <v>806</v>
      </c>
      <c r="D567" t="s">
        <v>800</v>
      </c>
      <c r="E567" s="3" t="s">
        <v>803</v>
      </c>
      <c r="F567" s="22">
        <v>2</v>
      </c>
      <c r="G567" s="22">
        <v>3</v>
      </c>
      <c r="H567">
        <v>0.51353278980829065</v>
      </c>
    </row>
    <row r="568" spans="1:9">
      <c r="A568" s="22" t="s">
        <v>726</v>
      </c>
      <c r="B568" s="57" t="s">
        <v>808</v>
      </c>
      <c r="C568" s="22" t="s">
        <v>806</v>
      </c>
      <c r="D568" t="s">
        <v>800</v>
      </c>
      <c r="E568" s="3" t="s">
        <v>803</v>
      </c>
      <c r="F568" s="22">
        <v>2</v>
      </c>
      <c r="G568" s="22">
        <v>4</v>
      </c>
      <c r="H568">
        <v>0.50797924700923003</v>
      </c>
    </row>
    <row r="569" spans="1:9">
      <c r="A569" s="22" t="s">
        <v>726</v>
      </c>
      <c r="B569" s="57" t="s">
        <v>808</v>
      </c>
      <c r="C569" s="22" t="s">
        <v>806</v>
      </c>
      <c r="D569" t="s">
        <v>800</v>
      </c>
      <c r="E569" s="3" t="s">
        <v>803</v>
      </c>
      <c r="F569" s="22">
        <v>2</v>
      </c>
      <c r="G569" s="22">
        <v>5</v>
      </c>
      <c r="H569">
        <v>0.5422599802802045</v>
      </c>
    </row>
    <row r="570" spans="1:9">
      <c r="A570" s="22" t="s">
        <v>726</v>
      </c>
      <c r="B570" s="57" t="s">
        <v>808</v>
      </c>
      <c r="C570" s="22" t="s">
        <v>806</v>
      </c>
      <c r="D570" t="s">
        <v>800</v>
      </c>
      <c r="E570" s="3" t="s">
        <v>803</v>
      </c>
      <c r="F570" s="22">
        <v>2</v>
      </c>
      <c r="G570" s="22">
        <v>6</v>
      </c>
      <c r="H570">
        <v>0.52509557426648212</v>
      </c>
    </row>
    <row r="571" spans="1:9">
      <c r="A571" s="22" t="s">
        <v>726</v>
      </c>
      <c r="B571" s="57" t="s">
        <v>808</v>
      </c>
      <c r="C571" s="22" t="s">
        <v>806</v>
      </c>
      <c r="D571" t="s">
        <v>800</v>
      </c>
      <c r="E571" s="3" t="s">
        <v>803</v>
      </c>
      <c r="F571" s="22">
        <v>3</v>
      </c>
      <c r="G571" s="22">
        <v>1</v>
      </c>
      <c r="H571">
        <v>0.54443666355431064</v>
      </c>
    </row>
    <row r="572" spans="1:9">
      <c r="A572" s="22" t="s">
        <v>726</v>
      </c>
      <c r="B572" s="57" t="s">
        <v>808</v>
      </c>
      <c r="C572" s="22" t="s">
        <v>806</v>
      </c>
      <c r="D572" t="s">
        <v>800</v>
      </c>
      <c r="E572" s="3" t="s">
        <v>803</v>
      </c>
      <c r="F572" s="22">
        <v>3</v>
      </c>
      <c r="G572" s="22">
        <v>2</v>
      </c>
      <c r="H572">
        <v>0.54373968636673553</v>
      </c>
    </row>
    <row r="573" spans="1:9">
      <c r="A573" s="22" t="s">
        <v>726</v>
      </c>
      <c r="B573" s="57" t="s">
        <v>808</v>
      </c>
      <c r="C573" s="22" t="s">
        <v>806</v>
      </c>
      <c r="D573" t="s">
        <v>800</v>
      </c>
      <c r="E573" s="3" t="s">
        <v>803</v>
      </c>
      <c r="F573" s="22">
        <v>3</v>
      </c>
      <c r="G573" s="22">
        <v>3</v>
      </c>
      <c r="H573">
        <v>0.51955003020788126</v>
      </c>
    </row>
    <row r="574" spans="1:9">
      <c r="A574" s="22" t="s">
        <v>726</v>
      </c>
      <c r="B574" s="57" t="s">
        <v>808</v>
      </c>
      <c r="C574" s="22" t="s">
        <v>806</v>
      </c>
      <c r="D574" t="s">
        <v>800</v>
      </c>
      <c r="E574" s="3" t="s">
        <v>803</v>
      </c>
      <c r="F574" s="22">
        <v>3</v>
      </c>
      <c r="G574" s="22">
        <v>4</v>
      </c>
      <c r="H574">
        <v>0.54028553930950007</v>
      </c>
    </row>
    <row r="575" spans="1:9">
      <c r="A575" s="22" t="s">
        <v>726</v>
      </c>
      <c r="B575" s="57" t="s">
        <v>808</v>
      </c>
      <c r="C575" s="22" t="s">
        <v>806</v>
      </c>
      <c r="D575" t="s">
        <v>800</v>
      </c>
      <c r="E575" s="3" t="s">
        <v>803</v>
      </c>
      <c r="F575" s="22">
        <v>3</v>
      </c>
      <c r="G575" s="22">
        <v>5</v>
      </c>
      <c r="H575">
        <v>0.49387967117347703</v>
      </c>
    </row>
    <row r="576" spans="1:9">
      <c r="A576" s="46" t="s">
        <v>726</v>
      </c>
      <c r="B576" s="65" t="s">
        <v>808</v>
      </c>
      <c r="C576" s="46" t="s">
        <v>806</v>
      </c>
      <c r="D576" s="41" t="s">
        <v>800</v>
      </c>
      <c r="E576" s="45" t="s">
        <v>803</v>
      </c>
      <c r="F576" s="46">
        <v>3</v>
      </c>
      <c r="G576" s="46">
        <v>6</v>
      </c>
      <c r="H576" s="41">
        <v>0.49082762503518818</v>
      </c>
      <c r="I576">
        <f>STDEV(H559:H576)</f>
        <v>2.1855972907229591E-2</v>
      </c>
    </row>
    <row r="577" spans="1:8">
      <c r="A577" s="22" t="s">
        <v>726</v>
      </c>
      <c r="B577" s="57" t="s">
        <v>808</v>
      </c>
      <c r="C577" s="22" t="s">
        <v>806</v>
      </c>
      <c r="D577" t="s">
        <v>801</v>
      </c>
      <c r="E577" s="3" t="s">
        <v>803</v>
      </c>
      <c r="F577" s="22">
        <v>1</v>
      </c>
      <c r="G577" s="22">
        <v>1</v>
      </c>
      <c r="H577">
        <v>0.5118620884822187</v>
      </c>
    </row>
    <row r="578" spans="1:8">
      <c r="A578" s="22" t="s">
        <v>726</v>
      </c>
      <c r="B578" s="57" t="s">
        <v>808</v>
      </c>
      <c r="C578" s="22" t="s">
        <v>806</v>
      </c>
      <c r="D578" t="s">
        <v>801</v>
      </c>
      <c r="E578" s="3" t="s">
        <v>803</v>
      </c>
      <c r="F578" s="22">
        <v>1</v>
      </c>
      <c r="G578" s="22">
        <v>2</v>
      </c>
      <c r="H578">
        <v>0.49524515791310419</v>
      </c>
    </row>
    <row r="579" spans="1:8">
      <c r="A579" s="22" t="s">
        <v>726</v>
      </c>
      <c r="B579" s="57" t="s">
        <v>808</v>
      </c>
      <c r="C579" s="22" t="s">
        <v>806</v>
      </c>
      <c r="D579" t="s">
        <v>801</v>
      </c>
      <c r="E579" s="3" t="s">
        <v>803</v>
      </c>
      <c r="F579" s="22">
        <v>1</v>
      </c>
      <c r="G579" s="22">
        <v>3</v>
      </c>
      <c r="H579">
        <v>0.50038659482446179</v>
      </c>
    </row>
    <row r="580" spans="1:8">
      <c r="A580" s="22" t="s">
        <v>726</v>
      </c>
      <c r="B580" s="57" t="s">
        <v>808</v>
      </c>
      <c r="C580" s="22" t="s">
        <v>806</v>
      </c>
      <c r="D580" t="s">
        <v>801</v>
      </c>
      <c r="E580" s="3" t="s">
        <v>803</v>
      </c>
      <c r="F580" s="22">
        <v>1</v>
      </c>
      <c r="G580" s="22">
        <v>4</v>
      </c>
      <c r="H580">
        <v>0.5265974309227629</v>
      </c>
    </row>
    <row r="581" spans="1:8">
      <c r="A581" s="22" t="s">
        <v>726</v>
      </c>
      <c r="B581" s="57" t="s">
        <v>808</v>
      </c>
      <c r="C581" s="22" t="s">
        <v>806</v>
      </c>
      <c r="D581" t="s">
        <v>801</v>
      </c>
      <c r="E581" s="3" t="s">
        <v>803</v>
      </c>
      <c r="F581" s="22">
        <v>1</v>
      </c>
      <c r="G581" s="22">
        <v>5</v>
      </c>
      <c r="H581">
        <v>0.51026991076871919</v>
      </c>
    </row>
    <row r="582" spans="1:8">
      <c r="A582" s="22" t="s">
        <v>726</v>
      </c>
      <c r="B582" s="57" t="s">
        <v>808</v>
      </c>
      <c r="C582" s="22" t="s">
        <v>806</v>
      </c>
      <c r="D582" t="s">
        <v>801</v>
      </c>
      <c r="E582" s="3" t="s">
        <v>803</v>
      </c>
      <c r="F582" s="22">
        <v>1</v>
      </c>
      <c r="G582" s="22">
        <v>6</v>
      </c>
      <c r="H582">
        <v>0.51034835528041556</v>
      </c>
    </row>
    <row r="583" spans="1:8">
      <c r="A583" s="22" t="s">
        <v>726</v>
      </c>
      <c r="B583" s="57" t="s">
        <v>808</v>
      </c>
      <c r="C583" s="22" t="s">
        <v>806</v>
      </c>
      <c r="D583" t="s">
        <v>801</v>
      </c>
      <c r="E583" s="3" t="s">
        <v>803</v>
      </c>
      <c r="F583" s="22">
        <v>2</v>
      </c>
      <c r="G583" s="22">
        <v>1</v>
      </c>
      <c r="H583">
        <v>0.49066370547535665</v>
      </c>
    </row>
    <row r="584" spans="1:8">
      <c r="A584" s="22" t="s">
        <v>726</v>
      </c>
      <c r="B584" s="57" t="s">
        <v>808</v>
      </c>
      <c r="C584" s="22" t="s">
        <v>806</v>
      </c>
      <c r="D584" t="s">
        <v>801</v>
      </c>
      <c r="E584" s="3" t="s">
        <v>803</v>
      </c>
      <c r="F584" s="22">
        <v>2</v>
      </c>
      <c r="G584" s="22">
        <v>2</v>
      </c>
      <c r="H584">
        <v>0.54292267365661862</v>
      </c>
    </row>
    <row r="585" spans="1:8">
      <c r="A585" s="22" t="s">
        <v>726</v>
      </c>
      <c r="B585" s="57" t="s">
        <v>808</v>
      </c>
      <c r="C585" s="22" t="s">
        <v>806</v>
      </c>
      <c r="D585" t="s">
        <v>801</v>
      </c>
      <c r="E585" s="3" t="s">
        <v>803</v>
      </c>
      <c r="F585" s="22">
        <v>2</v>
      </c>
      <c r="G585" s="22">
        <v>3</v>
      </c>
      <c r="H585">
        <v>0.53414956187732554</v>
      </c>
    </row>
    <row r="586" spans="1:8">
      <c r="A586" s="22" t="s">
        <v>726</v>
      </c>
      <c r="B586" s="57" t="s">
        <v>808</v>
      </c>
      <c r="C586" s="22" t="s">
        <v>806</v>
      </c>
      <c r="D586" t="s">
        <v>801</v>
      </c>
      <c r="E586" s="3" t="s">
        <v>803</v>
      </c>
      <c r="F586" s="22">
        <v>2</v>
      </c>
      <c r="G586" s="22">
        <v>4</v>
      </c>
      <c r="H586">
        <v>0.55172502974189208</v>
      </c>
    </row>
    <row r="587" spans="1:8">
      <c r="A587" s="22" t="s">
        <v>726</v>
      </c>
      <c r="B587" s="57" t="s">
        <v>808</v>
      </c>
      <c r="C587" s="22" t="s">
        <v>806</v>
      </c>
      <c r="D587" t="s">
        <v>801</v>
      </c>
      <c r="E587" s="3" t="s">
        <v>803</v>
      </c>
      <c r="F587" s="22">
        <v>2</v>
      </c>
      <c r="G587" s="22">
        <v>5</v>
      </c>
      <c r="H587">
        <v>0.45764194386560675</v>
      </c>
    </row>
    <row r="588" spans="1:8">
      <c r="A588" s="22" t="s">
        <v>726</v>
      </c>
      <c r="B588" s="57" t="s">
        <v>808</v>
      </c>
      <c r="C588" s="22" t="s">
        <v>806</v>
      </c>
      <c r="D588" t="s">
        <v>801</v>
      </c>
      <c r="E588" s="3" t="s">
        <v>803</v>
      </c>
      <c r="F588" s="22">
        <v>2</v>
      </c>
      <c r="G588" s="22">
        <v>6</v>
      </c>
      <c r="H588">
        <v>0.52823427653527733</v>
      </c>
    </row>
    <row r="589" spans="1:8">
      <c r="A589" s="22" t="s">
        <v>726</v>
      </c>
      <c r="B589" s="57" t="s">
        <v>808</v>
      </c>
      <c r="C589" s="22" t="s">
        <v>806</v>
      </c>
      <c r="D589" t="s">
        <v>801</v>
      </c>
      <c r="E589" s="3" t="s">
        <v>803</v>
      </c>
      <c r="F589" s="22">
        <v>3</v>
      </c>
      <c r="G589" s="22">
        <v>1</v>
      </c>
      <c r="H589">
        <v>0.55640211435320541</v>
      </c>
    </row>
    <row r="590" spans="1:8">
      <c r="A590" s="22" t="s">
        <v>726</v>
      </c>
      <c r="B590" s="57" t="s">
        <v>808</v>
      </c>
      <c r="C590" s="22" t="s">
        <v>806</v>
      </c>
      <c r="D590" t="s">
        <v>801</v>
      </c>
      <c r="E590" s="3" t="s">
        <v>803</v>
      </c>
      <c r="F590" s="22">
        <v>3</v>
      </c>
      <c r="G590" s="22">
        <v>2</v>
      </c>
      <c r="H590">
        <v>0.54362727309382686</v>
      </c>
    </row>
    <row r="591" spans="1:8">
      <c r="A591" s="22" t="s">
        <v>726</v>
      </c>
      <c r="B591" s="57" t="s">
        <v>808</v>
      </c>
      <c r="C591" s="22" t="s">
        <v>806</v>
      </c>
      <c r="D591" t="s">
        <v>801</v>
      </c>
      <c r="E591" s="3" t="s">
        <v>803</v>
      </c>
      <c r="F591" s="22">
        <v>3</v>
      </c>
      <c r="G591" s="22">
        <v>3</v>
      </c>
      <c r="H591">
        <v>0.52128583020398922</v>
      </c>
    </row>
    <row r="592" spans="1:8">
      <c r="A592" s="22" t="s">
        <v>726</v>
      </c>
      <c r="B592" s="57" t="s">
        <v>808</v>
      </c>
      <c r="C592" s="22" t="s">
        <v>806</v>
      </c>
      <c r="D592" t="s">
        <v>801</v>
      </c>
      <c r="E592" s="3" t="s">
        <v>803</v>
      </c>
      <c r="F592" s="22">
        <v>3</v>
      </c>
      <c r="G592" s="22">
        <v>4</v>
      </c>
      <c r="H592">
        <v>0.53308551876229138</v>
      </c>
    </row>
    <row r="593" spans="1:9">
      <c r="A593" s="22" t="s">
        <v>726</v>
      </c>
      <c r="B593" s="57" t="s">
        <v>808</v>
      </c>
      <c r="C593" s="22" t="s">
        <v>806</v>
      </c>
      <c r="D593" t="s">
        <v>801</v>
      </c>
      <c r="E593" s="3" t="s">
        <v>803</v>
      </c>
      <c r="F593" s="22">
        <v>3</v>
      </c>
      <c r="G593" s="22">
        <v>5</v>
      </c>
      <c r="H593">
        <v>0.5</v>
      </c>
    </row>
    <row r="594" spans="1:9">
      <c r="A594" s="46" t="s">
        <v>726</v>
      </c>
      <c r="B594" s="65" t="s">
        <v>808</v>
      </c>
      <c r="C594" s="46" t="s">
        <v>806</v>
      </c>
      <c r="D594" s="41" t="s">
        <v>801</v>
      </c>
      <c r="E594" s="45" t="s">
        <v>803</v>
      </c>
      <c r="F594" s="46">
        <v>3</v>
      </c>
      <c r="G594" s="46">
        <v>6</v>
      </c>
      <c r="H594" s="41">
        <v>0.50102629818214806</v>
      </c>
      <c r="I594">
        <f>STDEV(H577:H594)</f>
        <v>2.4911912479082782E-2</v>
      </c>
    </row>
    <row r="595" spans="1:9">
      <c r="A595" s="22" t="s">
        <v>726</v>
      </c>
      <c r="B595" s="57" t="s">
        <v>808</v>
      </c>
      <c r="C595" s="22" t="s">
        <v>806</v>
      </c>
      <c r="D595" t="s">
        <v>802</v>
      </c>
      <c r="E595" s="3" t="s">
        <v>789</v>
      </c>
      <c r="F595" s="22">
        <v>1</v>
      </c>
      <c r="G595" s="22">
        <v>1</v>
      </c>
      <c r="H595">
        <v>0.49781417635492431</v>
      </c>
    </row>
    <row r="596" spans="1:9">
      <c r="A596" s="22" t="s">
        <v>726</v>
      </c>
      <c r="B596" s="57" t="s">
        <v>808</v>
      </c>
      <c r="C596" s="22" t="s">
        <v>806</v>
      </c>
      <c r="D596" t="s">
        <v>802</v>
      </c>
      <c r="E596" s="3" t="s">
        <v>789</v>
      </c>
      <c r="F596" s="22">
        <v>1</v>
      </c>
      <c r="G596" s="22">
        <v>2</v>
      </c>
      <c r="H596">
        <v>0.49414170330232082</v>
      </c>
    </row>
    <row r="597" spans="1:9">
      <c r="A597" s="22" t="s">
        <v>726</v>
      </c>
      <c r="B597" s="57" t="s">
        <v>808</v>
      </c>
      <c r="C597" s="22" t="s">
        <v>806</v>
      </c>
      <c r="D597" t="s">
        <v>802</v>
      </c>
      <c r="E597" s="3" t="s">
        <v>789</v>
      </c>
      <c r="F597" s="22">
        <v>1</v>
      </c>
      <c r="G597" s="22">
        <v>3</v>
      </c>
      <c r="H597">
        <v>0.51472252594425583</v>
      </c>
    </row>
    <row r="598" spans="1:9">
      <c r="A598" s="22" t="s">
        <v>726</v>
      </c>
      <c r="B598" s="57" t="s">
        <v>808</v>
      </c>
      <c r="C598" s="22" t="s">
        <v>806</v>
      </c>
      <c r="D598" t="s">
        <v>802</v>
      </c>
      <c r="E598" s="3" t="s">
        <v>789</v>
      </c>
      <c r="F598" s="22">
        <v>1</v>
      </c>
      <c r="G598" s="22">
        <v>4</v>
      </c>
      <c r="H598">
        <v>0.47230829574426358</v>
      </c>
    </row>
    <row r="599" spans="1:9">
      <c r="A599" s="22" t="s">
        <v>726</v>
      </c>
      <c r="B599" s="57" t="s">
        <v>808</v>
      </c>
      <c r="C599" s="22" t="s">
        <v>806</v>
      </c>
      <c r="D599" t="s">
        <v>802</v>
      </c>
      <c r="E599" s="3" t="s">
        <v>789</v>
      </c>
      <c r="F599" s="22">
        <v>1</v>
      </c>
      <c r="G599" s="22">
        <v>5</v>
      </c>
      <c r="H599">
        <v>0.52964103734124268</v>
      </c>
    </row>
    <row r="600" spans="1:9">
      <c r="A600" s="22" t="s">
        <v>726</v>
      </c>
      <c r="B600" s="57" t="s">
        <v>808</v>
      </c>
      <c r="C600" s="22" t="s">
        <v>806</v>
      </c>
      <c r="D600" t="s">
        <v>802</v>
      </c>
      <c r="E600" s="3" t="s">
        <v>789</v>
      </c>
      <c r="F600" s="22">
        <v>2</v>
      </c>
      <c r="G600" s="22">
        <v>1</v>
      </c>
      <c r="H600">
        <v>0.5</v>
      </c>
    </row>
    <row r="601" spans="1:9">
      <c r="A601" s="22" t="s">
        <v>726</v>
      </c>
      <c r="B601" s="57" t="s">
        <v>808</v>
      </c>
      <c r="C601" s="22" t="s">
        <v>806</v>
      </c>
      <c r="D601" t="s">
        <v>802</v>
      </c>
      <c r="E601" s="3" t="s">
        <v>789</v>
      </c>
      <c r="F601" s="22">
        <v>2</v>
      </c>
      <c r="G601" s="22">
        <v>2</v>
      </c>
      <c r="H601">
        <v>0.5</v>
      </c>
    </row>
    <row r="602" spans="1:9">
      <c r="A602" s="22" t="s">
        <v>726</v>
      </c>
      <c r="B602" s="57" t="s">
        <v>808</v>
      </c>
      <c r="C602" s="22" t="s">
        <v>806</v>
      </c>
      <c r="D602" t="s">
        <v>802</v>
      </c>
      <c r="E602" s="3" t="s">
        <v>789</v>
      </c>
      <c r="F602" s="22">
        <v>2</v>
      </c>
      <c r="G602" s="22">
        <v>3</v>
      </c>
      <c r="H602">
        <v>0.52161342641562658</v>
      </c>
    </row>
    <row r="603" spans="1:9">
      <c r="A603" s="22" t="s">
        <v>726</v>
      </c>
      <c r="B603" s="57" t="s">
        <v>808</v>
      </c>
      <c r="C603" s="22" t="s">
        <v>806</v>
      </c>
      <c r="D603" t="s">
        <v>802</v>
      </c>
      <c r="E603" s="3" t="s">
        <v>789</v>
      </c>
      <c r="F603" s="22">
        <v>2</v>
      </c>
      <c r="G603" s="22">
        <v>4</v>
      </c>
      <c r="H603">
        <v>0.5</v>
      </c>
    </row>
    <row r="604" spans="1:9">
      <c r="A604" s="22" t="s">
        <v>726</v>
      </c>
      <c r="B604" s="57" t="s">
        <v>808</v>
      </c>
      <c r="C604" s="22" t="s">
        <v>806</v>
      </c>
      <c r="D604" t="s">
        <v>802</v>
      </c>
      <c r="E604" s="3" t="s">
        <v>789</v>
      </c>
      <c r="F604" s="22">
        <v>3</v>
      </c>
      <c r="G604" s="22">
        <v>1</v>
      </c>
      <c r="H604">
        <v>0.46320820027244919</v>
      </c>
    </row>
    <row r="605" spans="1:9">
      <c r="A605" s="22" t="s">
        <v>726</v>
      </c>
      <c r="B605" s="57" t="s">
        <v>808</v>
      </c>
      <c r="C605" s="22" t="s">
        <v>806</v>
      </c>
      <c r="D605" t="s">
        <v>802</v>
      </c>
      <c r="E605" s="3" t="s">
        <v>789</v>
      </c>
      <c r="F605" s="22">
        <v>3</v>
      </c>
      <c r="G605" s="22">
        <v>2</v>
      </c>
      <c r="H605">
        <v>0.5454996544330043</v>
      </c>
    </row>
    <row r="606" spans="1:9">
      <c r="A606" s="22" t="s">
        <v>726</v>
      </c>
      <c r="B606" s="57" t="s">
        <v>808</v>
      </c>
      <c r="C606" s="22" t="s">
        <v>806</v>
      </c>
      <c r="D606" t="s">
        <v>802</v>
      </c>
      <c r="E606" s="3" t="s">
        <v>789</v>
      </c>
      <c r="F606" s="22">
        <v>3</v>
      </c>
      <c r="G606" s="22">
        <v>3</v>
      </c>
      <c r="H606">
        <v>0.51356771322930372</v>
      </c>
    </row>
    <row r="607" spans="1:9">
      <c r="A607" s="46" t="s">
        <v>726</v>
      </c>
      <c r="B607" s="65" t="s">
        <v>808</v>
      </c>
      <c r="C607" s="46" t="s">
        <v>806</v>
      </c>
      <c r="D607" s="41" t="s">
        <v>802</v>
      </c>
      <c r="E607" s="45" t="s">
        <v>789</v>
      </c>
      <c r="F607" s="46">
        <v>3</v>
      </c>
      <c r="G607" s="46">
        <v>4</v>
      </c>
      <c r="H607" s="41">
        <v>0.52030391703886236</v>
      </c>
      <c r="I607">
        <f>STDEV(H595:H607)</f>
        <v>2.2324664373201575E-2</v>
      </c>
    </row>
    <row r="608" spans="1:9">
      <c r="A608" s="22" t="s">
        <v>726</v>
      </c>
      <c r="B608" s="57" t="s">
        <v>808</v>
      </c>
      <c r="C608" s="22" t="s">
        <v>806</v>
      </c>
      <c r="D608" t="s">
        <v>813</v>
      </c>
      <c r="E608" s="3" t="s">
        <v>803</v>
      </c>
      <c r="F608">
        <v>1</v>
      </c>
      <c r="G608" s="22">
        <v>1</v>
      </c>
      <c r="H608">
        <v>0.51742815908218998</v>
      </c>
    </row>
    <row r="609" spans="1:8">
      <c r="A609" s="22" t="s">
        <v>726</v>
      </c>
      <c r="B609" s="57" t="s">
        <v>808</v>
      </c>
      <c r="C609" s="22" t="s">
        <v>806</v>
      </c>
      <c r="D609" t="s">
        <v>813</v>
      </c>
      <c r="E609" s="3" t="s">
        <v>803</v>
      </c>
      <c r="F609">
        <v>1</v>
      </c>
      <c r="G609" s="22">
        <v>2</v>
      </c>
      <c r="H609">
        <v>0.52631830888829323</v>
      </c>
    </row>
    <row r="610" spans="1:8">
      <c r="A610" s="22" t="s">
        <v>726</v>
      </c>
      <c r="B610" s="57" t="s">
        <v>808</v>
      </c>
      <c r="C610" s="22" t="s">
        <v>806</v>
      </c>
      <c r="D610" t="s">
        <v>813</v>
      </c>
      <c r="E610" s="3" t="s">
        <v>803</v>
      </c>
      <c r="F610">
        <v>1</v>
      </c>
      <c r="G610" s="22">
        <v>3</v>
      </c>
      <c r="H610">
        <v>0.4826271545434862</v>
      </c>
    </row>
    <row r="611" spans="1:8">
      <c r="A611" s="22" t="s">
        <v>726</v>
      </c>
      <c r="B611" s="57" t="s">
        <v>808</v>
      </c>
      <c r="C611" s="22" t="s">
        <v>806</v>
      </c>
      <c r="D611" t="s">
        <v>813</v>
      </c>
      <c r="E611" s="3" t="s">
        <v>803</v>
      </c>
      <c r="F611">
        <v>1</v>
      </c>
      <c r="G611" s="22">
        <v>4</v>
      </c>
      <c r="H611">
        <v>0.51199744395335212</v>
      </c>
    </row>
    <row r="612" spans="1:8">
      <c r="A612" s="22" t="s">
        <v>726</v>
      </c>
      <c r="B612" s="57" t="s">
        <v>808</v>
      </c>
      <c r="C612" s="22" t="s">
        <v>806</v>
      </c>
      <c r="D612" t="s">
        <v>813</v>
      </c>
      <c r="E612" s="3" t="s">
        <v>803</v>
      </c>
      <c r="F612">
        <v>1</v>
      </c>
      <c r="G612" s="22">
        <v>5</v>
      </c>
      <c r="H612">
        <v>0.52738583511588211</v>
      </c>
    </row>
    <row r="613" spans="1:8">
      <c r="A613" s="22" t="s">
        <v>726</v>
      </c>
      <c r="B613" s="57" t="s">
        <v>808</v>
      </c>
      <c r="C613" s="22" t="s">
        <v>806</v>
      </c>
      <c r="D613" t="s">
        <v>813</v>
      </c>
      <c r="E613" s="3" t="s">
        <v>803</v>
      </c>
      <c r="F613">
        <v>1</v>
      </c>
      <c r="G613" s="22">
        <v>6</v>
      </c>
      <c r="H613">
        <v>0.53594483861297093</v>
      </c>
    </row>
    <row r="614" spans="1:8">
      <c r="A614" s="22" t="s">
        <v>726</v>
      </c>
      <c r="B614" s="57" t="s">
        <v>808</v>
      </c>
      <c r="C614" s="22" t="s">
        <v>806</v>
      </c>
      <c r="D614" t="s">
        <v>813</v>
      </c>
      <c r="E614" s="3" t="s">
        <v>803</v>
      </c>
      <c r="F614">
        <v>2</v>
      </c>
      <c r="G614" s="22">
        <v>1</v>
      </c>
      <c r="H614">
        <v>0.4890229148875605</v>
      </c>
    </row>
    <row r="615" spans="1:8">
      <c r="A615" s="22" t="s">
        <v>726</v>
      </c>
      <c r="B615" s="57" t="s">
        <v>808</v>
      </c>
      <c r="C615" s="22" t="s">
        <v>806</v>
      </c>
      <c r="D615" t="s">
        <v>813</v>
      </c>
      <c r="E615" s="3" t="s">
        <v>803</v>
      </c>
      <c r="F615">
        <v>2</v>
      </c>
      <c r="G615" s="22">
        <v>2</v>
      </c>
      <c r="H615">
        <v>0.48718737029806469</v>
      </c>
    </row>
    <row r="616" spans="1:8">
      <c r="A616" s="22" t="s">
        <v>726</v>
      </c>
      <c r="B616" s="57" t="s">
        <v>808</v>
      </c>
      <c r="C616" s="22" t="s">
        <v>806</v>
      </c>
      <c r="D616" t="s">
        <v>813</v>
      </c>
      <c r="E616" s="3" t="s">
        <v>803</v>
      </c>
      <c r="F616">
        <v>2</v>
      </c>
      <c r="G616" s="22">
        <v>3</v>
      </c>
      <c r="H616">
        <v>0.48726757104432228</v>
      </c>
    </row>
    <row r="617" spans="1:8">
      <c r="A617" s="22" t="s">
        <v>726</v>
      </c>
      <c r="B617" s="57" t="s">
        <v>808</v>
      </c>
      <c r="C617" s="22" t="s">
        <v>806</v>
      </c>
      <c r="D617" t="s">
        <v>813</v>
      </c>
      <c r="E617" s="3" t="s">
        <v>803</v>
      </c>
      <c r="F617">
        <v>2</v>
      </c>
      <c r="G617" s="22">
        <v>4</v>
      </c>
      <c r="H617">
        <v>0.45855578680662379</v>
      </c>
    </row>
    <row r="618" spans="1:8">
      <c r="A618" s="22" t="s">
        <v>726</v>
      </c>
      <c r="B618" s="57" t="s">
        <v>808</v>
      </c>
      <c r="C618" s="22" t="s">
        <v>806</v>
      </c>
      <c r="D618" t="s">
        <v>813</v>
      </c>
      <c r="E618" s="3" t="s">
        <v>803</v>
      </c>
      <c r="F618">
        <v>2</v>
      </c>
      <c r="G618" s="22">
        <v>5</v>
      </c>
      <c r="H618">
        <v>0.46435232872136079</v>
      </c>
    </row>
    <row r="619" spans="1:8">
      <c r="A619" s="22" t="s">
        <v>726</v>
      </c>
      <c r="B619" s="57" t="s">
        <v>808</v>
      </c>
      <c r="C619" s="22" t="s">
        <v>806</v>
      </c>
      <c r="D619" t="s">
        <v>813</v>
      </c>
      <c r="E619" s="3" t="s">
        <v>803</v>
      </c>
      <c r="F619">
        <v>2</v>
      </c>
      <c r="G619" s="22">
        <v>6</v>
      </c>
      <c r="H619">
        <v>0.46274736343168621</v>
      </c>
    </row>
    <row r="620" spans="1:8">
      <c r="A620" s="22" t="s">
        <v>726</v>
      </c>
      <c r="B620" s="57" t="s">
        <v>808</v>
      </c>
      <c r="C620" s="22" t="s">
        <v>806</v>
      </c>
      <c r="D620" t="s">
        <v>813</v>
      </c>
      <c r="E620" s="3" t="s">
        <v>803</v>
      </c>
      <c r="F620">
        <v>3</v>
      </c>
      <c r="G620" s="22">
        <v>1</v>
      </c>
      <c r="H620">
        <v>0.5094209464190107</v>
      </c>
    </row>
    <row r="621" spans="1:8">
      <c r="A621" s="22" t="s">
        <v>726</v>
      </c>
      <c r="B621" s="57" t="s">
        <v>808</v>
      </c>
      <c r="C621" s="22" t="s">
        <v>806</v>
      </c>
      <c r="D621" t="s">
        <v>813</v>
      </c>
      <c r="E621" s="3" t="s">
        <v>803</v>
      </c>
      <c r="F621">
        <v>3</v>
      </c>
      <c r="G621" s="22">
        <v>2</v>
      </c>
      <c r="H621">
        <v>0.50579188058156088</v>
      </c>
    </row>
    <row r="622" spans="1:8">
      <c r="A622" s="22" t="s">
        <v>726</v>
      </c>
      <c r="B622" s="57" t="s">
        <v>808</v>
      </c>
      <c r="C622" s="22" t="s">
        <v>806</v>
      </c>
      <c r="D622" t="s">
        <v>813</v>
      </c>
      <c r="E622" s="3" t="s">
        <v>803</v>
      </c>
      <c r="F622">
        <v>3</v>
      </c>
      <c r="G622" s="22">
        <v>3</v>
      </c>
      <c r="H622">
        <v>0.49335863377609107</v>
      </c>
    </row>
    <row r="623" spans="1:8">
      <c r="A623" s="22" t="s">
        <v>726</v>
      </c>
      <c r="B623" s="57" t="s">
        <v>808</v>
      </c>
      <c r="C623" s="22" t="s">
        <v>806</v>
      </c>
      <c r="D623" t="s">
        <v>813</v>
      </c>
      <c r="E623" s="3" t="s">
        <v>803</v>
      </c>
      <c r="F623">
        <v>3</v>
      </c>
      <c r="G623" s="22">
        <v>4</v>
      </c>
      <c r="H623">
        <v>0.50906146371558569</v>
      </c>
    </row>
    <row r="624" spans="1:8">
      <c r="A624" s="22" t="s">
        <v>726</v>
      </c>
      <c r="B624" s="57" t="s">
        <v>808</v>
      </c>
      <c r="C624" s="22" t="s">
        <v>806</v>
      </c>
      <c r="D624" t="s">
        <v>813</v>
      </c>
      <c r="E624" s="3" t="s">
        <v>803</v>
      </c>
      <c r="F624">
        <v>3</v>
      </c>
      <c r="G624" s="22">
        <v>5</v>
      </c>
      <c r="H624">
        <v>0.50413126344257753</v>
      </c>
    </row>
    <row r="625" spans="1:9">
      <c r="A625" s="22" t="s">
        <v>726</v>
      </c>
      <c r="B625" s="57" t="s">
        <v>808</v>
      </c>
      <c r="C625" s="22" t="s">
        <v>806</v>
      </c>
      <c r="D625" t="s">
        <v>813</v>
      </c>
      <c r="E625" s="3" t="s">
        <v>803</v>
      </c>
      <c r="F625">
        <v>4</v>
      </c>
      <c r="G625" s="22">
        <v>1</v>
      </c>
      <c r="H625">
        <v>0.48230972636012304</v>
      </c>
    </row>
    <row r="626" spans="1:9">
      <c r="A626" s="22" t="s">
        <v>726</v>
      </c>
      <c r="B626" s="57" t="s">
        <v>808</v>
      </c>
      <c r="C626" s="22" t="s">
        <v>806</v>
      </c>
      <c r="D626" t="s">
        <v>813</v>
      </c>
      <c r="E626" s="3" t="s">
        <v>803</v>
      </c>
      <c r="F626">
        <v>4</v>
      </c>
      <c r="G626" s="22">
        <v>2</v>
      </c>
      <c r="H626">
        <v>0.49608851567784173</v>
      </c>
    </row>
    <row r="627" spans="1:9">
      <c r="A627" s="22" t="s">
        <v>726</v>
      </c>
      <c r="B627" s="57" t="s">
        <v>808</v>
      </c>
      <c r="C627" s="22" t="s">
        <v>806</v>
      </c>
      <c r="D627" t="s">
        <v>813</v>
      </c>
      <c r="E627" s="3" t="s">
        <v>803</v>
      </c>
      <c r="F627">
        <v>4</v>
      </c>
      <c r="G627" s="22">
        <v>3</v>
      </c>
      <c r="H627">
        <v>0.44769281774616471</v>
      </c>
    </row>
    <row r="628" spans="1:9">
      <c r="A628" s="22" t="s">
        <v>726</v>
      </c>
      <c r="B628" s="57" t="s">
        <v>808</v>
      </c>
      <c r="C628" s="22" t="s">
        <v>806</v>
      </c>
      <c r="D628" t="s">
        <v>813</v>
      </c>
      <c r="E628" s="3" t="s">
        <v>803</v>
      </c>
      <c r="F628">
        <v>4</v>
      </c>
      <c r="G628" s="22">
        <v>4</v>
      </c>
      <c r="H628">
        <v>0.4707266707428216</v>
      </c>
    </row>
    <row r="629" spans="1:9">
      <c r="A629" s="22" t="s">
        <v>726</v>
      </c>
      <c r="B629" s="57" t="s">
        <v>808</v>
      </c>
      <c r="C629" s="22" t="s">
        <v>806</v>
      </c>
      <c r="D629" t="s">
        <v>813</v>
      </c>
      <c r="E629" s="3" t="s">
        <v>803</v>
      </c>
      <c r="F629">
        <v>4</v>
      </c>
      <c r="G629" s="22">
        <v>5</v>
      </c>
      <c r="H629">
        <v>0.53304309131799543</v>
      </c>
    </row>
    <row r="630" spans="1:9">
      <c r="A630" s="46" t="s">
        <v>726</v>
      </c>
      <c r="B630" s="65" t="s">
        <v>808</v>
      </c>
      <c r="C630" s="46" t="s">
        <v>806</v>
      </c>
      <c r="D630" s="41" t="s">
        <v>813</v>
      </c>
      <c r="E630" s="45" t="s">
        <v>803</v>
      </c>
      <c r="F630" s="41">
        <v>4</v>
      </c>
      <c r="G630" s="46">
        <v>6</v>
      </c>
      <c r="H630" s="41">
        <v>0.4646153511254299</v>
      </c>
      <c r="I630">
        <f>STDEV(H608:H630)</f>
        <v>2.528885954496583E-2</v>
      </c>
    </row>
    <row r="631" spans="1:9">
      <c r="A631" s="22" t="s">
        <v>726</v>
      </c>
      <c r="B631" s="57" t="s">
        <v>808</v>
      </c>
      <c r="C631" s="22" t="s">
        <v>806</v>
      </c>
      <c r="D631" t="s">
        <v>822</v>
      </c>
      <c r="E631" s="7" t="s">
        <v>823</v>
      </c>
      <c r="F631" s="22">
        <v>1</v>
      </c>
      <c r="G631" s="22">
        <v>1</v>
      </c>
      <c r="H631">
        <v>0.50128710039383073</v>
      </c>
    </row>
    <row r="632" spans="1:9">
      <c r="A632" s="22" t="s">
        <v>726</v>
      </c>
      <c r="B632" s="57" t="s">
        <v>808</v>
      </c>
      <c r="C632" s="22" t="s">
        <v>806</v>
      </c>
      <c r="D632" t="s">
        <v>822</v>
      </c>
      <c r="E632" s="7" t="s">
        <v>823</v>
      </c>
      <c r="F632" s="22">
        <v>1</v>
      </c>
      <c r="G632" s="22">
        <v>2</v>
      </c>
      <c r="H632">
        <v>0.52313346634463931</v>
      </c>
    </row>
    <row r="633" spans="1:9">
      <c r="A633" s="22" t="s">
        <v>726</v>
      </c>
      <c r="B633" s="57" t="s">
        <v>808</v>
      </c>
      <c r="C633" s="22" t="s">
        <v>806</v>
      </c>
      <c r="D633" t="s">
        <v>822</v>
      </c>
      <c r="E633" s="7" t="s">
        <v>823</v>
      </c>
      <c r="F633" s="22">
        <v>1</v>
      </c>
      <c r="G633" s="22">
        <v>3</v>
      </c>
      <c r="H633">
        <v>0.49084622983207116</v>
      </c>
    </row>
    <row r="634" spans="1:9">
      <c r="A634" s="22" t="s">
        <v>726</v>
      </c>
      <c r="B634" s="57" t="s">
        <v>808</v>
      </c>
      <c r="C634" s="22" t="s">
        <v>806</v>
      </c>
      <c r="D634" t="s">
        <v>822</v>
      </c>
      <c r="E634" s="7" t="s">
        <v>823</v>
      </c>
      <c r="F634" s="22">
        <v>1</v>
      </c>
      <c r="G634" s="22">
        <v>4</v>
      </c>
      <c r="H634">
        <v>0.50770140058029156</v>
      </c>
    </row>
    <row r="635" spans="1:9">
      <c r="A635" s="22" t="s">
        <v>726</v>
      </c>
      <c r="B635" s="57" t="s">
        <v>808</v>
      </c>
      <c r="C635" s="22" t="s">
        <v>806</v>
      </c>
      <c r="D635" t="s">
        <v>822</v>
      </c>
      <c r="E635" s="7" t="s">
        <v>823</v>
      </c>
      <c r="F635" s="22">
        <v>1</v>
      </c>
      <c r="G635" s="22">
        <v>5</v>
      </c>
      <c r="H635">
        <v>0.49286166397074332</v>
      </c>
    </row>
    <row r="636" spans="1:9">
      <c r="A636" s="22" t="s">
        <v>726</v>
      </c>
      <c r="B636" s="57" t="s">
        <v>808</v>
      </c>
      <c r="C636" s="22" t="s">
        <v>806</v>
      </c>
      <c r="D636" t="s">
        <v>822</v>
      </c>
      <c r="E636" s="7" t="s">
        <v>823</v>
      </c>
      <c r="F636" s="22">
        <v>2</v>
      </c>
      <c r="G636" s="22">
        <v>1</v>
      </c>
      <c r="H636">
        <v>0.50397880887487823</v>
      </c>
    </row>
    <row r="637" spans="1:9">
      <c r="A637" s="22" t="s">
        <v>726</v>
      </c>
      <c r="B637" s="57" t="s">
        <v>808</v>
      </c>
      <c r="C637" s="22" t="s">
        <v>806</v>
      </c>
      <c r="D637" t="s">
        <v>822</v>
      </c>
      <c r="E637" s="7" t="s">
        <v>823</v>
      </c>
      <c r="F637" s="22">
        <v>2</v>
      </c>
      <c r="G637" s="22">
        <v>2</v>
      </c>
      <c r="H637">
        <v>0.49310676498877853</v>
      </c>
    </row>
    <row r="638" spans="1:9">
      <c r="A638" s="22" t="s">
        <v>726</v>
      </c>
      <c r="B638" s="57" t="s">
        <v>808</v>
      </c>
      <c r="C638" s="22" t="s">
        <v>806</v>
      </c>
      <c r="D638" t="s">
        <v>822</v>
      </c>
      <c r="E638" s="7" t="s">
        <v>823</v>
      </c>
      <c r="F638" s="22">
        <v>2</v>
      </c>
      <c r="G638" s="22">
        <v>3</v>
      </c>
      <c r="H638">
        <v>0.4771205914676791</v>
      </c>
    </row>
    <row r="639" spans="1:9">
      <c r="A639" s="22" t="s">
        <v>726</v>
      </c>
      <c r="B639" s="57" t="s">
        <v>808</v>
      </c>
      <c r="C639" s="22" t="s">
        <v>806</v>
      </c>
      <c r="D639" t="s">
        <v>822</v>
      </c>
      <c r="E639" s="7" t="s">
        <v>823</v>
      </c>
      <c r="F639" s="22">
        <v>2</v>
      </c>
      <c r="G639" s="22">
        <v>4</v>
      </c>
      <c r="H639">
        <v>0.51243439057604079</v>
      </c>
    </row>
    <row r="640" spans="1:9">
      <c r="A640" s="22" t="s">
        <v>726</v>
      </c>
      <c r="B640" s="57" t="s">
        <v>808</v>
      </c>
      <c r="C640" s="22" t="s">
        <v>806</v>
      </c>
      <c r="D640" t="s">
        <v>822</v>
      </c>
      <c r="E640" s="7" t="s">
        <v>823</v>
      </c>
      <c r="F640" s="22">
        <v>3</v>
      </c>
      <c r="G640" s="22">
        <v>1</v>
      </c>
      <c r="H640">
        <v>0.49546522653254732</v>
      </c>
    </row>
    <row r="641" spans="1:9">
      <c r="A641" s="22" t="s">
        <v>726</v>
      </c>
      <c r="B641" s="57" t="s">
        <v>808</v>
      </c>
      <c r="C641" s="22" t="s">
        <v>806</v>
      </c>
      <c r="D641" t="s">
        <v>822</v>
      </c>
      <c r="E641" s="7" t="s">
        <v>823</v>
      </c>
      <c r="F641" s="22">
        <v>3</v>
      </c>
      <c r="G641" s="22">
        <v>2</v>
      </c>
      <c r="H641">
        <v>0.52234911770764203</v>
      </c>
    </row>
    <row r="642" spans="1:9">
      <c r="A642" s="22" t="s">
        <v>726</v>
      </c>
      <c r="B642" s="57" t="s">
        <v>808</v>
      </c>
      <c r="C642" s="22" t="s">
        <v>806</v>
      </c>
      <c r="D642" t="s">
        <v>822</v>
      </c>
      <c r="E642" s="7" t="s">
        <v>823</v>
      </c>
      <c r="F642" s="22">
        <v>3</v>
      </c>
      <c r="G642" s="22">
        <v>3</v>
      </c>
      <c r="H642">
        <v>0.52820622679234497</v>
      </c>
    </row>
    <row r="643" spans="1:9">
      <c r="A643" s="46" t="s">
        <v>726</v>
      </c>
      <c r="B643" s="65" t="s">
        <v>808</v>
      </c>
      <c r="C643" s="46" t="s">
        <v>806</v>
      </c>
      <c r="D643" s="41" t="s">
        <v>822</v>
      </c>
      <c r="E643" s="42" t="s">
        <v>823</v>
      </c>
      <c r="F643" s="46">
        <v>3</v>
      </c>
      <c r="G643" s="46">
        <v>4</v>
      </c>
      <c r="H643" s="41">
        <v>0.46821637315200371</v>
      </c>
      <c r="I643">
        <f>STDEV(H631:H643)</f>
        <v>1.7740413444545456E-2</v>
      </c>
    </row>
    <row r="644" spans="1:9">
      <c r="A644" s="22" t="s">
        <v>726</v>
      </c>
      <c r="B644" s="57" t="s">
        <v>808</v>
      </c>
      <c r="C644" s="22" t="s">
        <v>806</v>
      </c>
      <c r="D644" t="s">
        <v>831</v>
      </c>
      <c r="E644" s="7" t="s">
        <v>832</v>
      </c>
      <c r="F644" s="22">
        <v>1</v>
      </c>
      <c r="G644" s="22">
        <v>1</v>
      </c>
      <c r="H644">
        <v>0.50414173953060282</v>
      </c>
    </row>
    <row r="645" spans="1:9">
      <c r="A645" s="22" t="s">
        <v>726</v>
      </c>
      <c r="B645" s="57" t="s">
        <v>808</v>
      </c>
      <c r="C645" s="22" t="s">
        <v>806</v>
      </c>
      <c r="D645" t="s">
        <v>831</v>
      </c>
      <c r="E645" s="7" t="s">
        <v>832</v>
      </c>
      <c r="F645" s="22">
        <v>1</v>
      </c>
      <c r="G645" s="22">
        <v>2</v>
      </c>
      <c r="H645">
        <v>0.50357291948039185</v>
      </c>
    </row>
    <row r="646" spans="1:9">
      <c r="A646" s="22" t="s">
        <v>726</v>
      </c>
      <c r="B646" s="57" t="s">
        <v>808</v>
      </c>
      <c r="C646" s="22" t="s">
        <v>806</v>
      </c>
      <c r="D646" t="s">
        <v>831</v>
      </c>
      <c r="E646" s="7" t="s">
        <v>832</v>
      </c>
      <c r="F646" s="22">
        <v>1</v>
      </c>
      <c r="G646" s="22">
        <v>3</v>
      </c>
      <c r="H646">
        <v>0.47479072033972047</v>
      </c>
    </row>
    <row r="647" spans="1:9">
      <c r="A647" s="22" t="s">
        <v>726</v>
      </c>
      <c r="B647" s="57" t="s">
        <v>808</v>
      </c>
      <c r="C647" s="22" t="s">
        <v>806</v>
      </c>
      <c r="D647" t="s">
        <v>831</v>
      </c>
      <c r="E647" s="7" t="s">
        <v>832</v>
      </c>
      <c r="F647" s="22">
        <v>1</v>
      </c>
      <c r="G647" s="22">
        <v>4</v>
      </c>
      <c r="H647">
        <v>0.47911270274498896</v>
      </c>
    </row>
    <row r="648" spans="1:9">
      <c r="A648" s="22" t="s">
        <v>726</v>
      </c>
      <c r="B648" s="57" t="s">
        <v>808</v>
      </c>
      <c r="C648" s="22" t="s">
        <v>806</v>
      </c>
      <c r="D648" t="s">
        <v>831</v>
      </c>
      <c r="E648" s="7" t="s">
        <v>832</v>
      </c>
      <c r="F648" s="22">
        <v>1</v>
      </c>
      <c r="G648" s="22">
        <v>5</v>
      </c>
      <c r="H648">
        <v>0.4773885887235973</v>
      </c>
    </row>
    <row r="649" spans="1:9">
      <c r="A649" s="22" t="s">
        <v>726</v>
      </c>
      <c r="B649" s="57" t="s">
        <v>808</v>
      </c>
      <c r="C649" s="22" t="s">
        <v>806</v>
      </c>
      <c r="D649" t="s">
        <v>831</v>
      </c>
      <c r="E649" s="7" t="s">
        <v>832</v>
      </c>
      <c r="F649" s="22">
        <v>1</v>
      </c>
      <c r="G649" s="22">
        <v>6</v>
      </c>
      <c r="H649">
        <v>0.50469975116202637</v>
      </c>
    </row>
    <row r="650" spans="1:9">
      <c r="A650" s="22" t="s">
        <v>726</v>
      </c>
      <c r="B650" s="57" t="s">
        <v>808</v>
      </c>
      <c r="C650" s="22" t="s">
        <v>806</v>
      </c>
      <c r="D650" t="s">
        <v>831</v>
      </c>
      <c r="E650" s="7" t="s">
        <v>832</v>
      </c>
      <c r="F650" s="22">
        <v>2</v>
      </c>
      <c r="G650" s="22">
        <v>1</v>
      </c>
      <c r="H650">
        <v>0.51267893660531694</v>
      </c>
    </row>
    <row r="651" spans="1:9">
      <c r="A651" s="22" t="s">
        <v>726</v>
      </c>
      <c r="B651" s="57" t="s">
        <v>808</v>
      </c>
      <c r="C651" s="22" t="s">
        <v>806</v>
      </c>
      <c r="D651" t="s">
        <v>831</v>
      </c>
      <c r="E651" s="7" t="s">
        <v>832</v>
      </c>
      <c r="F651" s="22">
        <v>2</v>
      </c>
      <c r="G651" s="22">
        <v>2</v>
      </c>
      <c r="H651">
        <v>0.49759023046818379</v>
      </c>
    </row>
    <row r="652" spans="1:9">
      <c r="A652" s="22" t="s">
        <v>726</v>
      </c>
      <c r="B652" s="57" t="s">
        <v>808</v>
      </c>
      <c r="C652" s="22" t="s">
        <v>806</v>
      </c>
      <c r="D652" t="s">
        <v>831</v>
      </c>
      <c r="E652" s="7" t="s">
        <v>832</v>
      </c>
      <c r="F652" s="22">
        <v>2</v>
      </c>
      <c r="G652" s="22">
        <v>3</v>
      </c>
      <c r="H652">
        <v>0.49530956848030017</v>
      </c>
    </row>
    <row r="653" spans="1:9">
      <c r="A653" s="22" t="s">
        <v>726</v>
      </c>
      <c r="B653" s="57" t="s">
        <v>808</v>
      </c>
      <c r="C653" s="22" t="s">
        <v>806</v>
      </c>
      <c r="D653" t="s">
        <v>831</v>
      </c>
      <c r="E653" s="7" t="s">
        <v>832</v>
      </c>
      <c r="F653" s="22">
        <v>2</v>
      </c>
      <c r="G653" s="22">
        <v>4</v>
      </c>
      <c r="H653">
        <v>0.51010931125985193</v>
      </c>
    </row>
    <row r="654" spans="1:9">
      <c r="A654" s="22" t="s">
        <v>726</v>
      </c>
      <c r="B654" s="57" t="s">
        <v>808</v>
      </c>
      <c r="C654" s="22" t="s">
        <v>806</v>
      </c>
      <c r="D654" t="s">
        <v>831</v>
      </c>
      <c r="E654" s="7" t="s">
        <v>832</v>
      </c>
      <c r="F654" s="22">
        <v>2</v>
      </c>
      <c r="G654" s="22">
        <v>5</v>
      </c>
      <c r="H654">
        <v>0.50548989439820968</v>
      </c>
    </row>
    <row r="655" spans="1:9">
      <c r="A655" s="22" t="s">
        <v>726</v>
      </c>
      <c r="B655" s="57" t="s">
        <v>808</v>
      </c>
      <c r="C655" s="22" t="s">
        <v>806</v>
      </c>
      <c r="D655" t="s">
        <v>831</v>
      </c>
      <c r="E655" s="7" t="s">
        <v>832</v>
      </c>
      <c r="F655" s="22">
        <v>2</v>
      </c>
      <c r="G655" s="22">
        <v>6</v>
      </c>
      <c r="H655">
        <v>0.49363200255318301</v>
      </c>
    </row>
    <row r="656" spans="1:9">
      <c r="A656" s="22" t="s">
        <v>726</v>
      </c>
      <c r="B656" s="57" t="s">
        <v>808</v>
      </c>
      <c r="C656" s="22" t="s">
        <v>806</v>
      </c>
      <c r="D656" t="s">
        <v>831</v>
      </c>
      <c r="E656" s="7" t="s">
        <v>832</v>
      </c>
      <c r="F656" s="22">
        <v>3</v>
      </c>
      <c r="G656" s="22">
        <v>1</v>
      </c>
      <c r="H656">
        <v>0.46159207504484639</v>
      </c>
    </row>
    <row r="657" spans="1:9">
      <c r="A657" s="22" t="s">
        <v>726</v>
      </c>
      <c r="B657" s="57" t="s">
        <v>808</v>
      </c>
      <c r="C657" s="22" t="s">
        <v>806</v>
      </c>
      <c r="D657" t="s">
        <v>831</v>
      </c>
      <c r="E657" s="7" t="s">
        <v>832</v>
      </c>
      <c r="F657" s="22">
        <v>3</v>
      </c>
      <c r="G657" s="22">
        <v>2</v>
      </c>
      <c r="H657">
        <v>0.52865448954622718</v>
      </c>
    </row>
    <row r="658" spans="1:9">
      <c r="A658" s="22" t="s">
        <v>726</v>
      </c>
      <c r="B658" s="57" t="s">
        <v>808</v>
      </c>
      <c r="C658" s="22" t="s">
        <v>806</v>
      </c>
      <c r="D658" t="s">
        <v>831</v>
      </c>
      <c r="E658" s="7" t="s">
        <v>832</v>
      </c>
      <c r="F658" s="22">
        <v>3</v>
      </c>
      <c r="G658" s="22">
        <v>3</v>
      </c>
      <c r="H658">
        <v>0.50144988004589541</v>
      </c>
    </row>
    <row r="659" spans="1:9">
      <c r="A659" s="22" t="s">
        <v>726</v>
      </c>
      <c r="B659" s="57" t="s">
        <v>808</v>
      </c>
      <c r="C659" s="22" t="s">
        <v>806</v>
      </c>
      <c r="D659" t="s">
        <v>831</v>
      </c>
      <c r="E659" s="7" t="s">
        <v>832</v>
      </c>
      <c r="F659" s="22">
        <v>3</v>
      </c>
      <c r="G659" s="22">
        <v>4</v>
      </c>
      <c r="H659">
        <v>0.52861942483740709</v>
      </c>
    </row>
    <row r="660" spans="1:9">
      <c r="A660" s="22" t="s">
        <v>726</v>
      </c>
      <c r="B660" s="57" t="s">
        <v>808</v>
      </c>
      <c r="C660" s="22" t="s">
        <v>806</v>
      </c>
      <c r="D660" t="s">
        <v>831</v>
      </c>
      <c r="E660" s="7" t="s">
        <v>832</v>
      </c>
      <c r="F660" s="22">
        <v>3</v>
      </c>
      <c r="G660" s="22">
        <v>5</v>
      </c>
      <c r="H660">
        <v>0.51349988736685148</v>
      </c>
    </row>
    <row r="661" spans="1:9">
      <c r="A661" s="22" t="s">
        <v>726</v>
      </c>
      <c r="B661" s="57" t="s">
        <v>808</v>
      </c>
      <c r="C661" s="22" t="s">
        <v>806</v>
      </c>
      <c r="D661" t="s">
        <v>831</v>
      </c>
      <c r="E661" s="7" t="s">
        <v>832</v>
      </c>
      <c r="F661" s="22">
        <v>3</v>
      </c>
      <c r="G661" s="22">
        <v>6</v>
      </c>
      <c r="H661">
        <v>0.54018051665110489</v>
      </c>
    </row>
    <row r="662" spans="1:9">
      <c r="A662" s="22" t="s">
        <v>726</v>
      </c>
      <c r="B662" s="57" t="s">
        <v>808</v>
      </c>
      <c r="C662" s="22" t="s">
        <v>806</v>
      </c>
      <c r="D662" t="s">
        <v>831</v>
      </c>
      <c r="E662" s="7" t="s">
        <v>832</v>
      </c>
      <c r="F662" s="22">
        <v>3</v>
      </c>
      <c r="G662" s="22">
        <v>7</v>
      </c>
      <c r="H662">
        <v>0.52228789245851115</v>
      </c>
    </row>
    <row r="663" spans="1:9">
      <c r="A663" s="46" t="s">
        <v>726</v>
      </c>
      <c r="B663" s="65" t="s">
        <v>808</v>
      </c>
      <c r="C663" s="46" t="s">
        <v>806</v>
      </c>
      <c r="D663" s="41" t="s">
        <v>831</v>
      </c>
      <c r="E663" s="42" t="s">
        <v>832</v>
      </c>
      <c r="F663" s="46">
        <v>3</v>
      </c>
      <c r="G663" s="46">
        <v>8</v>
      </c>
      <c r="H663" s="41">
        <v>0.5327362637362637</v>
      </c>
      <c r="I663">
        <f>STDEV(H644:H663)</f>
        <v>2.0642244559895516E-2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98"/>
  <sheetViews>
    <sheetView workbookViewId="0">
      <selection activeCell="D93" sqref="D93:D98"/>
    </sheetView>
  </sheetViews>
  <sheetFormatPr defaultRowHeight="15"/>
  <cols>
    <col min="1" max="1" width="15.7109375" bestFit="1" customWidth="1"/>
    <col min="2" max="2" width="14.7109375" bestFit="1" customWidth="1"/>
    <col min="3" max="3" width="18.85546875" bestFit="1" customWidth="1"/>
    <col min="4" max="4" width="10.28515625" bestFit="1" customWidth="1"/>
    <col min="5" max="5" width="14.7109375" bestFit="1" customWidth="1"/>
    <col min="6" max="6" width="26.5703125" bestFit="1" customWidth="1"/>
  </cols>
  <sheetData>
    <row r="1" spans="1:8">
      <c r="A1" s="1" t="s">
        <v>61</v>
      </c>
      <c r="C1" s="7" t="s">
        <v>62</v>
      </c>
    </row>
    <row r="2" spans="1:8">
      <c r="A2" t="s">
        <v>465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>
        <v>1</v>
      </c>
      <c r="B4">
        <f>A4*(1/24)</f>
        <v>4.1666666666666664E-2</v>
      </c>
      <c r="C4">
        <v>167.73500000000001</v>
      </c>
      <c r="D4">
        <f>180-C4</f>
        <v>12.264999999999986</v>
      </c>
      <c r="E4">
        <f>ABS(D4)</f>
        <v>12.264999999999986</v>
      </c>
      <c r="F4">
        <v>0.26500000000000001</v>
      </c>
      <c r="G4" s="9" t="s">
        <v>466</v>
      </c>
    </row>
    <row r="5" spans="1:8">
      <c r="A5">
        <v>2</v>
      </c>
      <c r="B5">
        <f t="shared" ref="B5:B40" si="0">A5*(1/24)</f>
        <v>8.3333333333333329E-2</v>
      </c>
      <c r="C5">
        <v>175.58</v>
      </c>
      <c r="D5">
        <f>-180+C5</f>
        <v>-4.4199999999999875</v>
      </c>
      <c r="E5">
        <f t="shared" ref="E5:E40" si="1">ABS(D5)</f>
        <v>4.4199999999999875</v>
      </c>
    </row>
    <row r="6" spans="1:8">
      <c r="A6">
        <v>3</v>
      </c>
      <c r="B6">
        <f t="shared" si="0"/>
        <v>0.125</v>
      </c>
      <c r="C6">
        <v>173.99100000000001</v>
      </c>
      <c r="D6">
        <f>180-C6</f>
        <v>6.0089999999999861</v>
      </c>
      <c r="E6">
        <f t="shared" si="1"/>
        <v>6.0089999999999861</v>
      </c>
    </row>
    <row r="7" spans="1:8">
      <c r="A7">
        <v>4</v>
      </c>
      <c r="B7">
        <f t="shared" si="0"/>
        <v>0.16666666666666666</v>
      </c>
      <c r="C7">
        <v>172.999</v>
      </c>
      <c r="D7">
        <f>-180+C7</f>
        <v>-7.0010000000000048</v>
      </c>
      <c r="E7">
        <f t="shared" si="1"/>
        <v>7.0010000000000048</v>
      </c>
      <c r="G7" t="s">
        <v>131</v>
      </c>
      <c r="H7" t="s">
        <v>467</v>
      </c>
    </row>
    <row r="8" spans="1:8">
      <c r="A8">
        <v>5</v>
      </c>
      <c r="B8">
        <f t="shared" si="0"/>
        <v>0.20833333333333331</v>
      </c>
      <c r="C8">
        <v>161.97499999999999</v>
      </c>
      <c r="D8">
        <f t="shared" ref="D8:D12" si="2">-180+C8</f>
        <v>-18.025000000000006</v>
      </c>
      <c r="E8">
        <f t="shared" si="1"/>
        <v>18.025000000000006</v>
      </c>
      <c r="G8" t="s">
        <v>468</v>
      </c>
    </row>
    <row r="9" spans="1:8">
      <c r="A9">
        <v>6</v>
      </c>
      <c r="B9">
        <f t="shared" si="0"/>
        <v>0.25</v>
      </c>
      <c r="C9">
        <v>151.38999999999999</v>
      </c>
      <c r="D9">
        <f t="shared" si="2"/>
        <v>-28.610000000000014</v>
      </c>
      <c r="E9">
        <f t="shared" si="1"/>
        <v>28.610000000000014</v>
      </c>
      <c r="G9" s="9" t="s">
        <v>469</v>
      </c>
    </row>
    <row r="10" spans="1:8">
      <c r="A10">
        <v>7</v>
      </c>
      <c r="B10">
        <f t="shared" si="0"/>
        <v>0.29166666666666663</v>
      </c>
      <c r="C10">
        <v>147.72399999999999</v>
      </c>
      <c r="D10">
        <f t="shared" si="2"/>
        <v>-32.27600000000001</v>
      </c>
      <c r="E10">
        <f t="shared" si="1"/>
        <v>32.27600000000001</v>
      </c>
    </row>
    <row r="11" spans="1:8">
      <c r="A11">
        <v>8</v>
      </c>
      <c r="B11">
        <f t="shared" si="0"/>
        <v>0.33333333333333331</v>
      </c>
      <c r="C11">
        <v>151.50399999999999</v>
      </c>
      <c r="D11">
        <f t="shared" si="2"/>
        <v>-28.496000000000009</v>
      </c>
      <c r="E11">
        <f t="shared" si="1"/>
        <v>28.496000000000009</v>
      </c>
    </row>
    <row r="12" spans="1:8">
      <c r="A12">
        <v>9</v>
      </c>
      <c r="B12">
        <f t="shared" si="0"/>
        <v>0.375</v>
      </c>
      <c r="C12">
        <v>163.66399999999999</v>
      </c>
      <c r="D12">
        <f t="shared" si="2"/>
        <v>-16.336000000000013</v>
      </c>
      <c r="E12">
        <f t="shared" si="1"/>
        <v>16.336000000000013</v>
      </c>
    </row>
    <row r="13" spans="1:8">
      <c r="A13">
        <v>10</v>
      </c>
      <c r="B13">
        <f t="shared" si="0"/>
        <v>0.41666666666666663</v>
      </c>
      <c r="C13">
        <v>172.48400000000001</v>
      </c>
      <c r="D13">
        <f>180-C13</f>
        <v>7.5159999999999911</v>
      </c>
      <c r="E13">
        <f t="shared" si="1"/>
        <v>7.5159999999999911</v>
      </c>
    </row>
    <row r="14" spans="1:8">
      <c r="A14">
        <v>11</v>
      </c>
      <c r="B14">
        <f t="shared" si="0"/>
        <v>0.45833333333333331</v>
      </c>
      <c r="C14">
        <v>164.745</v>
      </c>
      <c r="D14">
        <f t="shared" ref="D14:D16" si="3">180-C14</f>
        <v>15.254999999999995</v>
      </c>
      <c r="E14">
        <f t="shared" si="1"/>
        <v>15.254999999999995</v>
      </c>
    </row>
    <row r="15" spans="1:8">
      <c r="A15">
        <v>12</v>
      </c>
      <c r="B15">
        <f t="shared" si="0"/>
        <v>0.5</v>
      </c>
      <c r="C15">
        <v>164.297</v>
      </c>
      <c r="D15">
        <f t="shared" si="3"/>
        <v>15.703000000000003</v>
      </c>
      <c r="E15">
        <f t="shared" si="1"/>
        <v>15.703000000000003</v>
      </c>
    </row>
    <row r="16" spans="1:8">
      <c r="A16">
        <v>13</v>
      </c>
      <c r="B16">
        <f t="shared" si="0"/>
        <v>0.54166666666666663</v>
      </c>
      <c r="C16">
        <v>178.86600000000001</v>
      </c>
      <c r="D16">
        <f t="shared" si="3"/>
        <v>1.1339999999999861</v>
      </c>
      <c r="E16">
        <f t="shared" si="1"/>
        <v>1.1339999999999861</v>
      </c>
    </row>
    <row r="17" spans="1:5">
      <c r="A17">
        <v>14</v>
      </c>
      <c r="B17">
        <f t="shared" si="0"/>
        <v>0.58333333333333326</v>
      </c>
      <c r="C17">
        <v>164.05500000000001</v>
      </c>
      <c r="D17">
        <f>-180+C17</f>
        <v>-15.944999999999993</v>
      </c>
      <c r="E17">
        <f t="shared" si="1"/>
        <v>15.944999999999993</v>
      </c>
    </row>
    <row r="18" spans="1:5">
      <c r="A18">
        <v>15</v>
      </c>
      <c r="B18">
        <f t="shared" si="0"/>
        <v>0.625</v>
      </c>
      <c r="C18">
        <v>142.76499999999999</v>
      </c>
      <c r="D18">
        <f t="shared" ref="D18:D20" si="4">-180+C18</f>
        <v>-37.235000000000014</v>
      </c>
      <c r="E18" s="10">
        <f t="shared" si="1"/>
        <v>37.235000000000014</v>
      </c>
    </row>
    <row r="19" spans="1:5">
      <c r="A19">
        <v>16</v>
      </c>
      <c r="B19">
        <f t="shared" si="0"/>
        <v>0.66666666666666663</v>
      </c>
      <c r="C19">
        <v>160.80099999999999</v>
      </c>
      <c r="D19">
        <f t="shared" si="4"/>
        <v>-19.199000000000012</v>
      </c>
      <c r="E19">
        <f t="shared" si="1"/>
        <v>19.199000000000012</v>
      </c>
    </row>
    <row r="20" spans="1:5">
      <c r="A20">
        <v>17</v>
      </c>
      <c r="B20">
        <f t="shared" si="0"/>
        <v>0.70833333333333326</v>
      </c>
      <c r="C20">
        <v>164.798</v>
      </c>
      <c r="D20">
        <f t="shared" si="4"/>
        <v>-15.201999999999998</v>
      </c>
      <c r="E20">
        <f t="shared" si="1"/>
        <v>15.201999999999998</v>
      </c>
    </row>
    <row r="21" spans="1:5">
      <c r="A21">
        <v>18</v>
      </c>
      <c r="B21">
        <f t="shared" si="0"/>
        <v>0.75</v>
      </c>
      <c r="C21">
        <v>173.38900000000001</v>
      </c>
      <c r="D21">
        <f>180-C21</f>
        <v>6.61099999999999</v>
      </c>
      <c r="E21">
        <f t="shared" si="1"/>
        <v>6.61099999999999</v>
      </c>
    </row>
    <row r="22" spans="1:5">
      <c r="A22">
        <v>19</v>
      </c>
      <c r="B22">
        <f t="shared" si="0"/>
        <v>0.79166666666666663</v>
      </c>
      <c r="C22">
        <v>171.29300000000001</v>
      </c>
      <c r="D22">
        <f t="shared" ref="D22:D24" si="5">180-C22</f>
        <v>8.7069999999999936</v>
      </c>
      <c r="E22">
        <f t="shared" si="1"/>
        <v>8.7069999999999936</v>
      </c>
    </row>
    <row r="23" spans="1:5">
      <c r="A23">
        <v>20</v>
      </c>
      <c r="B23">
        <f t="shared" si="0"/>
        <v>0.83333333333333326</v>
      </c>
      <c r="C23">
        <v>172.875</v>
      </c>
      <c r="D23">
        <f t="shared" si="5"/>
        <v>7.125</v>
      </c>
      <c r="E23">
        <f t="shared" si="1"/>
        <v>7.125</v>
      </c>
    </row>
    <row r="24" spans="1:5">
      <c r="A24">
        <v>21</v>
      </c>
      <c r="B24">
        <f t="shared" si="0"/>
        <v>0.875</v>
      </c>
      <c r="C24">
        <v>171.87</v>
      </c>
      <c r="D24">
        <f t="shared" si="5"/>
        <v>8.1299999999999955</v>
      </c>
      <c r="E24">
        <f t="shared" si="1"/>
        <v>8.1299999999999955</v>
      </c>
    </row>
    <row r="25" spans="1:5">
      <c r="A25">
        <v>22</v>
      </c>
      <c r="B25">
        <f t="shared" si="0"/>
        <v>0.91666666666666663</v>
      </c>
      <c r="C25">
        <v>153.435</v>
      </c>
      <c r="D25">
        <f>-180+C25</f>
        <v>-26.564999999999998</v>
      </c>
      <c r="E25">
        <f t="shared" si="1"/>
        <v>26.564999999999998</v>
      </c>
    </row>
    <row r="26" spans="1:5">
      <c r="A26">
        <v>23</v>
      </c>
      <c r="B26">
        <f t="shared" si="0"/>
        <v>0.95833333333333326</v>
      </c>
      <c r="C26">
        <v>152.40299999999999</v>
      </c>
      <c r="D26">
        <f t="shared" ref="D26:D28" si="6">-180+C26</f>
        <v>-27.597000000000008</v>
      </c>
      <c r="E26">
        <f t="shared" si="1"/>
        <v>27.597000000000008</v>
      </c>
    </row>
    <row r="27" spans="1:5">
      <c r="A27">
        <v>24</v>
      </c>
      <c r="B27">
        <f t="shared" si="0"/>
        <v>1</v>
      </c>
      <c r="C27">
        <v>176.05</v>
      </c>
      <c r="D27">
        <f t="shared" si="6"/>
        <v>-3.9499999999999886</v>
      </c>
      <c r="E27">
        <f t="shared" si="1"/>
        <v>3.9499999999999886</v>
      </c>
    </row>
    <row r="28" spans="1:5">
      <c r="A28">
        <v>25</v>
      </c>
      <c r="B28">
        <f t="shared" si="0"/>
        <v>1.0416666666666665</v>
      </c>
      <c r="C28">
        <v>172.38300000000001</v>
      </c>
      <c r="D28">
        <f t="shared" si="6"/>
        <v>-7.6169999999999902</v>
      </c>
      <c r="E28">
        <f t="shared" si="1"/>
        <v>7.6169999999999902</v>
      </c>
    </row>
    <row r="29" spans="1:5">
      <c r="A29">
        <v>26</v>
      </c>
      <c r="B29">
        <f t="shared" si="0"/>
        <v>1.0833333333333333</v>
      </c>
      <c r="C29">
        <v>172.32400000000001</v>
      </c>
      <c r="D29">
        <f>180-C29</f>
        <v>7.6759999999999877</v>
      </c>
      <c r="E29">
        <f t="shared" si="1"/>
        <v>7.6759999999999877</v>
      </c>
    </row>
    <row r="30" spans="1:5">
      <c r="A30">
        <v>27</v>
      </c>
      <c r="B30">
        <f t="shared" si="0"/>
        <v>1.125</v>
      </c>
      <c r="C30">
        <v>157.18700000000001</v>
      </c>
      <c r="D30">
        <f>180-C30</f>
        <v>22.812999999999988</v>
      </c>
      <c r="E30">
        <f t="shared" si="1"/>
        <v>22.812999999999988</v>
      </c>
    </row>
    <row r="31" spans="1:5">
      <c r="A31">
        <v>28</v>
      </c>
      <c r="B31">
        <f t="shared" si="0"/>
        <v>1.1666666666666665</v>
      </c>
      <c r="C31">
        <v>169.846</v>
      </c>
      <c r="D31">
        <f>-180+C31</f>
        <v>-10.153999999999996</v>
      </c>
      <c r="E31">
        <f t="shared" si="1"/>
        <v>10.153999999999996</v>
      </c>
    </row>
    <row r="32" spans="1:5">
      <c r="A32">
        <v>30</v>
      </c>
      <c r="B32">
        <f t="shared" si="0"/>
        <v>1.25</v>
      </c>
      <c r="C32">
        <v>156.03800000000001</v>
      </c>
      <c r="D32">
        <f t="shared" ref="D32:D34" si="7">-180+C32</f>
        <v>-23.961999999999989</v>
      </c>
      <c r="E32">
        <f t="shared" si="1"/>
        <v>23.961999999999989</v>
      </c>
    </row>
    <row r="33" spans="1:8">
      <c r="A33">
        <v>31</v>
      </c>
      <c r="B33">
        <f t="shared" si="0"/>
        <v>1.2916666666666665</v>
      </c>
      <c r="C33">
        <v>168.08500000000001</v>
      </c>
      <c r="D33">
        <f t="shared" si="7"/>
        <v>-11.914999999999992</v>
      </c>
      <c r="E33">
        <f t="shared" si="1"/>
        <v>11.914999999999992</v>
      </c>
    </row>
    <row r="34" spans="1:8">
      <c r="A34">
        <v>32</v>
      </c>
      <c r="B34">
        <f t="shared" si="0"/>
        <v>1.3333333333333333</v>
      </c>
      <c r="C34">
        <v>169.89500000000001</v>
      </c>
      <c r="D34">
        <f t="shared" si="7"/>
        <v>-10.10499999999999</v>
      </c>
      <c r="E34">
        <f t="shared" si="1"/>
        <v>10.10499999999999</v>
      </c>
    </row>
    <row r="35" spans="1:8">
      <c r="A35">
        <v>33</v>
      </c>
      <c r="B35">
        <f t="shared" si="0"/>
        <v>1.375</v>
      </c>
      <c r="C35">
        <v>172.119</v>
      </c>
      <c r="D35">
        <f>180-C35</f>
        <v>7.8810000000000002</v>
      </c>
      <c r="E35">
        <f t="shared" si="1"/>
        <v>7.8810000000000002</v>
      </c>
    </row>
    <row r="36" spans="1:8">
      <c r="A36">
        <v>34</v>
      </c>
      <c r="B36">
        <f t="shared" si="0"/>
        <v>1.4166666666666665</v>
      </c>
      <c r="C36">
        <v>165.53</v>
      </c>
      <c r="D36">
        <f t="shared" ref="D36:D39" si="8">180-C36</f>
        <v>14.469999999999999</v>
      </c>
      <c r="E36">
        <f t="shared" si="1"/>
        <v>14.469999999999999</v>
      </c>
    </row>
    <row r="37" spans="1:8">
      <c r="A37">
        <v>35</v>
      </c>
      <c r="B37">
        <f t="shared" si="0"/>
        <v>1.4583333333333333</v>
      </c>
      <c r="C37">
        <v>164.96</v>
      </c>
      <c r="D37">
        <f t="shared" si="8"/>
        <v>15.039999999999992</v>
      </c>
      <c r="E37">
        <f t="shared" si="1"/>
        <v>15.039999999999992</v>
      </c>
    </row>
    <row r="38" spans="1:8">
      <c r="A38">
        <v>36</v>
      </c>
      <c r="B38">
        <f t="shared" si="0"/>
        <v>1.5</v>
      </c>
      <c r="C38">
        <v>175.23599999999999</v>
      </c>
      <c r="D38">
        <f t="shared" si="8"/>
        <v>4.76400000000001</v>
      </c>
      <c r="E38">
        <f t="shared" si="1"/>
        <v>4.76400000000001</v>
      </c>
    </row>
    <row r="39" spans="1:8">
      <c r="A39">
        <v>37</v>
      </c>
      <c r="B39">
        <f t="shared" si="0"/>
        <v>1.5416666666666665</v>
      </c>
      <c r="C39">
        <v>174.28899999999999</v>
      </c>
      <c r="D39">
        <f t="shared" si="8"/>
        <v>5.7110000000000127</v>
      </c>
      <c r="E39">
        <f t="shared" si="1"/>
        <v>5.7110000000000127</v>
      </c>
    </row>
    <row r="40" spans="1:8">
      <c r="A40">
        <v>38</v>
      </c>
      <c r="B40">
        <f t="shared" si="0"/>
        <v>1.5833333333333333</v>
      </c>
      <c r="C40">
        <v>161.565</v>
      </c>
      <c r="D40">
        <f>-180+C40</f>
        <v>-18.435000000000002</v>
      </c>
      <c r="E40">
        <f t="shared" si="1"/>
        <v>18.435000000000002</v>
      </c>
    </row>
    <row r="42" spans="1:8">
      <c r="A42" t="s">
        <v>470</v>
      </c>
    </row>
    <row r="43" spans="1:8">
      <c r="A43" s="1" t="s">
        <v>123</v>
      </c>
      <c r="B43" s="1" t="s">
        <v>124</v>
      </c>
      <c r="C43" s="1" t="s">
        <v>125</v>
      </c>
      <c r="D43" s="1" t="s">
        <v>174</v>
      </c>
      <c r="E43" s="1" t="s">
        <v>127</v>
      </c>
      <c r="G43" t="s">
        <v>131</v>
      </c>
      <c r="H43" t="s">
        <v>467</v>
      </c>
    </row>
    <row r="44" spans="1:8">
      <c r="A44">
        <v>1</v>
      </c>
      <c r="B44">
        <f>A44*(1/24)</f>
        <v>4.1666666666666664E-2</v>
      </c>
      <c r="C44">
        <v>165.964</v>
      </c>
      <c r="D44">
        <f>-180+C44</f>
        <v>-14.036000000000001</v>
      </c>
      <c r="E44">
        <f>ABS(D44)</f>
        <v>14.036000000000001</v>
      </c>
      <c r="G44" t="s">
        <v>471</v>
      </c>
    </row>
    <row r="45" spans="1:8">
      <c r="A45">
        <v>2</v>
      </c>
      <c r="B45">
        <f t="shared" ref="B45:B65" si="9">A45*(1/24)</f>
        <v>8.3333333333333329E-2</v>
      </c>
      <c r="C45">
        <v>176.05500000000001</v>
      </c>
      <c r="D45">
        <f t="shared" ref="D45:D49" si="10">-180+C45</f>
        <v>-3.9449999999999932</v>
      </c>
      <c r="E45">
        <f t="shared" ref="E45:E65" si="11">ABS(D45)</f>
        <v>3.9449999999999932</v>
      </c>
      <c r="G45" s="9" t="s">
        <v>469</v>
      </c>
    </row>
    <row r="46" spans="1:8">
      <c r="A46">
        <v>3</v>
      </c>
      <c r="B46">
        <f t="shared" si="9"/>
        <v>0.125</v>
      </c>
      <c r="C46">
        <v>174.28899999999999</v>
      </c>
      <c r="D46">
        <f t="shared" si="10"/>
        <v>-5.7110000000000127</v>
      </c>
      <c r="E46">
        <f t="shared" si="11"/>
        <v>5.7110000000000127</v>
      </c>
    </row>
    <row r="47" spans="1:8">
      <c r="A47">
        <v>4</v>
      </c>
      <c r="B47">
        <f t="shared" si="9"/>
        <v>0.16666666666666666</v>
      </c>
      <c r="C47">
        <v>167.471</v>
      </c>
      <c r="D47">
        <f t="shared" si="10"/>
        <v>-12.528999999999996</v>
      </c>
      <c r="E47">
        <f t="shared" si="11"/>
        <v>12.528999999999996</v>
      </c>
    </row>
    <row r="48" spans="1:8">
      <c r="A48">
        <v>5</v>
      </c>
      <c r="B48">
        <f t="shared" si="9"/>
        <v>0.20833333333333331</v>
      </c>
      <c r="C48">
        <v>166.75899999999999</v>
      </c>
      <c r="D48">
        <f t="shared" si="10"/>
        <v>-13.241000000000014</v>
      </c>
      <c r="E48">
        <f t="shared" si="11"/>
        <v>13.241000000000014</v>
      </c>
    </row>
    <row r="49" spans="1:5">
      <c r="A49">
        <v>6</v>
      </c>
      <c r="B49">
        <f t="shared" si="9"/>
        <v>0.25</v>
      </c>
      <c r="C49">
        <v>153.435</v>
      </c>
      <c r="D49">
        <f t="shared" si="10"/>
        <v>-26.564999999999998</v>
      </c>
      <c r="E49">
        <f t="shared" si="11"/>
        <v>26.564999999999998</v>
      </c>
    </row>
    <row r="50" spans="1:5">
      <c r="A50">
        <v>7</v>
      </c>
      <c r="B50">
        <f t="shared" si="9"/>
        <v>0.29166666666666663</v>
      </c>
      <c r="C50">
        <v>172.2</v>
      </c>
      <c r="D50">
        <f>180-C50</f>
        <v>7.8000000000000114</v>
      </c>
      <c r="E50">
        <f t="shared" si="11"/>
        <v>7.8000000000000114</v>
      </c>
    </row>
    <row r="51" spans="1:5">
      <c r="A51">
        <v>8</v>
      </c>
      <c r="B51">
        <f t="shared" si="9"/>
        <v>0.33333333333333331</v>
      </c>
      <c r="C51">
        <v>168.00899999999999</v>
      </c>
      <c r="D51">
        <f t="shared" ref="D51:D52" si="12">180-C51</f>
        <v>11.991000000000014</v>
      </c>
      <c r="E51">
        <f t="shared" si="11"/>
        <v>11.991000000000014</v>
      </c>
    </row>
    <row r="52" spans="1:5">
      <c r="A52">
        <v>9</v>
      </c>
      <c r="B52">
        <f t="shared" si="9"/>
        <v>0.375</v>
      </c>
      <c r="C52">
        <v>171.08500000000001</v>
      </c>
      <c r="D52">
        <f t="shared" si="12"/>
        <v>8.914999999999992</v>
      </c>
      <c r="E52">
        <f t="shared" si="11"/>
        <v>8.914999999999992</v>
      </c>
    </row>
    <row r="53" spans="1:5">
      <c r="A53">
        <v>10</v>
      </c>
      <c r="B53">
        <f t="shared" si="9"/>
        <v>0.41666666666666663</v>
      </c>
      <c r="C53">
        <v>169.82400000000001</v>
      </c>
      <c r="D53">
        <f>-180+C53</f>
        <v>-10.175999999999988</v>
      </c>
      <c r="E53">
        <f t="shared" si="11"/>
        <v>10.175999999999988</v>
      </c>
    </row>
    <row r="54" spans="1:5">
      <c r="A54">
        <v>11</v>
      </c>
      <c r="B54">
        <f t="shared" si="9"/>
        <v>0.45833333333333331</v>
      </c>
      <c r="C54">
        <v>158.19900000000001</v>
      </c>
      <c r="D54">
        <f t="shared" ref="D54:D56" si="13">-180+C54</f>
        <v>-21.800999999999988</v>
      </c>
      <c r="E54">
        <f t="shared" si="11"/>
        <v>21.800999999999988</v>
      </c>
    </row>
    <row r="55" spans="1:5">
      <c r="A55">
        <v>12</v>
      </c>
      <c r="B55">
        <f t="shared" si="9"/>
        <v>0.5</v>
      </c>
      <c r="C55">
        <v>139.399</v>
      </c>
      <c r="D55">
        <f t="shared" si="13"/>
        <v>-40.600999999999999</v>
      </c>
      <c r="E55" s="10">
        <f t="shared" si="11"/>
        <v>40.600999999999999</v>
      </c>
    </row>
    <row r="56" spans="1:5">
      <c r="A56">
        <v>13</v>
      </c>
      <c r="B56">
        <f t="shared" si="9"/>
        <v>0.54166666666666663</v>
      </c>
      <c r="C56">
        <v>161.565</v>
      </c>
      <c r="D56">
        <f t="shared" si="13"/>
        <v>-18.435000000000002</v>
      </c>
      <c r="E56">
        <f t="shared" si="11"/>
        <v>18.435000000000002</v>
      </c>
    </row>
    <row r="57" spans="1:5">
      <c r="A57">
        <v>14</v>
      </c>
      <c r="B57">
        <f t="shared" si="9"/>
        <v>0.58333333333333326</v>
      </c>
      <c r="C57">
        <v>168.559</v>
      </c>
      <c r="D57">
        <f>180-C57</f>
        <v>11.441000000000003</v>
      </c>
      <c r="E57">
        <f t="shared" si="11"/>
        <v>11.441000000000003</v>
      </c>
    </row>
    <row r="58" spans="1:5">
      <c r="A58">
        <v>15</v>
      </c>
      <c r="B58">
        <f t="shared" si="9"/>
        <v>0.625</v>
      </c>
      <c r="C58">
        <v>149.49</v>
      </c>
      <c r="D58">
        <f t="shared" ref="D58:D59" si="14">180-C58</f>
        <v>30.509999999999991</v>
      </c>
      <c r="E58">
        <f t="shared" si="11"/>
        <v>30.509999999999991</v>
      </c>
    </row>
    <row r="59" spans="1:5">
      <c r="A59">
        <v>16</v>
      </c>
      <c r="B59">
        <f t="shared" si="9"/>
        <v>0.66666666666666663</v>
      </c>
      <c r="C59">
        <v>162.57</v>
      </c>
      <c r="D59">
        <f t="shared" si="14"/>
        <v>17.430000000000007</v>
      </c>
      <c r="E59">
        <f t="shared" si="11"/>
        <v>17.430000000000007</v>
      </c>
    </row>
    <row r="60" spans="1:5">
      <c r="A60">
        <v>17</v>
      </c>
      <c r="B60">
        <f t="shared" si="9"/>
        <v>0.70833333333333326</v>
      </c>
      <c r="C60">
        <v>161.565</v>
      </c>
      <c r="D60">
        <f>-180+C60</f>
        <v>-18.435000000000002</v>
      </c>
      <c r="E60">
        <f t="shared" si="11"/>
        <v>18.435000000000002</v>
      </c>
    </row>
    <row r="61" spans="1:5">
      <c r="A61">
        <v>18</v>
      </c>
      <c r="B61">
        <f t="shared" si="9"/>
        <v>0.75</v>
      </c>
      <c r="C61">
        <v>160.56</v>
      </c>
      <c r="D61">
        <f t="shared" ref="D61:D63" si="15">-180+C61</f>
        <v>-19.439999999999998</v>
      </c>
      <c r="E61">
        <f t="shared" si="11"/>
        <v>19.439999999999998</v>
      </c>
    </row>
    <row r="62" spans="1:5">
      <c r="A62">
        <v>19</v>
      </c>
      <c r="B62">
        <f t="shared" si="9"/>
        <v>0.79166666666666663</v>
      </c>
      <c r="C62">
        <v>159.44399999999999</v>
      </c>
      <c r="D62">
        <f t="shared" si="15"/>
        <v>-20.556000000000012</v>
      </c>
      <c r="E62">
        <f t="shared" si="11"/>
        <v>20.556000000000012</v>
      </c>
    </row>
    <row r="63" spans="1:5">
      <c r="A63">
        <v>20</v>
      </c>
      <c r="B63">
        <f t="shared" si="9"/>
        <v>0.83333333333333326</v>
      </c>
      <c r="C63">
        <v>142.696</v>
      </c>
      <c r="D63">
        <f t="shared" si="15"/>
        <v>-37.304000000000002</v>
      </c>
      <c r="E63">
        <f t="shared" si="11"/>
        <v>37.304000000000002</v>
      </c>
    </row>
    <row r="64" spans="1:5">
      <c r="A64">
        <v>22</v>
      </c>
      <c r="B64">
        <f t="shared" si="9"/>
        <v>0.91666666666666663</v>
      </c>
      <c r="C64">
        <v>161.565</v>
      </c>
      <c r="D64">
        <f>180-C64</f>
        <v>18.435000000000002</v>
      </c>
      <c r="E64">
        <f t="shared" si="11"/>
        <v>18.435000000000002</v>
      </c>
    </row>
    <row r="65" spans="1:8">
      <c r="A65">
        <v>23</v>
      </c>
      <c r="B65">
        <f t="shared" si="9"/>
        <v>0.95833333333333326</v>
      </c>
      <c r="C65">
        <v>169.90899999999999</v>
      </c>
      <c r="D65">
        <f>180-C65</f>
        <v>10.091000000000008</v>
      </c>
      <c r="E65">
        <f t="shared" si="11"/>
        <v>10.091000000000008</v>
      </c>
    </row>
    <row r="67" spans="1:8">
      <c r="A67" t="s">
        <v>472</v>
      </c>
    </row>
    <row r="68" spans="1:8">
      <c r="A68" s="1" t="s">
        <v>123</v>
      </c>
      <c r="B68" s="1" t="s">
        <v>124</v>
      </c>
      <c r="C68" s="1" t="s">
        <v>125</v>
      </c>
      <c r="D68" s="1" t="s">
        <v>174</v>
      </c>
      <c r="E68" s="1" t="s">
        <v>127</v>
      </c>
      <c r="G68" t="s">
        <v>131</v>
      </c>
      <c r="H68" t="s">
        <v>467</v>
      </c>
    </row>
    <row r="69" spans="1:8">
      <c r="A69">
        <v>1</v>
      </c>
      <c r="B69">
        <f>A69*(1/24)</f>
        <v>4.1666666666666664E-2</v>
      </c>
      <c r="C69">
        <v>162.45400000000001</v>
      </c>
      <c r="D69">
        <f>-180+C69</f>
        <v>-17.545999999999992</v>
      </c>
      <c r="E69">
        <f>ABS(D69)</f>
        <v>17.545999999999992</v>
      </c>
      <c r="G69" t="s">
        <v>473</v>
      </c>
    </row>
    <row r="70" spans="1:8">
      <c r="A70">
        <v>2</v>
      </c>
      <c r="B70">
        <f t="shared" ref="B70:B98" si="16">A70*(1/24)</f>
        <v>8.3333333333333329E-2</v>
      </c>
      <c r="C70">
        <v>135</v>
      </c>
      <c r="D70">
        <f t="shared" ref="D70:D72" si="17">-180+C70</f>
        <v>-45</v>
      </c>
      <c r="E70">
        <f t="shared" ref="E70:E98" si="18">ABS(D70)</f>
        <v>45</v>
      </c>
      <c r="G70" s="9" t="s">
        <v>469</v>
      </c>
    </row>
    <row r="71" spans="1:8">
      <c r="A71">
        <v>3</v>
      </c>
      <c r="B71">
        <f t="shared" si="16"/>
        <v>0.125</v>
      </c>
      <c r="C71">
        <v>129.80600000000001</v>
      </c>
      <c r="D71">
        <f t="shared" si="17"/>
        <v>-50.193999999999988</v>
      </c>
      <c r="E71">
        <f t="shared" si="18"/>
        <v>50.193999999999988</v>
      </c>
    </row>
    <row r="72" spans="1:8">
      <c r="A72">
        <v>4</v>
      </c>
      <c r="B72">
        <f t="shared" si="16"/>
        <v>0.16666666666666666</v>
      </c>
      <c r="C72">
        <v>170.75399999999999</v>
      </c>
      <c r="D72">
        <f t="shared" si="17"/>
        <v>-9.2460000000000093</v>
      </c>
      <c r="E72">
        <f t="shared" si="18"/>
        <v>9.2460000000000093</v>
      </c>
    </row>
    <row r="73" spans="1:8">
      <c r="A73">
        <v>5</v>
      </c>
      <c r="B73">
        <f t="shared" si="16"/>
        <v>0.20833333333333331</v>
      </c>
      <c r="C73">
        <v>168.42500000000001</v>
      </c>
      <c r="D73">
        <f>180-C73</f>
        <v>11.574999999999989</v>
      </c>
      <c r="E73">
        <f t="shared" si="18"/>
        <v>11.574999999999989</v>
      </c>
    </row>
    <row r="74" spans="1:8">
      <c r="A74">
        <v>6</v>
      </c>
      <c r="B74">
        <f t="shared" si="16"/>
        <v>0.25</v>
      </c>
      <c r="C74">
        <v>170.749</v>
      </c>
      <c r="D74">
        <f t="shared" ref="D74:D76" si="19">180-C74</f>
        <v>9.2510000000000048</v>
      </c>
      <c r="E74">
        <f t="shared" si="18"/>
        <v>9.2510000000000048</v>
      </c>
    </row>
    <row r="75" spans="1:8">
      <c r="A75">
        <v>7</v>
      </c>
      <c r="B75">
        <f t="shared" si="16"/>
        <v>0.29166666666666663</v>
      </c>
      <c r="C75">
        <v>174.495</v>
      </c>
      <c r="D75">
        <f t="shared" si="19"/>
        <v>5.5049999999999955</v>
      </c>
      <c r="E75">
        <f t="shared" si="18"/>
        <v>5.5049999999999955</v>
      </c>
    </row>
    <row r="76" spans="1:8">
      <c r="A76">
        <v>8</v>
      </c>
      <c r="B76">
        <f t="shared" si="16"/>
        <v>0.33333333333333331</v>
      </c>
      <c r="C76">
        <v>170.78899999999999</v>
      </c>
      <c r="D76">
        <f t="shared" si="19"/>
        <v>9.2110000000000127</v>
      </c>
      <c r="E76">
        <f t="shared" si="18"/>
        <v>9.2110000000000127</v>
      </c>
    </row>
    <row r="77" spans="1:8">
      <c r="A77">
        <v>9</v>
      </c>
      <c r="B77">
        <f t="shared" si="16"/>
        <v>0.375</v>
      </c>
      <c r="C77">
        <v>161.565</v>
      </c>
      <c r="D77">
        <f>-180+C77</f>
        <v>-18.435000000000002</v>
      </c>
      <c r="E77">
        <f t="shared" si="18"/>
        <v>18.435000000000002</v>
      </c>
    </row>
    <row r="78" spans="1:8">
      <c r="A78">
        <v>10</v>
      </c>
      <c r="B78">
        <f t="shared" si="16"/>
        <v>0.41666666666666663</v>
      </c>
      <c r="C78">
        <v>126.87</v>
      </c>
      <c r="D78">
        <f t="shared" ref="D78:D80" si="20">-180+C78</f>
        <v>-53.129999999999995</v>
      </c>
      <c r="E78" s="17">
        <f t="shared" si="18"/>
        <v>53.129999999999995</v>
      </c>
    </row>
    <row r="79" spans="1:8">
      <c r="A79">
        <v>11</v>
      </c>
      <c r="B79">
        <f t="shared" si="16"/>
        <v>0.45833333333333331</v>
      </c>
      <c r="C79">
        <v>138.36600000000001</v>
      </c>
      <c r="D79">
        <f t="shared" si="20"/>
        <v>-41.633999999999986</v>
      </c>
      <c r="E79">
        <f t="shared" si="18"/>
        <v>41.633999999999986</v>
      </c>
    </row>
    <row r="80" spans="1:8">
      <c r="A80">
        <v>12</v>
      </c>
      <c r="B80">
        <f t="shared" si="16"/>
        <v>0.5</v>
      </c>
      <c r="C80">
        <v>164.745</v>
      </c>
      <c r="D80">
        <f t="shared" si="20"/>
        <v>-15.254999999999995</v>
      </c>
      <c r="E80">
        <f t="shared" si="18"/>
        <v>15.254999999999995</v>
      </c>
    </row>
    <row r="81" spans="1:5">
      <c r="A81">
        <v>13</v>
      </c>
      <c r="B81">
        <f t="shared" si="16"/>
        <v>0.54166666666666663</v>
      </c>
      <c r="C81">
        <v>175.36500000000001</v>
      </c>
      <c r="D81">
        <f>180-C81</f>
        <v>4.6349999999999909</v>
      </c>
      <c r="E81">
        <f t="shared" si="18"/>
        <v>4.6349999999999909</v>
      </c>
    </row>
    <row r="82" spans="1:5">
      <c r="A82">
        <v>14</v>
      </c>
      <c r="B82">
        <f t="shared" si="16"/>
        <v>0.58333333333333326</v>
      </c>
      <c r="C82">
        <v>161.727</v>
      </c>
      <c r="D82">
        <f t="shared" ref="D82:D84" si="21">180-C82</f>
        <v>18.272999999999996</v>
      </c>
      <c r="E82">
        <f t="shared" si="18"/>
        <v>18.272999999999996</v>
      </c>
    </row>
    <row r="83" spans="1:5">
      <c r="A83">
        <v>15</v>
      </c>
      <c r="B83">
        <f t="shared" si="16"/>
        <v>0.625</v>
      </c>
      <c r="C83">
        <v>174.28899999999999</v>
      </c>
      <c r="D83">
        <f t="shared" si="21"/>
        <v>5.7110000000000127</v>
      </c>
      <c r="E83">
        <f t="shared" si="18"/>
        <v>5.7110000000000127</v>
      </c>
    </row>
    <row r="84" spans="1:5">
      <c r="A84">
        <v>16</v>
      </c>
      <c r="B84">
        <f t="shared" si="16"/>
        <v>0.66666666666666663</v>
      </c>
      <c r="C84">
        <v>171.74100000000001</v>
      </c>
      <c r="D84">
        <f t="shared" si="21"/>
        <v>8.2589999999999861</v>
      </c>
      <c r="E84">
        <f t="shared" si="18"/>
        <v>8.2589999999999861</v>
      </c>
    </row>
    <row r="85" spans="1:5">
      <c r="A85">
        <v>17</v>
      </c>
      <c r="B85">
        <f t="shared" si="16"/>
        <v>0.70833333333333326</v>
      </c>
      <c r="C85">
        <v>143.13</v>
      </c>
      <c r="D85">
        <f>-180+C85</f>
        <v>-36.870000000000005</v>
      </c>
      <c r="E85">
        <f t="shared" si="18"/>
        <v>36.870000000000005</v>
      </c>
    </row>
    <row r="86" spans="1:5">
      <c r="A86">
        <v>18</v>
      </c>
      <c r="B86">
        <f t="shared" si="16"/>
        <v>0.75</v>
      </c>
      <c r="C86">
        <v>126.027</v>
      </c>
      <c r="D86">
        <f t="shared" ref="D86:D87" si="22">-180+C86</f>
        <v>-53.972999999999999</v>
      </c>
      <c r="E86" s="10">
        <f t="shared" si="18"/>
        <v>53.972999999999999</v>
      </c>
    </row>
    <row r="87" spans="1:5">
      <c r="A87">
        <v>19</v>
      </c>
      <c r="B87">
        <f t="shared" si="16"/>
        <v>0.79166666666666663</v>
      </c>
      <c r="C87">
        <v>163.072</v>
      </c>
      <c r="D87">
        <f t="shared" si="22"/>
        <v>-16.927999999999997</v>
      </c>
      <c r="E87">
        <f t="shared" si="18"/>
        <v>16.927999999999997</v>
      </c>
    </row>
    <row r="88" spans="1:5">
      <c r="A88">
        <v>20</v>
      </c>
      <c r="B88">
        <f t="shared" si="16"/>
        <v>0.83333333333333326</v>
      </c>
      <c r="C88">
        <v>174.56</v>
      </c>
      <c r="D88">
        <f>180-C88</f>
        <v>5.4399999999999977</v>
      </c>
      <c r="E88">
        <f t="shared" si="18"/>
        <v>5.4399999999999977</v>
      </c>
    </row>
    <row r="89" spans="1:5">
      <c r="A89">
        <v>21</v>
      </c>
      <c r="B89">
        <f t="shared" si="16"/>
        <v>0.875</v>
      </c>
      <c r="C89">
        <v>170.375</v>
      </c>
      <c r="D89">
        <f t="shared" ref="D89:D92" si="23">180-C89</f>
        <v>9.625</v>
      </c>
      <c r="E89">
        <f t="shared" si="18"/>
        <v>9.625</v>
      </c>
    </row>
    <row r="90" spans="1:5">
      <c r="A90">
        <v>22</v>
      </c>
      <c r="B90">
        <f t="shared" si="16"/>
        <v>0.91666666666666663</v>
      </c>
      <c r="C90">
        <v>168.27500000000001</v>
      </c>
      <c r="D90">
        <f t="shared" si="23"/>
        <v>11.724999999999994</v>
      </c>
      <c r="E90">
        <f t="shared" si="18"/>
        <v>11.724999999999994</v>
      </c>
    </row>
    <row r="91" spans="1:5">
      <c r="A91">
        <v>23</v>
      </c>
      <c r="B91">
        <f t="shared" si="16"/>
        <v>0.95833333333333326</v>
      </c>
      <c r="C91">
        <v>169.393</v>
      </c>
      <c r="D91">
        <f t="shared" si="23"/>
        <v>10.606999999999999</v>
      </c>
      <c r="E91">
        <f t="shared" si="18"/>
        <v>10.606999999999999</v>
      </c>
    </row>
    <row r="92" spans="1:5">
      <c r="A92">
        <v>24</v>
      </c>
      <c r="B92">
        <f t="shared" si="16"/>
        <v>1</v>
      </c>
      <c r="C92">
        <v>165.78399999999999</v>
      </c>
      <c r="D92">
        <f t="shared" si="23"/>
        <v>14.216000000000008</v>
      </c>
      <c r="E92">
        <f t="shared" si="18"/>
        <v>14.216000000000008</v>
      </c>
    </row>
    <row r="93" spans="1:5">
      <c r="A93">
        <v>25</v>
      </c>
      <c r="B93">
        <f t="shared" si="16"/>
        <v>1.0416666666666665</v>
      </c>
      <c r="C93">
        <v>144.46199999999999</v>
      </c>
      <c r="D93">
        <f>-180+C93</f>
        <v>-35.538000000000011</v>
      </c>
      <c r="E93">
        <f t="shared" si="18"/>
        <v>35.538000000000011</v>
      </c>
    </row>
    <row r="94" spans="1:5">
      <c r="A94">
        <v>26</v>
      </c>
      <c r="B94">
        <f t="shared" si="16"/>
        <v>1.0833333333333333</v>
      </c>
      <c r="C94">
        <v>130.601</v>
      </c>
      <c r="D94">
        <f t="shared" ref="D94:D96" si="24">-180+C94</f>
        <v>-49.399000000000001</v>
      </c>
      <c r="E94">
        <f t="shared" si="18"/>
        <v>49.399000000000001</v>
      </c>
    </row>
    <row r="95" spans="1:5">
      <c r="A95">
        <v>27</v>
      </c>
      <c r="B95">
        <f t="shared" si="16"/>
        <v>1.125</v>
      </c>
      <c r="C95">
        <v>143.84200000000001</v>
      </c>
      <c r="D95">
        <f t="shared" si="24"/>
        <v>-36.157999999999987</v>
      </c>
      <c r="E95">
        <f t="shared" si="18"/>
        <v>36.157999999999987</v>
      </c>
    </row>
    <row r="96" spans="1:5">
      <c r="A96">
        <v>28</v>
      </c>
      <c r="B96">
        <f t="shared" si="16"/>
        <v>1.1666666666666665</v>
      </c>
      <c r="C96">
        <v>157.59</v>
      </c>
      <c r="D96">
        <f t="shared" si="24"/>
        <v>-22.409999999999997</v>
      </c>
      <c r="E96">
        <f t="shared" si="18"/>
        <v>22.409999999999997</v>
      </c>
    </row>
    <row r="97" spans="1:5">
      <c r="A97">
        <v>29</v>
      </c>
      <c r="B97">
        <f t="shared" si="16"/>
        <v>1.2083333333333333</v>
      </c>
      <c r="C97">
        <v>167.78200000000001</v>
      </c>
      <c r="D97">
        <f>180-C97</f>
        <v>12.217999999999989</v>
      </c>
      <c r="E97">
        <f t="shared" si="18"/>
        <v>12.217999999999989</v>
      </c>
    </row>
    <row r="98" spans="1:5">
      <c r="A98">
        <v>30</v>
      </c>
      <c r="B98">
        <f t="shared" si="16"/>
        <v>1.25</v>
      </c>
      <c r="C98">
        <v>161.565</v>
      </c>
      <c r="D98">
        <f>180-C98</f>
        <v>18.435000000000002</v>
      </c>
      <c r="E98">
        <f t="shared" si="18"/>
        <v>18.435000000000002</v>
      </c>
    </row>
  </sheetData>
  <hyperlinks>
    <hyperlink ref="G4" r:id="rId1"/>
    <hyperlink ref="G9" r:id="rId2"/>
    <hyperlink ref="G45" r:id="rId3"/>
    <hyperlink ref="G70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H119"/>
  <sheetViews>
    <sheetView topLeftCell="A103" workbookViewId="0">
      <selection activeCell="D110" sqref="D110:D118"/>
    </sheetView>
  </sheetViews>
  <sheetFormatPr defaultRowHeight="15"/>
  <cols>
    <col min="1" max="1" width="15.140625" customWidth="1"/>
    <col min="2" max="2" width="14.140625" customWidth="1"/>
    <col min="3" max="3" width="15.140625" customWidth="1"/>
    <col min="4" max="4" width="11.5703125" customWidth="1"/>
    <col min="5" max="5" width="15.140625" customWidth="1"/>
    <col min="6" max="6" width="26.28515625" customWidth="1"/>
  </cols>
  <sheetData>
    <row r="1" spans="1:8">
      <c r="A1" s="1" t="s">
        <v>572</v>
      </c>
      <c r="C1" s="18" t="s">
        <v>86</v>
      </c>
      <c r="D1" s="18"/>
      <c r="E1" s="18"/>
    </row>
    <row r="2" spans="1:8">
      <c r="A2" t="s">
        <v>573</v>
      </c>
    </row>
    <row r="3" spans="1:8">
      <c r="A3" s="1" t="s">
        <v>123</v>
      </c>
      <c r="B3" s="1" t="s">
        <v>124</v>
      </c>
      <c r="C3" s="1" t="s">
        <v>125</v>
      </c>
      <c r="D3" s="1" t="s">
        <v>174</v>
      </c>
      <c r="E3" s="1" t="s">
        <v>127</v>
      </c>
      <c r="F3" s="1" t="s">
        <v>128</v>
      </c>
      <c r="G3" s="1" t="s">
        <v>129</v>
      </c>
    </row>
    <row r="4" spans="1:8">
      <c r="A4" s="17">
        <v>1</v>
      </c>
      <c r="B4">
        <f>A4*(1/30)</f>
        <v>3.3333333333333333E-2</v>
      </c>
      <c r="C4">
        <v>155.376</v>
      </c>
      <c r="D4">
        <f>180-C4</f>
        <v>24.623999999999995</v>
      </c>
      <c r="E4" s="17">
        <f>ABS(D4)</f>
        <v>24.623999999999995</v>
      </c>
      <c r="F4">
        <v>0.04</v>
      </c>
      <c r="G4" s="9" t="s">
        <v>574</v>
      </c>
    </row>
    <row r="5" spans="1:8">
      <c r="A5" s="17">
        <v>3</v>
      </c>
      <c r="B5">
        <f t="shared" ref="B5:B68" si="0">A5*(1/30)</f>
        <v>0.1</v>
      </c>
      <c r="C5">
        <v>153.435</v>
      </c>
      <c r="D5">
        <f t="shared" ref="D5:D9" si="1">180-C5</f>
        <v>26.564999999999998</v>
      </c>
      <c r="E5" s="17">
        <f t="shared" ref="E5:E68" si="2">ABS(D5)</f>
        <v>26.564999999999998</v>
      </c>
    </row>
    <row r="6" spans="1:8">
      <c r="A6" s="17">
        <v>5</v>
      </c>
      <c r="B6">
        <f t="shared" si="0"/>
        <v>0.16666666666666666</v>
      </c>
      <c r="C6">
        <v>158.19900000000001</v>
      </c>
      <c r="D6">
        <f t="shared" si="1"/>
        <v>21.800999999999988</v>
      </c>
      <c r="E6" s="17">
        <f t="shared" si="2"/>
        <v>21.800999999999988</v>
      </c>
    </row>
    <row r="7" spans="1:8">
      <c r="A7" s="17">
        <v>7</v>
      </c>
      <c r="B7">
        <f t="shared" si="0"/>
        <v>0.23333333333333334</v>
      </c>
      <c r="C7">
        <v>150.018</v>
      </c>
      <c r="D7">
        <f t="shared" si="1"/>
        <v>29.981999999999999</v>
      </c>
      <c r="E7" s="17">
        <f t="shared" si="2"/>
        <v>29.981999999999999</v>
      </c>
      <c r="G7" t="s">
        <v>131</v>
      </c>
      <c r="H7" t="s">
        <v>575</v>
      </c>
    </row>
    <row r="8" spans="1:8">
      <c r="A8" s="17">
        <v>9</v>
      </c>
      <c r="B8">
        <f t="shared" si="0"/>
        <v>0.3</v>
      </c>
      <c r="C8">
        <v>153.435</v>
      </c>
      <c r="D8">
        <f t="shared" si="1"/>
        <v>26.564999999999998</v>
      </c>
      <c r="E8" s="17">
        <f t="shared" si="2"/>
        <v>26.564999999999998</v>
      </c>
      <c r="G8" t="s">
        <v>576</v>
      </c>
    </row>
    <row r="9" spans="1:8">
      <c r="A9" s="17">
        <v>11</v>
      </c>
      <c r="B9">
        <f t="shared" si="0"/>
        <v>0.36666666666666664</v>
      </c>
      <c r="C9">
        <v>169.69499999999999</v>
      </c>
      <c r="D9">
        <f t="shared" si="1"/>
        <v>10.305000000000007</v>
      </c>
      <c r="E9" s="17">
        <f t="shared" si="2"/>
        <v>10.305000000000007</v>
      </c>
      <c r="G9" s="9" t="s">
        <v>577</v>
      </c>
    </row>
    <row r="10" spans="1:8">
      <c r="A10" s="17">
        <v>13</v>
      </c>
      <c r="B10">
        <f t="shared" si="0"/>
        <v>0.43333333333333335</v>
      </c>
      <c r="C10">
        <v>158.19900000000001</v>
      </c>
      <c r="D10">
        <f>-180+C10</f>
        <v>-21.800999999999988</v>
      </c>
      <c r="E10" s="17">
        <f t="shared" si="2"/>
        <v>21.800999999999988</v>
      </c>
    </row>
    <row r="11" spans="1:8">
      <c r="A11" s="17">
        <v>15</v>
      </c>
      <c r="B11">
        <f t="shared" si="0"/>
        <v>0.5</v>
      </c>
      <c r="C11">
        <v>158.839</v>
      </c>
      <c r="D11">
        <f t="shared" ref="D11:D16" si="3">-180+C11</f>
        <v>-21.161000000000001</v>
      </c>
      <c r="E11" s="17">
        <f t="shared" si="2"/>
        <v>21.161000000000001</v>
      </c>
    </row>
    <row r="12" spans="1:8">
      <c r="A12" s="17">
        <v>19</v>
      </c>
      <c r="B12">
        <f t="shared" si="0"/>
        <v>0.6333333333333333</v>
      </c>
      <c r="C12">
        <v>165.65100000000001</v>
      </c>
      <c r="D12">
        <f t="shared" si="3"/>
        <v>-14.34899999999999</v>
      </c>
      <c r="E12" s="17">
        <f t="shared" si="2"/>
        <v>14.34899999999999</v>
      </c>
    </row>
    <row r="13" spans="1:8">
      <c r="A13" s="17">
        <v>21</v>
      </c>
      <c r="B13">
        <f t="shared" si="0"/>
        <v>0.7</v>
      </c>
      <c r="C13">
        <v>164.05500000000001</v>
      </c>
      <c r="D13">
        <f t="shared" si="3"/>
        <v>-15.944999999999993</v>
      </c>
      <c r="E13" s="17">
        <f t="shared" si="2"/>
        <v>15.944999999999993</v>
      </c>
    </row>
    <row r="14" spans="1:8">
      <c r="A14" s="17">
        <v>23</v>
      </c>
      <c r="B14">
        <f t="shared" si="0"/>
        <v>0.76666666666666661</v>
      </c>
      <c r="C14">
        <v>162.40799999999999</v>
      </c>
      <c r="D14">
        <f t="shared" si="3"/>
        <v>-17.592000000000013</v>
      </c>
      <c r="E14" s="17">
        <f t="shared" si="2"/>
        <v>17.592000000000013</v>
      </c>
    </row>
    <row r="15" spans="1:8">
      <c r="A15" s="17">
        <v>27</v>
      </c>
      <c r="B15">
        <f t="shared" si="0"/>
        <v>0.9</v>
      </c>
      <c r="C15">
        <v>167.661</v>
      </c>
      <c r="D15">
        <f t="shared" si="3"/>
        <v>-12.338999999999999</v>
      </c>
      <c r="E15" s="17">
        <f t="shared" si="2"/>
        <v>12.338999999999999</v>
      </c>
    </row>
    <row r="16" spans="1:8">
      <c r="A16" s="17">
        <v>29</v>
      </c>
      <c r="B16">
        <f t="shared" si="0"/>
        <v>0.96666666666666667</v>
      </c>
      <c r="C16">
        <v>169.93899999999999</v>
      </c>
      <c r="D16">
        <f t="shared" si="3"/>
        <v>-10.061000000000007</v>
      </c>
      <c r="E16" s="17">
        <f t="shared" si="2"/>
        <v>10.061000000000007</v>
      </c>
    </row>
    <row r="17" spans="1:5">
      <c r="A17" s="17">
        <v>31</v>
      </c>
      <c r="B17">
        <f t="shared" si="0"/>
        <v>1.0333333333333332</v>
      </c>
      <c r="C17">
        <v>161.565</v>
      </c>
      <c r="D17">
        <f t="shared" ref="D17:D28" si="4">180-C17</f>
        <v>18.435000000000002</v>
      </c>
      <c r="E17" s="17">
        <f t="shared" si="2"/>
        <v>18.435000000000002</v>
      </c>
    </row>
    <row r="18" spans="1:5">
      <c r="A18" s="17">
        <v>33</v>
      </c>
      <c r="B18">
        <f t="shared" si="0"/>
        <v>1.1000000000000001</v>
      </c>
      <c r="C18">
        <v>165.964</v>
      </c>
      <c r="D18">
        <f t="shared" si="4"/>
        <v>14.036000000000001</v>
      </c>
      <c r="E18" s="17">
        <f t="shared" si="2"/>
        <v>14.036000000000001</v>
      </c>
    </row>
    <row r="19" spans="1:5">
      <c r="A19" s="17">
        <v>35</v>
      </c>
      <c r="B19">
        <f t="shared" si="0"/>
        <v>1.1666666666666667</v>
      </c>
      <c r="C19">
        <v>158.62899999999999</v>
      </c>
      <c r="D19">
        <f t="shared" si="4"/>
        <v>21.371000000000009</v>
      </c>
      <c r="E19" s="17">
        <f t="shared" si="2"/>
        <v>21.371000000000009</v>
      </c>
    </row>
    <row r="20" spans="1:5">
      <c r="A20" s="17">
        <v>37</v>
      </c>
      <c r="B20">
        <f t="shared" si="0"/>
        <v>1.2333333333333334</v>
      </c>
      <c r="C20">
        <v>158.19900000000001</v>
      </c>
      <c r="D20">
        <f t="shared" si="4"/>
        <v>21.800999999999988</v>
      </c>
      <c r="E20" s="17">
        <f t="shared" si="2"/>
        <v>21.800999999999988</v>
      </c>
    </row>
    <row r="21" spans="1:5">
      <c r="A21" s="17">
        <v>39</v>
      </c>
      <c r="B21">
        <f t="shared" si="0"/>
        <v>1.3</v>
      </c>
      <c r="C21">
        <v>161.565</v>
      </c>
      <c r="D21">
        <f t="shared" si="4"/>
        <v>18.435000000000002</v>
      </c>
      <c r="E21" s="17">
        <f t="shared" si="2"/>
        <v>18.435000000000002</v>
      </c>
    </row>
    <row r="22" spans="1:5">
      <c r="A22" s="17">
        <v>41</v>
      </c>
      <c r="B22">
        <f t="shared" si="0"/>
        <v>1.3666666666666667</v>
      </c>
      <c r="C22">
        <v>170.53800000000001</v>
      </c>
      <c r="D22">
        <f t="shared" si="4"/>
        <v>9.4619999999999891</v>
      </c>
      <c r="E22" s="17">
        <f t="shared" si="2"/>
        <v>9.4619999999999891</v>
      </c>
    </row>
    <row r="23" spans="1:5">
      <c r="A23" s="17">
        <v>43</v>
      </c>
      <c r="B23">
        <f t="shared" si="0"/>
        <v>1.4333333333333333</v>
      </c>
      <c r="C23">
        <v>159.22800000000001</v>
      </c>
      <c r="D23">
        <f t="shared" si="4"/>
        <v>20.771999999999991</v>
      </c>
      <c r="E23" s="17">
        <f t="shared" si="2"/>
        <v>20.771999999999991</v>
      </c>
    </row>
    <row r="24" spans="1:5">
      <c r="A24" s="17">
        <v>45</v>
      </c>
      <c r="B24">
        <f t="shared" si="0"/>
        <v>1.5</v>
      </c>
      <c r="C24">
        <v>158.19900000000001</v>
      </c>
      <c r="D24">
        <f t="shared" si="4"/>
        <v>21.800999999999988</v>
      </c>
      <c r="E24" s="17">
        <f t="shared" si="2"/>
        <v>21.800999999999988</v>
      </c>
    </row>
    <row r="25" spans="1:5">
      <c r="A25" s="17">
        <v>47</v>
      </c>
      <c r="B25">
        <f t="shared" si="0"/>
        <v>1.5666666666666667</v>
      </c>
      <c r="C25">
        <v>149.036</v>
      </c>
      <c r="D25">
        <f t="shared" si="4"/>
        <v>30.963999999999999</v>
      </c>
      <c r="E25" s="17">
        <f t="shared" si="2"/>
        <v>30.963999999999999</v>
      </c>
    </row>
    <row r="26" spans="1:5">
      <c r="A26" s="17">
        <v>49</v>
      </c>
      <c r="B26">
        <f t="shared" si="0"/>
        <v>1.6333333333333333</v>
      </c>
      <c r="C26">
        <v>157.286</v>
      </c>
      <c r="D26">
        <f t="shared" si="4"/>
        <v>22.713999999999999</v>
      </c>
      <c r="E26" s="17">
        <f t="shared" si="2"/>
        <v>22.713999999999999</v>
      </c>
    </row>
    <row r="27" spans="1:5">
      <c r="A27" s="17">
        <v>51</v>
      </c>
      <c r="B27">
        <f t="shared" si="0"/>
        <v>1.7</v>
      </c>
      <c r="C27">
        <v>150.255</v>
      </c>
      <c r="D27">
        <f t="shared" si="4"/>
        <v>29.745000000000005</v>
      </c>
      <c r="E27" s="17">
        <f t="shared" si="2"/>
        <v>29.745000000000005</v>
      </c>
    </row>
    <row r="28" spans="1:5">
      <c r="A28" s="17">
        <v>53</v>
      </c>
      <c r="B28">
        <f t="shared" si="0"/>
        <v>1.7666666666666666</v>
      </c>
      <c r="C28">
        <v>153.435</v>
      </c>
      <c r="D28">
        <f t="shared" si="4"/>
        <v>26.564999999999998</v>
      </c>
      <c r="E28" s="17">
        <f t="shared" si="2"/>
        <v>26.564999999999998</v>
      </c>
    </row>
    <row r="29" spans="1:5">
      <c r="A29" s="17">
        <v>55</v>
      </c>
      <c r="B29">
        <f t="shared" si="0"/>
        <v>1.8333333333333333</v>
      </c>
      <c r="C29">
        <v>161.565</v>
      </c>
      <c r="D29">
        <f t="shared" ref="D29:D35" si="5">-180+C29</f>
        <v>-18.435000000000002</v>
      </c>
      <c r="E29" s="17">
        <f t="shared" si="2"/>
        <v>18.435000000000002</v>
      </c>
    </row>
    <row r="30" spans="1:5">
      <c r="A30" s="17">
        <v>57</v>
      </c>
      <c r="B30">
        <f t="shared" si="0"/>
        <v>1.9</v>
      </c>
      <c r="C30">
        <v>167.905</v>
      </c>
      <c r="D30">
        <f t="shared" si="5"/>
        <v>-12.094999999999999</v>
      </c>
      <c r="E30" s="17">
        <f t="shared" si="2"/>
        <v>12.094999999999999</v>
      </c>
    </row>
    <row r="31" spans="1:5">
      <c r="A31" s="17">
        <v>59</v>
      </c>
      <c r="B31">
        <f t="shared" si="0"/>
        <v>1.9666666666666666</v>
      </c>
      <c r="C31">
        <v>158.839</v>
      </c>
      <c r="D31">
        <f t="shared" si="5"/>
        <v>-21.161000000000001</v>
      </c>
      <c r="E31" s="17">
        <f t="shared" si="2"/>
        <v>21.161000000000001</v>
      </c>
    </row>
    <row r="32" spans="1:5">
      <c r="A32" s="17">
        <v>61</v>
      </c>
      <c r="B32">
        <f t="shared" si="0"/>
        <v>2.0333333333333332</v>
      </c>
      <c r="C32">
        <v>158.19900000000001</v>
      </c>
      <c r="D32">
        <f t="shared" si="5"/>
        <v>-21.800999999999988</v>
      </c>
      <c r="E32" s="17">
        <f t="shared" si="2"/>
        <v>21.800999999999988</v>
      </c>
    </row>
    <row r="33" spans="1:5">
      <c r="A33" s="17">
        <v>63</v>
      </c>
      <c r="B33">
        <f t="shared" si="0"/>
        <v>2.1</v>
      </c>
      <c r="C33">
        <v>156.161</v>
      </c>
      <c r="D33">
        <f t="shared" si="5"/>
        <v>-23.838999999999999</v>
      </c>
      <c r="E33" s="17">
        <f t="shared" si="2"/>
        <v>23.838999999999999</v>
      </c>
    </row>
    <row r="34" spans="1:5">
      <c r="A34" s="17">
        <v>67</v>
      </c>
      <c r="B34">
        <f t="shared" si="0"/>
        <v>2.2333333333333334</v>
      </c>
      <c r="C34">
        <v>148.465</v>
      </c>
      <c r="D34">
        <f t="shared" si="5"/>
        <v>-31.534999999999997</v>
      </c>
      <c r="E34" s="17">
        <f t="shared" si="2"/>
        <v>31.534999999999997</v>
      </c>
    </row>
    <row r="35" spans="1:5">
      <c r="A35" s="17">
        <v>69</v>
      </c>
      <c r="B35">
        <f t="shared" si="0"/>
        <v>2.2999999999999998</v>
      </c>
      <c r="C35">
        <v>152.10300000000001</v>
      </c>
      <c r="D35">
        <f t="shared" si="5"/>
        <v>-27.896999999999991</v>
      </c>
      <c r="E35" s="17">
        <f t="shared" si="2"/>
        <v>27.896999999999991</v>
      </c>
    </row>
    <row r="36" spans="1:5">
      <c r="A36" s="17">
        <v>77</v>
      </c>
      <c r="B36">
        <f t="shared" si="0"/>
        <v>2.5666666666666664</v>
      </c>
      <c r="C36">
        <v>170.53800000000001</v>
      </c>
      <c r="D36">
        <f t="shared" ref="D36:D44" si="6">180-C36</f>
        <v>9.4619999999999891</v>
      </c>
      <c r="E36" s="17">
        <f t="shared" si="2"/>
        <v>9.4619999999999891</v>
      </c>
    </row>
    <row r="37" spans="1:5">
      <c r="A37" s="17">
        <v>81</v>
      </c>
      <c r="B37">
        <f t="shared" si="0"/>
        <v>2.7</v>
      </c>
      <c r="C37">
        <v>164.745</v>
      </c>
      <c r="D37">
        <f t="shared" si="6"/>
        <v>15.254999999999995</v>
      </c>
      <c r="E37" s="17">
        <f t="shared" si="2"/>
        <v>15.254999999999995</v>
      </c>
    </row>
    <row r="38" spans="1:5">
      <c r="A38" s="17">
        <v>87</v>
      </c>
      <c r="B38">
        <f t="shared" si="0"/>
        <v>2.9</v>
      </c>
      <c r="C38">
        <v>146.31</v>
      </c>
      <c r="D38">
        <f t="shared" si="6"/>
        <v>33.69</v>
      </c>
      <c r="E38" s="17">
        <f t="shared" si="2"/>
        <v>33.69</v>
      </c>
    </row>
    <row r="39" spans="1:5">
      <c r="A39" s="17">
        <v>89</v>
      </c>
      <c r="B39">
        <f t="shared" si="0"/>
        <v>2.9666666666666668</v>
      </c>
      <c r="C39">
        <v>157.62</v>
      </c>
      <c r="D39">
        <f t="shared" si="6"/>
        <v>22.379999999999995</v>
      </c>
      <c r="E39" s="17">
        <f t="shared" si="2"/>
        <v>22.379999999999995</v>
      </c>
    </row>
    <row r="40" spans="1:5">
      <c r="A40" s="17">
        <v>91</v>
      </c>
      <c r="B40">
        <f t="shared" si="0"/>
        <v>3.0333333333333332</v>
      </c>
      <c r="C40">
        <v>156.80099999999999</v>
      </c>
      <c r="D40">
        <f t="shared" si="6"/>
        <v>23.199000000000012</v>
      </c>
      <c r="E40" s="17">
        <f t="shared" si="2"/>
        <v>23.199000000000012</v>
      </c>
    </row>
    <row r="41" spans="1:5">
      <c r="A41" s="17">
        <v>93</v>
      </c>
      <c r="B41">
        <f t="shared" si="0"/>
        <v>3.1</v>
      </c>
      <c r="C41">
        <v>161.565</v>
      </c>
      <c r="D41">
        <f t="shared" si="6"/>
        <v>18.435000000000002</v>
      </c>
      <c r="E41" s="17">
        <f t="shared" si="2"/>
        <v>18.435000000000002</v>
      </c>
    </row>
    <row r="42" spans="1:5">
      <c r="A42" s="17">
        <v>95</v>
      </c>
      <c r="B42">
        <f t="shared" si="0"/>
        <v>3.1666666666666665</v>
      </c>
      <c r="C42">
        <v>152.745</v>
      </c>
      <c r="D42">
        <f t="shared" si="6"/>
        <v>27.254999999999995</v>
      </c>
      <c r="E42" s="17">
        <f t="shared" si="2"/>
        <v>27.254999999999995</v>
      </c>
    </row>
    <row r="43" spans="1:5">
      <c r="A43" s="17">
        <v>97</v>
      </c>
      <c r="B43">
        <f t="shared" si="0"/>
        <v>3.2333333333333334</v>
      </c>
      <c r="C43">
        <v>152.31899999999999</v>
      </c>
      <c r="D43">
        <f t="shared" si="6"/>
        <v>27.681000000000012</v>
      </c>
      <c r="E43" s="17">
        <f t="shared" si="2"/>
        <v>27.681000000000012</v>
      </c>
    </row>
    <row r="44" spans="1:5">
      <c r="A44" s="17">
        <v>99</v>
      </c>
      <c r="B44">
        <f t="shared" si="0"/>
        <v>3.3</v>
      </c>
      <c r="C44">
        <v>150.255</v>
      </c>
      <c r="D44">
        <f t="shared" si="6"/>
        <v>29.745000000000005</v>
      </c>
      <c r="E44" s="17">
        <f t="shared" si="2"/>
        <v>29.745000000000005</v>
      </c>
    </row>
    <row r="45" spans="1:5">
      <c r="A45" s="17">
        <v>101</v>
      </c>
      <c r="B45">
        <f t="shared" si="0"/>
        <v>3.3666666666666667</v>
      </c>
      <c r="C45">
        <v>175.601</v>
      </c>
      <c r="D45">
        <f t="shared" ref="D45:D53" si="7">-180+C45</f>
        <v>-4.3990000000000009</v>
      </c>
      <c r="E45" s="17">
        <f t="shared" si="2"/>
        <v>4.3990000000000009</v>
      </c>
    </row>
    <row r="46" spans="1:5">
      <c r="A46" s="17">
        <v>103</v>
      </c>
      <c r="B46">
        <f t="shared" si="0"/>
        <v>3.4333333333333331</v>
      </c>
      <c r="C46">
        <v>168.11099999999999</v>
      </c>
      <c r="D46">
        <f t="shared" si="7"/>
        <v>-11.88900000000001</v>
      </c>
      <c r="E46" s="17">
        <f t="shared" si="2"/>
        <v>11.88900000000001</v>
      </c>
    </row>
    <row r="47" spans="1:5">
      <c r="A47" s="17">
        <v>105</v>
      </c>
      <c r="B47">
        <f t="shared" si="0"/>
        <v>3.5</v>
      </c>
      <c r="C47">
        <v>155.65899999999999</v>
      </c>
      <c r="D47">
        <f t="shared" si="7"/>
        <v>-24.341000000000008</v>
      </c>
      <c r="E47" s="17">
        <f t="shared" si="2"/>
        <v>24.341000000000008</v>
      </c>
    </row>
    <row r="48" spans="1:5">
      <c r="A48" s="17">
        <v>107</v>
      </c>
      <c r="B48">
        <f t="shared" si="0"/>
        <v>3.5666666666666664</v>
      </c>
      <c r="C48">
        <v>153.435</v>
      </c>
      <c r="D48">
        <f t="shared" si="7"/>
        <v>-26.564999999999998</v>
      </c>
      <c r="E48" s="17">
        <f t="shared" si="2"/>
        <v>26.564999999999998</v>
      </c>
    </row>
    <row r="49" spans="1:5">
      <c r="A49" s="17">
        <v>109</v>
      </c>
      <c r="B49">
        <f t="shared" si="0"/>
        <v>3.6333333333333333</v>
      </c>
      <c r="C49">
        <v>153.435</v>
      </c>
      <c r="D49">
        <f t="shared" si="7"/>
        <v>-26.564999999999998</v>
      </c>
      <c r="E49" s="17">
        <f t="shared" si="2"/>
        <v>26.564999999999998</v>
      </c>
    </row>
    <row r="50" spans="1:5">
      <c r="A50" s="17">
        <v>111</v>
      </c>
      <c r="B50">
        <f t="shared" si="0"/>
        <v>3.6999999999999997</v>
      </c>
      <c r="C50">
        <v>150.803</v>
      </c>
      <c r="D50">
        <f t="shared" si="7"/>
        <v>-29.197000000000003</v>
      </c>
      <c r="E50" s="17">
        <f t="shared" si="2"/>
        <v>29.197000000000003</v>
      </c>
    </row>
    <row r="51" spans="1:5">
      <c r="A51" s="17">
        <v>113</v>
      </c>
      <c r="B51">
        <f t="shared" si="0"/>
        <v>3.7666666666666666</v>
      </c>
      <c r="C51">
        <v>153.435</v>
      </c>
      <c r="D51">
        <f t="shared" si="7"/>
        <v>-26.564999999999998</v>
      </c>
      <c r="E51" s="17">
        <f t="shared" si="2"/>
        <v>26.564999999999998</v>
      </c>
    </row>
    <row r="52" spans="1:5">
      <c r="A52" s="17">
        <v>115</v>
      </c>
      <c r="B52">
        <f t="shared" si="0"/>
        <v>3.8333333333333335</v>
      </c>
      <c r="C52">
        <v>150.89500000000001</v>
      </c>
      <c r="D52">
        <f t="shared" si="7"/>
        <v>-29.10499999999999</v>
      </c>
      <c r="E52" s="17">
        <f t="shared" si="2"/>
        <v>29.10499999999999</v>
      </c>
    </row>
    <row r="53" spans="1:5">
      <c r="A53" s="17">
        <v>117</v>
      </c>
      <c r="B53">
        <f t="shared" si="0"/>
        <v>3.9</v>
      </c>
      <c r="C53">
        <v>152.59200000000001</v>
      </c>
      <c r="D53">
        <f t="shared" si="7"/>
        <v>-27.407999999999987</v>
      </c>
      <c r="E53" s="17">
        <f t="shared" si="2"/>
        <v>27.407999999999987</v>
      </c>
    </row>
    <row r="54" spans="1:5">
      <c r="A54" s="17">
        <v>123</v>
      </c>
      <c r="B54">
        <f t="shared" si="0"/>
        <v>4.0999999999999996</v>
      </c>
      <c r="C54">
        <v>171.02699999999999</v>
      </c>
      <c r="D54">
        <f t="shared" ref="D54:D63" si="8">180-C54</f>
        <v>8.9730000000000132</v>
      </c>
      <c r="E54" s="17">
        <f t="shared" si="2"/>
        <v>8.9730000000000132</v>
      </c>
    </row>
    <row r="55" spans="1:5">
      <c r="A55" s="17">
        <v>125</v>
      </c>
      <c r="B55">
        <f t="shared" si="0"/>
        <v>4.166666666666667</v>
      </c>
      <c r="C55">
        <v>151.26</v>
      </c>
      <c r="D55">
        <f t="shared" si="8"/>
        <v>28.740000000000009</v>
      </c>
      <c r="E55" s="17">
        <f t="shared" si="2"/>
        <v>28.740000000000009</v>
      </c>
    </row>
    <row r="56" spans="1:5">
      <c r="A56" s="17">
        <v>127</v>
      </c>
      <c r="B56">
        <f t="shared" si="0"/>
        <v>4.2333333333333334</v>
      </c>
      <c r="C56">
        <v>152.65</v>
      </c>
      <c r="D56">
        <f t="shared" si="8"/>
        <v>27.349999999999994</v>
      </c>
      <c r="E56" s="17">
        <f t="shared" si="2"/>
        <v>27.349999999999994</v>
      </c>
    </row>
    <row r="57" spans="1:5">
      <c r="A57" s="17">
        <v>129</v>
      </c>
      <c r="B57">
        <f t="shared" si="0"/>
        <v>4.3</v>
      </c>
      <c r="C57">
        <v>144.46199999999999</v>
      </c>
      <c r="D57">
        <f t="shared" si="8"/>
        <v>35.538000000000011</v>
      </c>
      <c r="E57" s="10">
        <f t="shared" si="2"/>
        <v>35.538000000000011</v>
      </c>
    </row>
    <row r="58" spans="1:5">
      <c r="A58" s="17">
        <v>131</v>
      </c>
      <c r="B58">
        <f t="shared" si="0"/>
        <v>4.3666666666666663</v>
      </c>
      <c r="C58">
        <v>156.80099999999999</v>
      </c>
      <c r="D58">
        <f t="shared" si="8"/>
        <v>23.199000000000012</v>
      </c>
      <c r="E58" s="17">
        <f t="shared" si="2"/>
        <v>23.199000000000012</v>
      </c>
    </row>
    <row r="59" spans="1:5">
      <c r="A59" s="17">
        <v>133</v>
      </c>
      <c r="B59">
        <f t="shared" si="0"/>
        <v>4.4333333333333336</v>
      </c>
      <c r="C59">
        <v>153.435</v>
      </c>
      <c r="D59">
        <f t="shared" si="8"/>
        <v>26.564999999999998</v>
      </c>
      <c r="E59" s="17">
        <f t="shared" si="2"/>
        <v>26.564999999999998</v>
      </c>
    </row>
    <row r="60" spans="1:5">
      <c r="A60" s="17">
        <v>135</v>
      </c>
      <c r="B60">
        <f t="shared" si="0"/>
        <v>4.5</v>
      </c>
      <c r="C60">
        <v>157.38</v>
      </c>
      <c r="D60">
        <f t="shared" si="8"/>
        <v>22.620000000000005</v>
      </c>
      <c r="E60" s="17">
        <f t="shared" si="2"/>
        <v>22.620000000000005</v>
      </c>
    </row>
    <row r="61" spans="1:5">
      <c r="A61" s="17">
        <v>137</v>
      </c>
      <c r="B61">
        <f t="shared" si="0"/>
        <v>4.5666666666666664</v>
      </c>
      <c r="C61">
        <v>154.44</v>
      </c>
      <c r="D61">
        <f t="shared" si="8"/>
        <v>25.560000000000002</v>
      </c>
      <c r="E61" s="17">
        <f t="shared" si="2"/>
        <v>25.560000000000002</v>
      </c>
    </row>
    <row r="62" spans="1:5">
      <c r="A62" s="17">
        <v>139</v>
      </c>
      <c r="B62">
        <f t="shared" si="0"/>
        <v>4.6333333333333329</v>
      </c>
      <c r="C62">
        <v>153.435</v>
      </c>
      <c r="D62">
        <f t="shared" si="8"/>
        <v>26.564999999999998</v>
      </c>
      <c r="E62" s="17">
        <f t="shared" si="2"/>
        <v>26.564999999999998</v>
      </c>
    </row>
    <row r="63" spans="1:5">
      <c r="A63" s="17">
        <v>141</v>
      </c>
      <c r="B63">
        <f t="shared" si="0"/>
        <v>4.7</v>
      </c>
      <c r="C63">
        <v>170.53800000000001</v>
      </c>
      <c r="D63">
        <f t="shared" si="8"/>
        <v>9.4619999999999891</v>
      </c>
      <c r="E63" s="17">
        <f t="shared" si="2"/>
        <v>9.4619999999999891</v>
      </c>
    </row>
    <row r="64" spans="1:5">
      <c r="A64" s="17">
        <v>143</v>
      </c>
      <c r="B64">
        <f t="shared" si="0"/>
        <v>4.7666666666666666</v>
      </c>
      <c r="C64">
        <v>172.875</v>
      </c>
      <c r="D64">
        <f t="shared" ref="D64:D72" si="9">-180+C64</f>
        <v>-7.125</v>
      </c>
      <c r="E64" s="17">
        <f t="shared" si="2"/>
        <v>7.125</v>
      </c>
    </row>
    <row r="65" spans="1:8">
      <c r="A65" s="17">
        <v>145</v>
      </c>
      <c r="B65">
        <f t="shared" si="0"/>
        <v>4.833333333333333</v>
      </c>
      <c r="C65">
        <v>168.69</v>
      </c>
      <c r="D65">
        <f t="shared" si="9"/>
        <v>-11.310000000000002</v>
      </c>
      <c r="E65" s="17">
        <f t="shared" si="2"/>
        <v>11.310000000000002</v>
      </c>
    </row>
    <row r="66" spans="1:8">
      <c r="A66" s="17">
        <v>147</v>
      </c>
      <c r="B66">
        <f t="shared" si="0"/>
        <v>4.9000000000000004</v>
      </c>
      <c r="C66">
        <v>156.80099999999999</v>
      </c>
      <c r="D66">
        <f t="shared" si="9"/>
        <v>-23.199000000000012</v>
      </c>
      <c r="E66" s="17">
        <f t="shared" si="2"/>
        <v>23.199000000000012</v>
      </c>
    </row>
    <row r="67" spans="1:8">
      <c r="A67" s="17">
        <v>149</v>
      </c>
      <c r="B67">
        <f t="shared" si="0"/>
        <v>4.9666666666666668</v>
      </c>
      <c r="C67">
        <v>158.62899999999999</v>
      </c>
      <c r="D67">
        <f t="shared" si="9"/>
        <v>-21.371000000000009</v>
      </c>
      <c r="E67" s="17">
        <f t="shared" si="2"/>
        <v>21.371000000000009</v>
      </c>
    </row>
    <row r="68" spans="1:8">
      <c r="A68" s="17">
        <v>151</v>
      </c>
      <c r="B68">
        <f t="shared" si="0"/>
        <v>5.0333333333333332</v>
      </c>
      <c r="C68">
        <v>158.839</v>
      </c>
      <c r="D68">
        <f t="shared" si="9"/>
        <v>-21.161000000000001</v>
      </c>
      <c r="E68" s="17">
        <f t="shared" si="2"/>
        <v>21.161000000000001</v>
      </c>
    </row>
    <row r="69" spans="1:8">
      <c r="A69" s="17">
        <v>153</v>
      </c>
      <c r="B69">
        <f t="shared" ref="B69:B72" si="10">A69*(1/30)</f>
        <v>5.0999999999999996</v>
      </c>
      <c r="C69">
        <v>150.803</v>
      </c>
      <c r="D69">
        <f t="shared" si="9"/>
        <v>-29.197000000000003</v>
      </c>
      <c r="E69" s="17">
        <f t="shared" ref="E69:E72" si="11">ABS(D69)</f>
        <v>29.197000000000003</v>
      </c>
    </row>
    <row r="70" spans="1:8">
      <c r="A70" s="17">
        <v>155</v>
      </c>
      <c r="B70">
        <f t="shared" si="10"/>
        <v>5.166666666666667</v>
      </c>
      <c r="C70">
        <v>153.435</v>
      </c>
      <c r="D70">
        <f t="shared" si="9"/>
        <v>-26.564999999999998</v>
      </c>
      <c r="E70" s="17">
        <f t="shared" si="11"/>
        <v>26.564999999999998</v>
      </c>
    </row>
    <row r="71" spans="1:8">
      <c r="A71" s="17">
        <v>157</v>
      </c>
      <c r="B71">
        <f t="shared" si="10"/>
        <v>5.2333333333333334</v>
      </c>
      <c r="C71">
        <v>149.65700000000001</v>
      </c>
      <c r="D71">
        <f t="shared" si="9"/>
        <v>-30.342999999999989</v>
      </c>
      <c r="E71" s="17">
        <f t="shared" si="11"/>
        <v>30.342999999999989</v>
      </c>
    </row>
    <row r="72" spans="1:8">
      <c r="A72" s="17">
        <v>159</v>
      </c>
      <c r="B72">
        <f t="shared" si="10"/>
        <v>5.3</v>
      </c>
      <c r="C72">
        <v>155.55600000000001</v>
      </c>
      <c r="D72">
        <f t="shared" si="9"/>
        <v>-24.443999999999988</v>
      </c>
      <c r="E72" s="17">
        <f t="shared" si="11"/>
        <v>24.443999999999988</v>
      </c>
    </row>
    <row r="75" spans="1:8">
      <c r="A75" t="s">
        <v>578</v>
      </c>
    </row>
    <row r="76" spans="1:8">
      <c r="A76" s="1" t="s">
        <v>123</v>
      </c>
      <c r="B76" s="1" t="s">
        <v>124</v>
      </c>
      <c r="C76" s="1" t="s">
        <v>125</v>
      </c>
      <c r="D76" s="1" t="s">
        <v>174</v>
      </c>
      <c r="E76" s="1" t="s">
        <v>127</v>
      </c>
      <c r="G76" t="s">
        <v>131</v>
      </c>
      <c r="H76" t="s">
        <v>578</v>
      </c>
    </row>
    <row r="77" spans="1:8">
      <c r="A77" s="17">
        <v>1</v>
      </c>
      <c r="B77">
        <f>A77*(1/24)</f>
        <v>4.1666666666666664E-2</v>
      </c>
      <c r="C77">
        <v>147.42599999999999</v>
      </c>
      <c r="D77">
        <f>-180+C77</f>
        <v>-32.574000000000012</v>
      </c>
      <c r="E77">
        <f>ABS(D77)</f>
        <v>32.574000000000012</v>
      </c>
      <c r="G77" t="s">
        <v>579</v>
      </c>
    </row>
    <row r="78" spans="1:8">
      <c r="A78" s="17">
        <v>3</v>
      </c>
      <c r="B78">
        <f t="shared" ref="B78:B119" si="12">A78*(1/24)</f>
        <v>0.125</v>
      </c>
      <c r="C78">
        <v>137.41999999999999</v>
      </c>
      <c r="D78">
        <f>180-C78</f>
        <v>42.580000000000013</v>
      </c>
      <c r="E78" s="10">
        <f t="shared" ref="E78:E119" si="13">ABS(D78)</f>
        <v>42.580000000000013</v>
      </c>
      <c r="G78" s="9" t="s">
        <v>580</v>
      </c>
    </row>
    <row r="79" spans="1:8">
      <c r="A79" s="17">
        <v>5</v>
      </c>
      <c r="B79">
        <f t="shared" si="12"/>
        <v>0.20833333333333331</v>
      </c>
      <c r="C79">
        <v>154.983</v>
      </c>
      <c r="D79">
        <f t="shared" ref="D79:D83" si="14">180-C79</f>
        <v>25.016999999999996</v>
      </c>
      <c r="E79">
        <f t="shared" si="13"/>
        <v>25.016999999999996</v>
      </c>
    </row>
    <row r="80" spans="1:8">
      <c r="A80" s="17">
        <v>7</v>
      </c>
      <c r="B80">
        <f t="shared" si="12"/>
        <v>0.29166666666666663</v>
      </c>
      <c r="C80">
        <v>156.125</v>
      </c>
      <c r="D80">
        <f t="shared" si="14"/>
        <v>23.875</v>
      </c>
      <c r="E80">
        <f t="shared" si="13"/>
        <v>23.875</v>
      </c>
    </row>
    <row r="81" spans="1:5">
      <c r="A81" s="17">
        <v>9</v>
      </c>
      <c r="B81">
        <f t="shared" si="12"/>
        <v>0.375</v>
      </c>
      <c r="C81">
        <v>143.74600000000001</v>
      </c>
      <c r="D81">
        <f t="shared" si="14"/>
        <v>36.253999999999991</v>
      </c>
      <c r="E81">
        <f t="shared" si="13"/>
        <v>36.253999999999991</v>
      </c>
    </row>
    <row r="82" spans="1:5">
      <c r="A82" s="17">
        <v>11</v>
      </c>
      <c r="B82">
        <f t="shared" si="12"/>
        <v>0.45833333333333331</v>
      </c>
      <c r="C82">
        <v>159.22800000000001</v>
      </c>
      <c r="D82">
        <f t="shared" si="14"/>
        <v>20.771999999999991</v>
      </c>
      <c r="E82">
        <f t="shared" si="13"/>
        <v>20.771999999999991</v>
      </c>
    </row>
    <row r="83" spans="1:5">
      <c r="A83" s="17">
        <v>13</v>
      </c>
      <c r="B83">
        <f t="shared" si="12"/>
        <v>0.54166666666666663</v>
      </c>
      <c r="C83">
        <v>154.22</v>
      </c>
      <c r="D83">
        <f t="shared" si="14"/>
        <v>25.78</v>
      </c>
      <c r="E83">
        <f t="shared" si="13"/>
        <v>25.78</v>
      </c>
    </row>
    <row r="84" spans="1:5">
      <c r="A84" s="17">
        <v>15</v>
      </c>
      <c r="B84">
        <f t="shared" si="12"/>
        <v>0.625</v>
      </c>
      <c r="C84">
        <v>156.869</v>
      </c>
      <c r="D84">
        <f t="shared" ref="D84:D88" si="15">-180+C84</f>
        <v>-23.131</v>
      </c>
      <c r="E84">
        <f t="shared" si="13"/>
        <v>23.131</v>
      </c>
    </row>
    <row r="85" spans="1:5">
      <c r="A85" s="17">
        <v>17</v>
      </c>
      <c r="B85">
        <f t="shared" si="12"/>
        <v>0.70833333333333326</v>
      </c>
      <c r="C85">
        <v>142.125</v>
      </c>
      <c r="D85">
        <f t="shared" si="15"/>
        <v>-37.875</v>
      </c>
      <c r="E85">
        <f t="shared" si="13"/>
        <v>37.875</v>
      </c>
    </row>
    <row r="86" spans="1:5">
      <c r="A86" s="17">
        <v>19</v>
      </c>
      <c r="B86">
        <f t="shared" si="12"/>
        <v>0.79166666666666663</v>
      </c>
      <c r="C86">
        <v>157.38</v>
      </c>
      <c r="D86">
        <f t="shared" si="15"/>
        <v>-22.620000000000005</v>
      </c>
      <c r="E86">
        <f t="shared" si="13"/>
        <v>22.620000000000005</v>
      </c>
    </row>
    <row r="87" spans="1:5">
      <c r="A87" s="17">
        <v>21</v>
      </c>
      <c r="B87">
        <f t="shared" si="12"/>
        <v>0.875</v>
      </c>
      <c r="C87">
        <v>149.5</v>
      </c>
      <c r="D87">
        <f t="shared" si="15"/>
        <v>-30.5</v>
      </c>
      <c r="E87">
        <f t="shared" si="13"/>
        <v>30.5</v>
      </c>
    </row>
    <row r="88" spans="1:5">
      <c r="A88" s="17">
        <v>23</v>
      </c>
      <c r="B88">
        <f t="shared" si="12"/>
        <v>0.95833333333333326</v>
      </c>
      <c r="C88">
        <v>145.00800000000001</v>
      </c>
      <c r="D88">
        <f t="shared" si="15"/>
        <v>-34.99199999999999</v>
      </c>
      <c r="E88">
        <f t="shared" si="13"/>
        <v>34.99199999999999</v>
      </c>
    </row>
    <row r="89" spans="1:5">
      <c r="A89" s="17">
        <v>25</v>
      </c>
      <c r="B89">
        <f t="shared" si="12"/>
        <v>1.0416666666666665</v>
      </c>
      <c r="C89">
        <v>157.286</v>
      </c>
      <c r="D89">
        <f t="shared" ref="D89:D93" si="16">180-C89</f>
        <v>22.713999999999999</v>
      </c>
      <c r="E89">
        <f t="shared" si="13"/>
        <v>22.713999999999999</v>
      </c>
    </row>
    <row r="90" spans="1:5">
      <c r="A90" s="17">
        <v>27</v>
      </c>
      <c r="B90">
        <f t="shared" si="12"/>
        <v>1.125</v>
      </c>
      <c r="C90">
        <v>144.54900000000001</v>
      </c>
      <c r="D90">
        <f t="shared" si="16"/>
        <v>35.450999999999993</v>
      </c>
      <c r="E90">
        <f t="shared" si="13"/>
        <v>35.450999999999993</v>
      </c>
    </row>
    <row r="91" spans="1:5">
      <c r="A91" s="17">
        <v>29</v>
      </c>
      <c r="B91">
        <f t="shared" si="12"/>
        <v>1.2083333333333333</v>
      </c>
      <c r="C91">
        <v>158.00899999999999</v>
      </c>
      <c r="D91">
        <f t="shared" si="16"/>
        <v>21.991000000000014</v>
      </c>
      <c r="E91">
        <f t="shared" si="13"/>
        <v>21.991000000000014</v>
      </c>
    </row>
    <row r="92" spans="1:5">
      <c r="A92" s="17">
        <v>31</v>
      </c>
      <c r="B92">
        <f t="shared" si="12"/>
        <v>1.2916666666666665</v>
      </c>
      <c r="C92">
        <v>156.80099999999999</v>
      </c>
      <c r="D92">
        <f t="shared" si="16"/>
        <v>23.199000000000012</v>
      </c>
      <c r="E92">
        <f t="shared" si="13"/>
        <v>23.199000000000012</v>
      </c>
    </row>
    <row r="93" spans="1:5">
      <c r="A93" s="17">
        <v>33</v>
      </c>
      <c r="B93">
        <f t="shared" si="12"/>
        <v>1.375</v>
      </c>
      <c r="C93">
        <v>165.75</v>
      </c>
      <c r="D93">
        <f t="shared" si="16"/>
        <v>14.25</v>
      </c>
      <c r="E93">
        <f t="shared" si="13"/>
        <v>14.25</v>
      </c>
    </row>
    <row r="94" spans="1:5">
      <c r="A94" s="17">
        <v>35</v>
      </c>
      <c r="B94">
        <f t="shared" si="12"/>
        <v>1.4583333333333333</v>
      </c>
      <c r="C94">
        <v>154.38499999999999</v>
      </c>
      <c r="D94">
        <f t="shared" ref="D94:D96" si="17">-180+C94</f>
        <v>-25.615000000000009</v>
      </c>
      <c r="E94">
        <f t="shared" si="13"/>
        <v>25.615000000000009</v>
      </c>
    </row>
    <row r="95" spans="1:5">
      <c r="A95" s="17">
        <v>37</v>
      </c>
      <c r="B95">
        <f t="shared" si="12"/>
        <v>1.5416666666666665</v>
      </c>
      <c r="C95">
        <v>155.61199999999999</v>
      </c>
      <c r="D95">
        <f t="shared" si="17"/>
        <v>-24.388000000000005</v>
      </c>
      <c r="E95">
        <f t="shared" si="13"/>
        <v>24.388000000000005</v>
      </c>
    </row>
    <row r="96" spans="1:5">
      <c r="A96" s="17">
        <v>39</v>
      </c>
      <c r="B96">
        <f t="shared" si="12"/>
        <v>1.625</v>
      </c>
      <c r="C96">
        <v>165.964</v>
      </c>
      <c r="D96">
        <f t="shared" si="17"/>
        <v>-14.036000000000001</v>
      </c>
      <c r="E96">
        <f t="shared" si="13"/>
        <v>14.036000000000001</v>
      </c>
    </row>
    <row r="97" spans="1:5">
      <c r="A97" s="17">
        <v>41</v>
      </c>
      <c r="B97">
        <f t="shared" si="12"/>
        <v>1.7083333333333333</v>
      </c>
      <c r="C97">
        <v>162.96199999999999</v>
      </c>
      <c r="D97">
        <f t="shared" ref="D97:D105" si="18">180-C97</f>
        <v>17.038000000000011</v>
      </c>
      <c r="E97">
        <f t="shared" si="13"/>
        <v>17.038000000000011</v>
      </c>
    </row>
    <row r="98" spans="1:5">
      <c r="A98" s="17">
        <v>43</v>
      </c>
      <c r="B98">
        <f t="shared" si="12"/>
        <v>1.7916666666666665</v>
      </c>
      <c r="C98">
        <v>163.072</v>
      </c>
      <c r="D98">
        <f t="shared" si="18"/>
        <v>16.927999999999997</v>
      </c>
      <c r="E98">
        <f t="shared" si="13"/>
        <v>16.927999999999997</v>
      </c>
    </row>
    <row r="99" spans="1:5">
      <c r="A99" s="17">
        <v>45</v>
      </c>
      <c r="B99">
        <f t="shared" si="12"/>
        <v>1.875</v>
      </c>
      <c r="C99">
        <v>159.21199999999999</v>
      </c>
      <c r="D99">
        <f t="shared" si="18"/>
        <v>20.788000000000011</v>
      </c>
      <c r="E99">
        <f t="shared" si="13"/>
        <v>20.788000000000011</v>
      </c>
    </row>
    <row r="100" spans="1:5">
      <c r="A100" s="17">
        <v>47</v>
      </c>
      <c r="B100">
        <f t="shared" si="12"/>
        <v>1.9583333333333333</v>
      </c>
      <c r="C100">
        <v>154.661</v>
      </c>
      <c r="D100">
        <f t="shared" si="18"/>
        <v>25.338999999999999</v>
      </c>
      <c r="E100">
        <f t="shared" si="13"/>
        <v>25.338999999999999</v>
      </c>
    </row>
    <row r="101" spans="1:5">
      <c r="A101" s="17">
        <v>49</v>
      </c>
      <c r="B101">
        <f t="shared" si="12"/>
        <v>2.0416666666666665</v>
      </c>
      <c r="C101">
        <v>144.61500000000001</v>
      </c>
      <c r="D101">
        <f t="shared" si="18"/>
        <v>35.384999999999991</v>
      </c>
      <c r="E101">
        <f t="shared" si="13"/>
        <v>35.384999999999991</v>
      </c>
    </row>
    <row r="102" spans="1:5">
      <c r="A102" s="17">
        <v>51</v>
      </c>
      <c r="B102">
        <f t="shared" si="12"/>
        <v>2.125</v>
      </c>
      <c r="C102">
        <v>149.226</v>
      </c>
      <c r="D102">
        <f t="shared" si="18"/>
        <v>30.774000000000001</v>
      </c>
      <c r="E102">
        <f t="shared" si="13"/>
        <v>30.774000000000001</v>
      </c>
    </row>
    <row r="103" spans="1:5">
      <c r="A103" s="17">
        <v>53</v>
      </c>
      <c r="B103">
        <f t="shared" si="12"/>
        <v>2.208333333333333</v>
      </c>
      <c r="C103">
        <v>140.79300000000001</v>
      </c>
      <c r="D103">
        <f t="shared" si="18"/>
        <v>39.206999999999994</v>
      </c>
      <c r="E103">
        <f t="shared" si="13"/>
        <v>39.206999999999994</v>
      </c>
    </row>
    <row r="104" spans="1:5">
      <c r="A104" s="17">
        <v>55</v>
      </c>
      <c r="B104">
        <f t="shared" si="12"/>
        <v>2.2916666666666665</v>
      </c>
      <c r="C104">
        <v>138.73099999999999</v>
      </c>
      <c r="D104">
        <f t="shared" si="18"/>
        <v>41.269000000000005</v>
      </c>
      <c r="E104">
        <f t="shared" si="13"/>
        <v>41.269000000000005</v>
      </c>
    </row>
    <row r="105" spans="1:5">
      <c r="A105" s="17">
        <v>57</v>
      </c>
      <c r="B105">
        <f t="shared" si="12"/>
        <v>2.375</v>
      </c>
      <c r="C105">
        <v>150.327</v>
      </c>
      <c r="D105">
        <f t="shared" si="18"/>
        <v>29.673000000000002</v>
      </c>
      <c r="E105">
        <f t="shared" si="13"/>
        <v>29.673000000000002</v>
      </c>
    </row>
    <row r="106" spans="1:5">
      <c r="A106" s="17">
        <v>59</v>
      </c>
      <c r="B106">
        <f t="shared" si="12"/>
        <v>2.458333333333333</v>
      </c>
      <c r="C106">
        <v>160.346</v>
      </c>
      <c r="D106">
        <f t="shared" ref="D106:D109" si="19">-180+C106</f>
        <v>-19.653999999999996</v>
      </c>
      <c r="E106">
        <f t="shared" si="13"/>
        <v>19.653999999999996</v>
      </c>
    </row>
    <row r="107" spans="1:5">
      <c r="A107" s="17">
        <v>61</v>
      </c>
      <c r="B107">
        <f t="shared" si="12"/>
        <v>2.5416666666666665</v>
      </c>
      <c r="C107">
        <v>152.892</v>
      </c>
      <c r="D107">
        <f t="shared" si="19"/>
        <v>-27.108000000000004</v>
      </c>
      <c r="E107">
        <f t="shared" si="13"/>
        <v>27.108000000000004</v>
      </c>
    </row>
    <row r="108" spans="1:5">
      <c r="A108" s="17">
        <v>63</v>
      </c>
      <c r="B108">
        <f t="shared" si="12"/>
        <v>2.625</v>
      </c>
      <c r="C108">
        <v>162.93600000000001</v>
      </c>
      <c r="D108">
        <f t="shared" si="19"/>
        <v>-17.063999999999993</v>
      </c>
      <c r="E108">
        <f t="shared" si="13"/>
        <v>17.063999999999993</v>
      </c>
    </row>
    <row r="109" spans="1:5">
      <c r="A109" s="17">
        <v>65</v>
      </c>
      <c r="B109">
        <f t="shared" si="12"/>
        <v>2.708333333333333</v>
      </c>
      <c r="C109">
        <v>152.24100000000001</v>
      </c>
      <c r="D109">
        <f t="shared" si="19"/>
        <v>-27.758999999999986</v>
      </c>
      <c r="E109">
        <f t="shared" si="13"/>
        <v>27.758999999999986</v>
      </c>
    </row>
    <row r="110" spans="1:5">
      <c r="A110" s="17">
        <v>67</v>
      </c>
      <c r="B110">
        <f t="shared" si="12"/>
        <v>2.7916666666666665</v>
      </c>
      <c r="C110">
        <v>148.13399999999999</v>
      </c>
      <c r="D110">
        <f t="shared" ref="D110:D113" si="20">180-C110</f>
        <v>31.866000000000014</v>
      </c>
      <c r="E110">
        <f t="shared" si="13"/>
        <v>31.866000000000014</v>
      </c>
    </row>
    <row r="111" spans="1:5">
      <c r="A111" s="17">
        <v>69</v>
      </c>
      <c r="B111">
        <f t="shared" si="12"/>
        <v>2.875</v>
      </c>
      <c r="C111">
        <v>143.13</v>
      </c>
      <c r="D111">
        <f t="shared" si="20"/>
        <v>36.870000000000005</v>
      </c>
      <c r="E111">
        <f t="shared" si="13"/>
        <v>36.870000000000005</v>
      </c>
    </row>
    <row r="112" spans="1:5">
      <c r="A112" s="17">
        <v>71</v>
      </c>
      <c r="B112">
        <f t="shared" si="12"/>
        <v>2.958333333333333</v>
      </c>
      <c r="C112">
        <v>150.89500000000001</v>
      </c>
      <c r="D112">
        <f t="shared" si="20"/>
        <v>29.10499999999999</v>
      </c>
      <c r="E112">
        <f t="shared" si="13"/>
        <v>29.10499999999999</v>
      </c>
    </row>
    <row r="113" spans="1:5">
      <c r="A113" s="17">
        <v>73</v>
      </c>
      <c r="B113">
        <f t="shared" si="12"/>
        <v>3.0416666666666665</v>
      </c>
      <c r="C113">
        <v>164.971</v>
      </c>
      <c r="D113">
        <f t="shared" si="20"/>
        <v>15.028999999999996</v>
      </c>
      <c r="E113">
        <f t="shared" si="13"/>
        <v>15.028999999999996</v>
      </c>
    </row>
    <row r="114" spans="1:5">
      <c r="A114" s="17">
        <v>75</v>
      </c>
      <c r="B114">
        <f t="shared" si="12"/>
        <v>3.125</v>
      </c>
      <c r="C114">
        <v>157.80699999999999</v>
      </c>
      <c r="D114">
        <f t="shared" ref="D114:D118" si="21">-180+C114</f>
        <v>-22.193000000000012</v>
      </c>
      <c r="E114">
        <f t="shared" si="13"/>
        <v>22.193000000000012</v>
      </c>
    </row>
    <row r="115" spans="1:5">
      <c r="A115" s="17">
        <v>77</v>
      </c>
      <c r="B115">
        <f t="shared" si="12"/>
        <v>3.208333333333333</v>
      </c>
      <c r="C115">
        <v>145.886</v>
      </c>
      <c r="D115">
        <f t="shared" si="21"/>
        <v>-34.114000000000004</v>
      </c>
      <c r="E115">
        <f t="shared" si="13"/>
        <v>34.114000000000004</v>
      </c>
    </row>
    <row r="116" spans="1:5">
      <c r="A116" s="17">
        <v>79</v>
      </c>
      <c r="B116">
        <f t="shared" si="12"/>
        <v>3.2916666666666665</v>
      </c>
      <c r="C116">
        <v>142.095</v>
      </c>
      <c r="D116">
        <f t="shared" si="21"/>
        <v>-37.905000000000001</v>
      </c>
      <c r="E116">
        <f t="shared" si="13"/>
        <v>37.905000000000001</v>
      </c>
    </row>
    <row r="117" spans="1:5">
      <c r="A117" s="17">
        <v>81</v>
      </c>
      <c r="B117">
        <f t="shared" si="12"/>
        <v>3.375</v>
      </c>
      <c r="C117">
        <v>155.18600000000001</v>
      </c>
      <c r="D117">
        <f t="shared" si="21"/>
        <v>-24.813999999999993</v>
      </c>
      <c r="E117">
        <f t="shared" si="13"/>
        <v>24.813999999999993</v>
      </c>
    </row>
    <row r="118" spans="1:5">
      <c r="A118" s="17">
        <v>83</v>
      </c>
      <c r="B118">
        <f t="shared" si="12"/>
        <v>3.458333333333333</v>
      </c>
      <c r="C118">
        <v>167.81100000000001</v>
      </c>
      <c r="D118">
        <f t="shared" si="21"/>
        <v>-12.188999999999993</v>
      </c>
      <c r="E118">
        <f t="shared" si="13"/>
        <v>12.188999999999993</v>
      </c>
    </row>
    <row r="119" spans="1:5">
      <c r="A119" s="17">
        <v>85</v>
      </c>
      <c r="B119">
        <f t="shared" si="12"/>
        <v>3.5416666666666665</v>
      </c>
      <c r="C119">
        <v>157.834</v>
      </c>
      <c r="D119">
        <f>180-C119</f>
        <v>22.165999999999997</v>
      </c>
      <c r="E119">
        <f t="shared" si="13"/>
        <v>22.165999999999997</v>
      </c>
    </row>
  </sheetData>
  <hyperlinks>
    <hyperlink ref="G4" r:id="rId1"/>
    <hyperlink ref="G9" r:id="rId2"/>
    <hyperlink ref="G78" r:id="rId3"/>
  </hyperlinks>
  <pageMargins left="0.7" right="0.7" top="0.75" bottom="0.75" header="0.3" footer="0.3"/>
  <pageSetup orientation="portrait" horizontalDpi="4294967293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Albatross</vt:lpstr>
      <vt:lpstr>Antarctic Clione</vt:lpstr>
      <vt:lpstr>Atlantic Salmon</vt:lpstr>
      <vt:lpstr>Bald faced hornet</vt:lpstr>
      <vt:lpstr>Barn Owl</vt:lpstr>
      <vt:lpstr>Bass</vt:lpstr>
      <vt:lpstr>Beluga Whale</vt:lpstr>
      <vt:lpstr>Black Flying Fox</vt:lpstr>
      <vt:lpstr>Black sea hare</vt:lpstr>
      <vt:lpstr>Blue Damselfly</vt:lpstr>
      <vt:lpstr>Bobtail squid</vt:lpstr>
      <vt:lpstr>Bottlenose Dolphin</vt:lpstr>
      <vt:lpstr>Brown long-eared bat</vt:lpstr>
      <vt:lpstr>Bumble Bee</vt:lpstr>
      <vt:lpstr>Butterfly Fish</vt:lpstr>
      <vt:lpstr>Canadian Goose</vt:lpstr>
      <vt:lpstr>Cavolinia</vt:lpstr>
      <vt:lpstr>Clownfish</vt:lpstr>
      <vt:lpstr>Common dolphin</vt:lpstr>
      <vt:lpstr>Condor</vt:lpstr>
      <vt:lpstr>Creseis</vt:lpstr>
      <vt:lpstr>Daubenton's Bat</vt:lpstr>
      <vt:lpstr>Desert locust</vt:lpstr>
      <vt:lpstr>Dogfish</vt:lpstr>
      <vt:lpstr>Dumbo Octopus</vt:lpstr>
      <vt:lpstr>Dwarf minke</vt:lpstr>
      <vt:lpstr>Flying Fish</vt:lpstr>
      <vt:lpstr>Fruit fly</vt:lpstr>
      <vt:lpstr>Gray Bat</vt:lpstr>
      <vt:lpstr>Great horned owl</vt:lpstr>
      <vt:lpstr>Greater horseshoe bat</vt:lpstr>
      <vt:lpstr>Gull</vt:lpstr>
      <vt:lpstr>House fly</vt:lpstr>
      <vt:lpstr>Humpback Whale (Calf)</vt:lpstr>
      <vt:lpstr>Koi</vt:lpstr>
      <vt:lpstr>Ladybug</vt:lpstr>
      <vt:lpstr>Leopard Shark</vt:lpstr>
      <vt:lpstr>Limacina</vt:lpstr>
      <vt:lpstr>Little red flying fox</vt:lpstr>
      <vt:lpstr>Molly</vt:lpstr>
      <vt:lpstr>Monarch Butterfly</vt:lpstr>
      <vt:lpstr>Narwhal</vt:lpstr>
      <vt:lpstr>Orca</vt:lpstr>
      <vt:lpstr>Pipistrelle bat</vt:lpstr>
      <vt:lpstr>Rosy Barb</vt:lpstr>
      <vt:lpstr>Spotted dolphin</vt:lpstr>
      <vt:lpstr>Spotted sea hare</vt:lpstr>
      <vt:lpstr>Straw-colored Fruit Bat</vt:lpstr>
      <vt:lpstr>Sturgeon</vt:lpstr>
      <vt:lpstr>Swan</vt:lpstr>
      <vt:lpstr>Tern</vt:lpstr>
      <vt:lpstr>Tiger Shark</vt:lpstr>
      <vt:lpstr>Tiger swallowtail butterfly</vt:lpstr>
      <vt:lpstr>Tuna</vt:lpstr>
      <vt:lpstr>Turkey Vulture</vt:lpstr>
      <vt:lpstr>White ibis</vt:lpstr>
      <vt:lpstr>Widow Skimmer</vt:lpstr>
      <vt:lpstr>Yellowjacket</vt:lpstr>
      <vt:lpstr>Yellowtail Amberjack</vt:lpstr>
      <vt:lpstr>Acartia adults feeding</vt:lpstr>
      <vt:lpstr>Acartia adults jumps</vt:lpstr>
      <vt:lpstr>Oithona adult males jumps</vt:lpstr>
      <vt:lpstr>Acartia nauplii jumps</vt:lpstr>
      <vt:lpstr>Oithona nauplii jumps</vt:lpstr>
      <vt:lpstr>Temora nauplii swimming</vt:lpstr>
      <vt:lpstr>Average Max Angle</vt:lpstr>
      <vt:lpstr>Inflexion Ratio</vt:lpstr>
      <vt:lpstr>Max Angle vs Size</vt:lpstr>
      <vt:lpstr>Ratio vs Size</vt:lpstr>
      <vt:lpstr>Avg Max Angle vs Avg Ratio</vt:lpstr>
      <vt:lpstr>Statistics Format - Angle</vt:lpstr>
      <vt:lpstr>Statistics Format - Ratio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</dc:creator>
  <cp:lastModifiedBy>Kelsey</cp:lastModifiedBy>
  <dcterms:created xsi:type="dcterms:W3CDTF">2012-09-27T17:40:45Z</dcterms:created>
  <dcterms:modified xsi:type="dcterms:W3CDTF">2013-08-03T17:21:30Z</dcterms:modified>
</cp:coreProperties>
</file>