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\Desktop\Python_Learning\STOCKS\"/>
    </mc:Choice>
  </mc:AlternateContent>
  <bookViews>
    <workbookView xWindow="0" yWindow="0" windowWidth="28800" windowHeight="12435" activeTab="2"/>
  </bookViews>
  <sheets>
    <sheet name="Sheet1" sheetId="2" r:id="rId1"/>
    <sheet name="Sheet2" sheetId="3" r:id="rId2"/>
    <sheet name="finalreport" sheetId="1" r:id="rId3"/>
  </sheets>
  <definedNames>
    <definedName name="_xlnm._FilterDatabase" localSheetId="2" hidden="1">finalreport!$A$1:$AO$44</definedName>
  </definedNames>
  <calcPr calcId="0"/>
</workbook>
</file>

<file path=xl/calcChain.xml><?xml version="1.0" encoding="utf-8"?>
<calcChain xmlns="http://schemas.openxmlformats.org/spreadsheetml/2006/main">
  <c r="AG3" i="1" l="1"/>
  <c r="AH3" i="1"/>
  <c r="AI3" i="1" s="1"/>
  <c r="AG4" i="1"/>
  <c r="AH4" i="1"/>
  <c r="AG5" i="1"/>
  <c r="AH5" i="1"/>
  <c r="AI5" i="1" s="1"/>
  <c r="AG6" i="1"/>
  <c r="AH6" i="1"/>
  <c r="AG7" i="1"/>
  <c r="AH7" i="1"/>
  <c r="AI7" i="1" s="1"/>
  <c r="AG8" i="1"/>
  <c r="AH8" i="1"/>
  <c r="AG9" i="1"/>
  <c r="AH9" i="1"/>
  <c r="AI9" i="1" s="1"/>
  <c r="AG10" i="1"/>
  <c r="AH10" i="1"/>
  <c r="AG11" i="1"/>
  <c r="AH11" i="1"/>
  <c r="AI11" i="1" s="1"/>
  <c r="AG12" i="1"/>
  <c r="AH12" i="1"/>
  <c r="AG13" i="1"/>
  <c r="AH13" i="1"/>
  <c r="AI13" i="1" s="1"/>
  <c r="AG14" i="1"/>
  <c r="AH14" i="1"/>
  <c r="AG15" i="1"/>
  <c r="AH15" i="1"/>
  <c r="AI15" i="1" s="1"/>
  <c r="AG16" i="1"/>
  <c r="AH16" i="1"/>
  <c r="AG17" i="1"/>
  <c r="AH17" i="1"/>
  <c r="AI17" i="1" s="1"/>
  <c r="AG18" i="1"/>
  <c r="AH18" i="1"/>
  <c r="AG19" i="1"/>
  <c r="AH19" i="1"/>
  <c r="AI19" i="1" s="1"/>
  <c r="AG20" i="1"/>
  <c r="AH20" i="1"/>
  <c r="AG21" i="1"/>
  <c r="AH21" i="1"/>
  <c r="AI21" i="1" s="1"/>
  <c r="AG22" i="1"/>
  <c r="AH22" i="1"/>
  <c r="AG23" i="1"/>
  <c r="AH23" i="1"/>
  <c r="AI23" i="1" s="1"/>
  <c r="AG24" i="1"/>
  <c r="AH24" i="1"/>
  <c r="AG25" i="1"/>
  <c r="AH25" i="1"/>
  <c r="AI25" i="1" s="1"/>
  <c r="AG26" i="1"/>
  <c r="AH26" i="1"/>
  <c r="AG27" i="1"/>
  <c r="AH27" i="1"/>
  <c r="AI27" i="1" s="1"/>
  <c r="AG28" i="1"/>
  <c r="AH28" i="1"/>
  <c r="AG29" i="1"/>
  <c r="AH29" i="1"/>
  <c r="AI29" i="1" s="1"/>
  <c r="AG30" i="1"/>
  <c r="AH30" i="1"/>
  <c r="AG31" i="1"/>
  <c r="AH31" i="1"/>
  <c r="AI31" i="1" s="1"/>
  <c r="AG32" i="1"/>
  <c r="AH32" i="1"/>
  <c r="AG33" i="1"/>
  <c r="AH33" i="1"/>
  <c r="AI33" i="1" s="1"/>
  <c r="AG34" i="1"/>
  <c r="AH34" i="1"/>
  <c r="AG35" i="1"/>
  <c r="AH35" i="1"/>
  <c r="AI35" i="1" s="1"/>
  <c r="AG36" i="1"/>
  <c r="AH36" i="1"/>
  <c r="AG37" i="1"/>
  <c r="AH37" i="1"/>
  <c r="AI37" i="1" s="1"/>
  <c r="AG38" i="1"/>
  <c r="AH38" i="1"/>
  <c r="AG39" i="1"/>
  <c r="AH39" i="1"/>
  <c r="AI39" i="1" s="1"/>
  <c r="AG40" i="1"/>
  <c r="AH40" i="1"/>
  <c r="AG41" i="1"/>
  <c r="AH41" i="1"/>
  <c r="AI41" i="1" s="1"/>
  <c r="AG42" i="1"/>
  <c r="AH42" i="1"/>
  <c r="AG43" i="1"/>
  <c r="AH43" i="1"/>
  <c r="AI43" i="1" s="1"/>
  <c r="AG44" i="1"/>
  <c r="AH44" i="1"/>
  <c r="AH2" i="1"/>
  <c r="AG2" i="1"/>
  <c r="AI44" i="1" l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8" i="1"/>
  <c r="AI16" i="1"/>
  <c r="AI14" i="1"/>
  <c r="AI12" i="1"/>
  <c r="AI10" i="1"/>
  <c r="AI8" i="1"/>
  <c r="AI6" i="1"/>
  <c r="AK1" i="1" s="1"/>
  <c r="AI4" i="1"/>
  <c r="AI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2" i="1"/>
  <c r="AJ1" i="1" l="1"/>
  <c r="AL1" i="1" s="1"/>
  <c r="AJ2" i="1" s="1"/>
  <c r="AJ3" i="1" s="1"/>
  <c r="AJ4" i="1" s="1"/>
  <c r="AB1" i="1"/>
  <c r="AC1" i="1"/>
  <c r="AJ5" i="1" l="1"/>
  <c r="AJ6" i="1" s="1"/>
  <c r="AJ7" i="1" s="1"/>
  <c r="AJ8" i="1" s="1"/>
  <c r="AJ9" i="1" s="1"/>
  <c r="AJ10" i="1" s="1"/>
  <c r="AJ11" i="1" s="1"/>
  <c r="AN34" i="1"/>
  <c r="AN30" i="1"/>
  <c r="AN38" i="1"/>
  <c r="AN24" i="1"/>
  <c r="AN8" i="1"/>
  <c r="AN25" i="1"/>
  <c r="AN13" i="1"/>
  <c r="AN35" i="1"/>
  <c r="AN15" i="1"/>
  <c r="AN36" i="1"/>
  <c r="AN20" i="1"/>
  <c r="AN4" i="1"/>
  <c r="AN39" i="1"/>
  <c r="AN21" i="1"/>
  <c r="AN9" i="1"/>
  <c r="AN11" i="1"/>
  <c r="AN5" i="1"/>
  <c r="AN29" i="1"/>
  <c r="AN16" i="1"/>
  <c r="AN41" i="1"/>
  <c r="AN17" i="1"/>
  <c r="AN19" i="1"/>
  <c r="AN7" i="1"/>
  <c r="AN44" i="1"/>
  <c r="AD1" i="1"/>
  <c r="AB2" i="1" s="1"/>
  <c r="AN6" i="1" l="1"/>
  <c r="AN28" i="1"/>
  <c r="AN3" i="1"/>
  <c r="AN40" i="1"/>
  <c r="AN22" i="1"/>
  <c r="AN26" i="1"/>
  <c r="AN31" i="1"/>
  <c r="AN33" i="1"/>
  <c r="AN32" i="1"/>
  <c r="AN12" i="1"/>
  <c r="AN23" i="1"/>
  <c r="AN37" i="1"/>
  <c r="AN2" i="1"/>
  <c r="AN27" i="1"/>
  <c r="AN43" i="1"/>
  <c r="AN14" i="1"/>
  <c r="AN18" i="1"/>
  <c r="AN42" i="1"/>
  <c r="AN10" i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F3" i="1" l="1"/>
  <c r="AF7" i="1"/>
  <c r="AF17" i="1"/>
  <c r="AF19" i="1"/>
  <c r="AF23" i="1"/>
  <c r="AF16" i="1"/>
  <c r="AF29" i="1"/>
  <c r="AF10" i="1"/>
  <c r="AF25" i="1"/>
  <c r="AF32" i="1"/>
  <c r="AF9" i="1"/>
  <c r="AF26" i="1"/>
  <c r="AF8" i="1"/>
  <c r="AF14" i="1"/>
  <c r="AF41" i="1"/>
  <c r="AF35" i="1"/>
  <c r="AF22" i="1"/>
  <c r="AF33" i="1"/>
  <c r="AF30" i="1"/>
  <c r="AF39" i="1"/>
  <c r="AF6" i="1"/>
  <c r="AF42" i="1"/>
  <c r="AF20" i="1"/>
  <c r="AF15" i="1"/>
  <c r="AF2" i="1"/>
  <c r="AF12" i="1"/>
  <c r="AF28" i="1"/>
  <c r="AF4" i="1"/>
  <c r="AF40" i="1"/>
  <c r="AF18" i="1"/>
  <c r="AF36" i="1"/>
  <c r="AF5" i="1"/>
  <c r="AF34" i="1"/>
  <c r="AF31" i="1"/>
  <c r="AF21" i="1"/>
  <c r="AF11" i="1"/>
  <c r="AF27" i="1"/>
  <c r="AF43" i="1"/>
  <c r="AF38" i="1"/>
  <c r="AF13" i="1"/>
  <c r="AF37" i="1"/>
  <c r="AF24" i="1"/>
  <c r="AF44" i="1"/>
</calcChain>
</file>

<file path=xl/sharedStrings.xml><?xml version="1.0" encoding="utf-8"?>
<sst xmlns="http://schemas.openxmlformats.org/spreadsheetml/2006/main" count="251" uniqueCount="163">
  <si>
    <t>No.</t>
  </si>
  <si>
    <t>Ticker</t>
  </si>
  <si>
    <t>Company</t>
  </si>
  <si>
    <t>Sector</t>
  </si>
  <si>
    <t>Industry</t>
  </si>
  <si>
    <t>Country</t>
  </si>
  <si>
    <t>Market Cap</t>
  </si>
  <si>
    <t>P/E</t>
  </si>
  <si>
    <t>Forward P/E</t>
  </si>
  <si>
    <t>PEG</t>
  </si>
  <si>
    <t>P/S</t>
  </si>
  <si>
    <t>P/Free Cash Flow</t>
  </si>
  <si>
    <t>Return on Assets</t>
  </si>
  <si>
    <t>Return on Equity</t>
  </si>
  <si>
    <t>Performance (Month)</t>
  </si>
  <si>
    <t>Performance (Quarter)</t>
  </si>
  <si>
    <t>Performance (Half Year)</t>
  </si>
  <si>
    <t>Average True Range</t>
  </si>
  <si>
    <t>20-Day Simple Moving Average</t>
  </si>
  <si>
    <t>50-Day Simple Moving Average</t>
  </si>
  <si>
    <t>200-Day Simple Moving Average</t>
  </si>
  <si>
    <t>50-Day High</t>
  </si>
  <si>
    <t>52-Week High</t>
  </si>
  <si>
    <t>Price</t>
  </si>
  <si>
    <t>Change</t>
  </si>
  <si>
    <t>Volume</t>
  </si>
  <si>
    <t>AAL</t>
  </si>
  <si>
    <t>American Airlines Group Inc.</t>
  </si>
  <si>
    <t>Services</t>
  </si>
  <si>
    <t>Major Airlines</t>
  </si>
  <si>
    <t>USA</t>
  </si>
  <si>
    <t>ABBV</t>
  </si>
  <si>
    <t>AbbVie Inc.</t>
  </si>
  <si>
    <t>Healthcare</t>
  </si>
  <si>
    <t>Drug Manufacturers - Major</t>
  </si>
  <si>
    <t>AMWD</t>
  </si>
  <si>
    <t>American Woodmark Corporation</t>
  </si>
  <si>
    <t>Consumer Goods</t>
  </si>
  <si>
    <t>Home Furnishings &amp; Fixtures</t>
  </si>
  <si>
    <t>BAH</t>
  </si>
  <si>
    <t>Booz Allen Hamilton Holding Corporation</t>
  </si>
  <si>
    <t>Management Services</t>
  </si>
  <si>
    <t>BAX</t>
  </si>
  <si>
    <t>Baxter International Inc.</t>
  </si>
  <si>
    <t>Medical Instruments &amp; Supplies</t>
  </si>
  <si>
    <t>BBBY</t>
  </si>
  <si>
    <t>Bed Bath &amp; Beyond Inc.</t>
  </si>
  <si>
    <t>Home Furnishing Stores</t>
  </si>
  <si>
    <t>CAKE</t>
  </si>
  <si>
    <t>The Cheesecake Factory Incorporated</t>
  </si>
  <si>
    <t>Restaurants</t>
  </si>
  <si>
    <t>CATO</t>
  </si>
  <si>
    <t>The Cato Corporation</t>
  </si>
  <si>
    <t>Apparel Stores</t>
  </si>
  <si>
    <t>CECO</t>
  </si>
  <si>
    <t>Career Education Corporation</t>
  </si>
  <si>
    <t>Education &amp; Training Services</t>
  </si>
  <si>
    <t>CTSH</t>
  </si>
  <si>
    <t>Cognizant Technology Solutions Corporation</t>
  </si>
  <si>
    <t>Technology</t>
  </si>
  <si>
    <t>Business Software &amp; Services</t>
  </si>
  <si>
    <t>DLX</t>
  </si>
  <si>
    <t>Deluxe Corporation</t>
  </si>
  <si>
    <t>Business Services</t>
  </si>
  <si>
    <t>EA</t>
  </si>
  <si>
    <t>Electronic Arts Inc.</t>
  </si>
  <si>
    <t>Multimedia &amp; Graphics Software</t>
  </si>
  <si>
    <t>EPM</t>
  </si>
  <si>
    <t>Evolution Petroleum Corporation</t>
  </si>
  <si>
    <t>Basic Materials</t>
  </si>
  <si>
    <t>Independent Oil &amp; Gas</t>
  </si>
  <si>
    <t>FF</t>
  </si>
  <si>
    <t>FutureFuel Corp.</t>
  </si>
  <si>
    <t>Chemicals - Major Diversified</t>
  </si>
  <si>
    <t>FRAN</t>
  </si>
  <si>
    <t>Francesca's Holdings Corporation</t>
  </si>
  <si>
    <t>FTV</t>
  </si>
  <si>
    <t>Fortive Corporation</t>
  </si>
  <si>
    <t>Scientific &amp; Technical Instruments</t>
  </si>
  <si>
    <t>GGG</t>
  </si>
  <si>
    <t>Graco Inc.</t>
  </si>
  <si>
    <t>Industrial Goods</t>
  </si>
  <si>
    <t>Diversified Machinery</t>
  </si>
  <si>
    <t>GILD</t>
  </si>
  <si>
    <t>Gilead Sciences Inc.</t>
  </si>
  <si>
    <t>Biotechnology</t>
  </si>
  <si>
    <t>GNTX</t>
  </si>
  <si>
    <t>Gentex Corporation</t>
  </si>
  <si>
    <t>Auto Parts</t>
  </si>
  <si>
    <t>HDSN</t>
  </si>
  <si>
    <t>Hudson Technologies Inc.</t>
  </si>
  <si>
    <t>HRL</t>
  </si>
  <si>
    <t>Hormel Foods Corporation</t>
  </si>
  <si>
    <t>Meat Products</t>
  </si>
  <si>
    <t>HXL</t>
  </si>
  <si>
    <t>Hexcel Corporation</t>
  </si>
  <si>
    <t>Aerospace/Defense Products &amp; Services</t>
  </si>
  <si>
    <t>IPGP</t>
  </si>
  <si>
    <t>IPG Photonics Corporation</t>
  </si>
  <si>
    <t>Semiconductor Equipment &amp; Materials</t>
  </si>
  <si>
    <t>IRMD</t>
  </si>
  <si>
    <t>IRadimed Corporation</t>
  </si>
  <si>
    <t>Medical Appliances &amp; Equipment</t>
  </si>
  <si>
    <t>KATE</t>
  </si>
  <si>
    <t>Kate Spade &amp; Company</t>
  </si>
  <si>
    <t>Textile - Apparel Clothing</t>
  </si>
  <si>
    <t>KLAC</t>
  </si>
  <si>
    <t>KLA-Tencor Corporation</t>
  </si>
  <si>
    <t>LUV</t>
  </si>
  <si>
    <t>Southwest Airlines Co.</t>
  </si>
  <si>
    <t>Regional Airlines</t>
  </si>
  <si>
    <t>LVNTA</t>
  </si>
  <si>
    <t>Liberty Ventures</t>
  </si>
  <si>
    <t>Catalog &amp; Mail Order Houses</t>
  </si>
  <si>
    <t>PAHC</t>
  </si>
  <si>
    <t>Phibro Animal Health Corporation</t>
  </si>
  <si>
    <t>Specialized Health Services</t>
  </si>
  <si>
    <t>PII</t>
  </si>
  <si>
    <t>Polaris Industries Inc.</t>
  </si>
  <si>
    <t>Recreational Vehicles</t>
  </si>
  <si>
    <t>QCOM</t>
  </si>
  <si>
    <t>QUALCOMM Incorporated</t>
  </si>
  <si>
    <t>Communication Equipment</t>
  </si>
  <si>
    <t>RHI</t>
  </si>
  <si>
    <t>Robert Half International Inc.</t>
  </si>
  <si>
    <t>Staffing &amp; Outsourcing Services</t>
  </si>
  <si>
    <t>SMG</t>
  </si>
  <si>
    <t>The Scotts Miracle-Gro Company</t>
  </si>
  <si>
    <t>Agricultural Chemicals</t>
  </si>
  <si>
    <t>STRZA</t>
  </si>
  <si>
    <t>Starz</t>
  </si>
  <si>
    <t>Entertainment - Diversified</t>
  </si>
  <si>
    <t>SWHC</t>
  </si>
  <si>
    <t>Smith &amp; Wesson Holding Corporation</t>
  </si>
  <si>
    <t>THRM</t>
  </si>
  <si>
    <t>Gentherm Incorporated</t>
  </si>
  <si>
    <t>TSE</t>
  </si>
  <si>
    <t>Trinseo S.A.</t>
  </si>
  <si>
    <t>Rubber &amp; Plastics</t>
  </si>
  <si>
    <t>TUP</t>
  </si>
  <si>
    <t>Tupperware Brands Corporation</t>
  </si>
  <si>
    <t>Packaging &amp; Containers</t>
  </si>
  <si>
    <t>TXN</t>
  </si>
  <si>
    <t>Texas Instruments Incorporated</t>
  </si>
  <si>
    <t>Semiconductor - Broad Line</t>
  </si>
  <si>
    <t>VFC</t>
  </si>
  <si>
    <t>V.F. Corporation</t>
  </si>
  <si>
    <t>VLP</t>
  </si>
  <si>
    <t>Valero Energy Partners LP</t>
  </si>
  <si>
    <t>Oil &amp; Gas Pipelines</t>
  </si>
  <si>
    <t>WAB</t>
  </si>
  <si>
    <t>Westinghouse Air Brake Technologies Corporation</t>
  </si>
  <si>
    <t>Railroads</t>
  </si>
  <si>
    <t>WNC</t>
  </si>
  <si>
    <t>Wabash National Corporation</t>
  </si>
  <si>
    <t>Trucks &amp; Other Vehicles</t>
  </si>
  <si>
    <t>Bin</t>
  </si>
  <si>
    <t>More</t>
  </si>
  <si>
    <t>Frequency</t>
  </si>
  <si>
    <t>Greater than median?</t>
  </si>
  <si>
    <t>20 Day Normalized</t>
  </si>
  <si>
    <t>50 Day Normalized</t>
  </si>
  <si>
    <t>Closer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</si>
</sst>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1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12" xfId="0" applyBorder="1"/>
    <xf numFmtId="10" fontId="0" fillId="0" borderId="13" xfId="0" applyNumberFormat="1" applyBorder="1"/>
    <xf numFmtId="0" fontId="0" fillId="0" borderId="13" xfId="0" applyBorder="1"/>
    <xf numFmtId="10" fontId="0" fillId="0" borderId="14" xfId="0" applyNumberFormat="1" applyBorder="1"/>
    <xf numFmtId="10" fontId="0" fillId="0" borderId="15" xfId="0" applyNumberFormat="1" applyBorder="1"/>
    <xf numFmtId="10" fontId="0" fillId="0" borderId="0" xfId="0" applyNumberFormat="1" applyBorder="1"/>
    <xf numFmtId="0" fontId="0" fillId="0" borderId="0" xfId="0" applyBorder="1"/>
    <xf numFmtId="0" fontId="0" fillId="0" borderId="16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0.00%</c:formatCode>
                <c:ptCount val="11"/>
                <c:pt idx="0">
                  <c:v>-7.1999999999999981E-2</c:v>
                </c:pt>
                <c:pt idx="1">
                  <c:v>-4.3559999999999988E-2</c:v>
                </c:pt>
                <c:pt idx="2">
                  <c:v>-1.5119999999999988E-2</c:v>
                </c:pt>
                <c:pt idx="3">
                  <c:v>1.3320000000000012E-2</c:v>
                </c:pt>
                <c:pt idx="4">
                  <c:v>4.1760000000000012E-2</c:v>
                </c:pt>
                <c:pt idx="5">
                  <c:v>7.0200000000000012E-2</c:v>
                </c:pt>
                <c:pt idx="6">
                  <c:v>9.8640000000000005E-2</c:v>
                </c:pt>
                <c:pt idx="7">
                  <c:v>0.12708</c:v>
                </c:pt>
                <c:pt idx="8">
                  <c:v>0.15551999999999999</c:v>
                </c:pt>
                <c:pt idx="9">
                  <c:v>0.18395999999999998</c:v>
                </c:pt>
                <c:pt idx="10">
                  <c:v>0.21239999999999998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7940544"/>
        <c:axId val="-327936736"/>
      </c:barChart>
      <c:catAx>
        <c:axId val="-32794054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936736"/>
        <c:crosses val="autoZero"/>
        <c:auto val="1"/>
        <c:lblAlgn val="ctr"/>
        <c:lblOffset val="100"/>
        <c:noMultiLvlLbl val="0"/>
      </c:catAx>
      <c:valAx>
        <c:axId val="-3279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9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Sheet2!$A$2:$A$12</c:f>
              <c:numCache>
                <c:formatCode>0.00%</c:formatCode>
                <c:ptCount val="11"/>
                <c:pt idx="0">
                  <c:v>-5.6059999999999999E-3</c:v>
                </c:pt>
                <c:pt idx="1">
                  <c:v>-4.7257000000000002E-3</c:v>
                </c:pt>
                <c:pt idx="2">
                  <c:v>-3.8454000000000001E-3</c:v>
                </c:pt>
                <c:pt idx="3">
                  <c:v>-2.9651E-3</c:v>
                </c:pt>
                <c:pt idx="4">
                  <c:v>-2.0847999999999999E-3</c:v>
                </c:pt>
                <c:pt idx="5">
                  <c:v>-1.2044999999999998E-3</c:v>
                </c:pt>
                <c:pt idx="6">
                  <c:v>-3.2419999999999997E-4</c:v>
                </c:pt>
                <c:pt idx="7">
                  <c:v>5.5610000000000002E-4</c:v>
                </c:pt>
                <c:pt idx="8">
                  <c:v>1.4364E-3</c:v>
                </c:pt>
                <c:pt idx="9">
                  <c:v>2.3167000000000001E-3</c:v>
                </c:pt>
                <c:pt idx="10">
                  <c:v>3.1970000000000002E-3</c:v>
                </c:pt>
              </c:numCache>
            </c:num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7</c:v>
                </c:pt>
                <c:pt idx="7">
                  <c:v>15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17417456"/>
        <c:axId val="-317425072"/>
      </c:barChart>
      <c:catAx>
        <c:axId val="-317417456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425072"/>
        <c:crosses val="autoZero"/>
        <c:auto val="1"/>
        <c:lblAlgn val="ctr"/>
        <c:lblOffset val="100"/>
        <c:noMultiLvlLbl val="0"/>
      </c:catAx>
      <c:valAx>
        <c:axId val="-3174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74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128587</xdr:rowOff>
    </xdr:from>
    <xdr:to>
      <xdr:col>14</xdr:col>
      <xdr:colOff>190500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21" sqref="N21"/>
    </sheetView>
  </sheetViews>
  <sheetFormatPr defaultRowHeight="15" x14ac:dyDescent="0.25"/>
  <sheetData>
    <row r="1" spans="1:2" x14ac:dyDescent="0.25">
      <c r="A1" s="5" t="s">
        <v>156</v>
      </c>
      <c r="B1" s="5" t="s">
        <v>158</v>
      </c>
    </row>
    <row r="2" spans="1:2" x14ac:dyDescent="0.25">
      <c r="A2" s="2">
        <v>-7.1999999999999981E-2</v>
      </c>
      <c r="B2" s="3">
        <v>1</v>
      </c>
    </row>
    <row r="3" spans="1:2" x14ac:dyDescent="0.25">
      <c r="A3" s="2">
        <v>-4.3559999999999988E-2</v>
      </c>
      <c r="B3" s="3">
        <v>2</v>
      </c>
    </row>
    <row r="4" spans="1:2" x14ac:dyDescent="0.25">
      <c r="A4" s="2">
        <v>-1.5119999999999988E-2</v>
      </c>
      <c r="B4" s="3">
        <v>4</v>
      </c>
    </row>
    <row r="5" spans="1:2" x14ac:dyDescent="0.25">
      <c r="A5" s="2">
        <v>1.3320000000000012E-2</v>
      </c>
      <c r="B5" s="3">
        <v>5</v>
      </c>
    </row>
    <row r="6" spans="1:2" x14ac:dyDescent="0.25">
      <c r="A6" s="2">
        <v>4.1760000000000012E-2</v>
      </c>
      <c r="B6" s="3">
        <v>8</v>
      </c>
    </row>
    <row r="7" spans="1:2" x14ac:dyDescent="0.25">
      <c r="A7" s="2">
        <v>7.0200000000000012E-2</v>
      </c>
      <c r="B7" s="3">
        <v>12</v>
      </c>
    </row>
    <row r="8" spans="1:2" x14ac:dyDescent="0.25">
      <c r="A8" s="2">
        <v>9.8640000000000005E-2</v>
      </c>
      <c r="B8" s="3">
        <v>4</v>
      </c>
    </row>
    <row r="9" spans="1:2" x14ac:dyDescent="0.25">
      <c r="A9" s="2">
        <v>0.12708</v>
      </c>
      <c r="B9" s="3">
        <v>5</v>
      </c>
    </row>
    <row r="10" spans="1:2" x14ac:dyDescent="0.25">
      <c r="A10" s="2">
        <v>0.15551999999999999</v>
      </c>
      <c r="B10" s="3">
        <v>1</v>
      </c>
    </row>
    <row r="11" spans="1:2" x14ac:dyDescent="0.25">
      <c r="A11" s="2">
        <v>0.18395999999999998</v>
      </c>
      <c r="B11" s="3">
        <v>0</v>
      </c>
    </row>
    <row r="12" spans="1:2" x14ac:dyDescent="0.25">
      <c r="A12" s="2">
        <v>0.21239999999999998</v>
      </c>
      <c r="B12" s="3">
        <v>1</v>
      </c>
    </row>
    <row r="13" spans="1:2" ht="15.75" thickBot="1" x14ac:dyDescent="0.3">
      <c r="A13" s="4" t="s">
        <v>157</v>
      </c>
      <c r="B13" s="4">
        <v>0</v>
      </c>
    </row>
  </sheetData>
  <sortState ref="A2:A12">
    <sortCondition ref="A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2"/>
    </sheetView>
  </sheetViews>
  <sheetFormatPr defaultRowHeight="15" x14ac:dyDescent="0.25"/>
  <sheetData>
    <row r="1" spans="1:2" x14ac:dyDescent="0.25">
      <c r="A1" s="5" t="s">
        <v>156</v>
      </c>
      <c r="B1" s="5" t="s">
        <v>158</v>
      </c>
    </row>
    <row r="2" spans="1:2" x14ac:dyDescent="0.25">
      <c r="A2" s="2">
        <v>-5.6059999999999999E-3</v>
      </c>
      <c r="B2" s="3">
        <v>1</v>
      </c>
    </row>
    <row r="3" spans="1:2" x14ac:dyDescent="0.25">
      <c r="A3" s="2">
        <v>-4.7257000000000002E-3</v>
      </c>
      <c r="B3" s="3">
        <v>0</v>
      </c>
    </row>
    <row r="4" spans="1:2" x14ac:dyDescent="0.25">
      <c r="A4" s="2">
        <v>-3.8454000000000001E-3</v>
      </c>
      <c r="B4" s="3">
        <v>1</v>
      </c>
    </row>
    <row r="5" spans="1:2" x14ac:dyDescent="0.25">
      <c r="A5" s="2">
        <v>-2.9651E-3</v>
      </c>
      <c r="B5" s="3">
        <v>0</v>
      </c>
    </row>
    <row r="6" spans="1:2" x14ac:dyDescent="0.25">
      <c r="A6" s="2">
        <v>-2.0847999999999999E-3</v>
      </c>
      <c r="B6" s="3">
        <v>0</v>
      </c>
    </row>
    <row r="7" spans="1:2" x14ac:dyDescent="0.25">
      <c r="A7" s="2">
        <v>-1.2044999999999998E-3</v>
      </c>
      <c r="B7" s="3">
        <v>8</v>
      </c>
    </row>
    <row r="8" spans="1:2" x14ac:dyDescent="0.25">
      <c r="A8" s="2">
        <v>-3.2419999999999997E-4</v>
      </c>
      <c r="B8" s="3">
        <v>7</v>
      </c>
    </row>
    <row r="9" spans="1:2" x14ac:dyDescent="0.25">
      <c r="A9" s="2">
        <v>5.5610000000000002E-4</v>
      </c>
      <c r="B9" s="3">
        <v>15</v>
      </c>
    </row>
    <row r="10" spans="1:2" x14ac:dyDescent="0.25">
      <c r="A10" s="2">
        <v>1.4364E-3</v>
      </c>
      <c r="B10" s="3">
        <v>6</v>
      </c>
    </row>
    <row r="11" spans="1:2" x14ac:dyDescent="0.25">
      <c r="A11" s="2">
        <v>2.3167000000000001E-3</v>
      </c>
      <c r="B11" s="3">
        <v>3</v>
      </c>
    </row>
    <row r="12" spans="1:2" x14ac:dyDescent="0.25">
      <c r="A12" s="2">
        <v>3.1970000000000002E-3</v>
      </c>
      <c r="B12" s="3">
        <v>2</v>
      </c>
    </row>
    <row r="13" spans="1:2" ht="15.75" thickBot="1" x14ac:dyDescent="0.3">
      <c r="A13" s="4" t="s">
        <v>157</v>
      </c>
      <c r="B13" s="4">
        <v>0</v>
      </c>
    </row>
  </sheetData>
  <sortState ref="A2:A12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N44"/>
  <sheetViews>
    <sheetView tabSelected="1" workbookViewId="0">
      <selection activeCell="B18" sqref="B18"/>
    </sheetView>
  </sheetViews>
  <sheetFormatPr defaultRowHeight="15" x14ac:dyDescent="0.25"/>
  <cols>
    <col min="2" max="2" width="8.5703125" bestFit="1" customWidth="1"/>
    <col min="3" max="3" width="46.5703125" bestFit="1" customWidth="1"/>
    <col min="4" max="4" width="16.140625" bestFit="1" customWidth="1"/>
    <col min="5" max="5" width="37.140625" bestFit="1" customWidth="1"/>
    <col min="22" max="22" width="13.7109375" bestFit="1" customWidth="1"/>
    <col min="23" max="23" width="15.7109375" bestFit="1" customWidth="1"/>
    <col min="27" max="27" width="9.140625" style="14"/>
    <col min="28" max="31" width="9.140625" style="12"/>
    <col min="32" max="32" width="20.5703125" style="13" bestFit="1" customWidth="1"/>
    <col min="33" max="34" width="17.7109375" bestFit="1" customWidth="1"/>
    <col min="35" max="35" width="9.710937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6"/>
      <c r="AB1" s="7">
        <f>MAX(AA2:AA44)</f>
        <v>0.21239999999999998</v>
      </c>
      <c r="AC1" s="7">
        <f>MIN(AA2:AA44)</f>
        <v>-7.2000000000000008E-2</v>
      </c>
      <c r="AD1" s="8">
        <f>(AB1-AC1)/10</f>
        <v>2.844E-2</v>
      </c>
      <c r="AE1" s="8"/>
      <c r="AF1" s="9" t="s">
        <v>159</v>
      </c>
      <c r="AG1" t="s">
        <v>160</v>
      </c>
      <c r="AH1" t="s">
        <v>161</v>
      </c>
      <c r="AJ1" s="7">
        <f>MAX(AI2:AI44)</f>
        <v>3.1970000000000002E-3</v>
      </c>
      <c r="AK1" s="7">
        <f>MIN(AI2:AI44)</f>
        <v>-5.6059999999999999E-3</v>
      </c>
      <c r="AL1" s="8">
        <f>(AJ1-AK1)/10</f>
        <v>8.8029999999999998E-4</v>
      </c>
      <c r="AN1" t="s">
        <v>162</v>
      </c>
    </row>
    <row r="2" spans="1:40" hidden="1" x14ac:dyDescent="0.25">
      <c r="A2">
        <v>2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25524.39</v>
      </c>
      <c r="H2">
        <v>5.33</v>
      </c>
      <c r="I2">
        <v>11.37</v>
      </c>
      <c r="K2">
        <v>0.64</v>
      </c>
      <c r="L2">
        <v>319.05</v>
      </c>
      <c r="M2" s="1">
        <v>0.113</v>
      </c>
      <c r="N2" s="1">
        <v>1.19</v>
      </c>
      <c r="O2" s="1">
        <v>0.17050000000000001</v>
      </c>
      <c r="P2" s="1">
        <v>0.29799999999999999</v>
      </c>
      <c r="Q2" s="1">
        <v>0.5696</v>
      </c>
      <c r="R2">
        <v>1.3</v>
      </c>
      <c r="S2" s="1">
        <v>8.4099999999999994E-2</v>
      </c>
      <c r="T2" s="1">
        <v>0.18759999999999999</v>
      </c>
      <c r="U2" s="1">
        <v>0.33900000000000002</v>
      </c>
      <c r="V2" s="1">
        <v>1.43E-2</v>
      </c>
      <c r="W2" s="1">
        <v>1.43E-2</v>
      </c>
      <c r="X2">
        <v>49.64</v>
      </c>
      <c r="Y2" s="1">
        <v>3.3099999999999997E-2</v>
      </c>
      <c r="Z2">
        <v>9835583</v>
      </c>
      <c r="AA2" s="10">
        <f>T2-S2</f>
        <v>0.10349999999999999</v>
      </c>
      <c r="AB2" s="11">
        <f>IFERROR(IF(AB1-$AD$1&gt;=$AC$1,AB1-$AD$1,""),"")</f>
        <v>0.18395999999999998</v>
      </c>
      <c r="AF2" s="13">
        <f>IF(AA2&gt;MEDIAN($AB$2:$AB$11),1,0)</f>
        <v>1</v>
      </c>
      <c r="AG2">
        <f>S2/20</f>
        <v>4.2049999999999995E-3</v>
      </c>
      <c r="AH2">
        <f>T2/50</f>
        <v>3.7519999999999997E-3</v>
      </c>
      <c r="AI2">
        <f>AH2-AG2</f>
        <v>-4.5299999999999984E-4</v>
      </c>
      <c r="AJ2" s="11">
        <f>IFERROR(IF(AJ1-$AL$1&gt;=$AK$1,AJ1-$AL$1,""),"")</f>
        <v>2.3167000000000001E-3</v>
      </c>
      <c r="AN2">
        <f>IF(AND(AI2&lt;$AJ$4,AI2&gt;$AJ$5),1,0)</f>
        <v>0</v>
      </c>
    </row>
    <row r="3" spans="1:40" hidden="1" x14ac:dyDescent="0.25">
      <c r="A3">
        <v>9</v>
      </c>
      <c r="B3" t="s">
        <v>31</v>
      </c>
      <c r="C3" t="s">
        <v>32</v>
      </c>
      <c r="D3" t="s">
        <v>33</v>
      </c>
      <c r="E3" t="s">
        <v>34</v>
      </c>
      <c r="F3" t="s">
        <v>30</v>
      </c>
      <c r="G3">
        <v>100433.28</v>
      </c>
      <c r="H3">
        <v>16.559999999999999</v>
      </c>
      <c r="I3">
        <v>11.19</v>
      </c>
      <c r="J3">
        <v>1.1100000000000001</v>
      </c>
      <c r="K3">
        <v>3.98</v>
      </c>
      <c r="L3">
        <v>25.56</v>
      </c>
      <c r="M3" s="1">
        <v>0.10100000000000001</v>
      </c>
      <c r="N3" s="1">
        <v>1.175</v>
      </c>
      <c r="O3" s="1">
        <v>-1.7600000000000001E-2</v>
      </c>
      <c r="P3" s="1">
        <v>-3.0800000000000001E-2</v>
      </c>
      <c r="Q3" s="1">
        <v>4.5400000000000003E-2</v>
      </c>
      <c r="R3">
        <v>1.76</v>
      </c>
      <c r="S3" s="1">
        <v>8.3999999999999995E-3</v>
      </c>
      <c r="T3" s="1">
        <v>1.3899999999999999E-2</v>
      </c>
      <c r="U3" s="1">
        <v>1.2800000000000001E-2</v>
      </c>
      <c r="V3" s="1">
        <v>-5.3999999999999999E-2</v>
      </c>
      <c r="W3" s="1">
        <v>-8.8300000000000003E-2</v>
      </c>
      <c r="X3">
        <v>61.54</v>
      </c>
      <c r="Y3" s="1">
        <v>1.0500000000000001E-2</v>
      </c>
      <c r="Z3">
        <v>7085870</v>
      </c>
      <c r="AA3" s="10">
        <f t="shared" ref="AA3:AA44" si="0">T3-S3</f>
        <v>5.4999999999999997E-3</v>
      </c>
      <c r="AB3" s="11">
        <f t="shared" ref="AB3:AB44" si="1">IFERROR(IF(AB2-$AD$1&gt;=$AC$1,AB2-$AD$1,""),"")</f>
        <v>0.15551999999999999</v>
      </c>
      <c r="AF3" s="13">
        <f t="shared" ref="AF3:AF44" si="2">IF(AA3&gt;MEDIAN($AB$2:$AB$11),1,0)</f>
        <v>0</v>
      </c>
      <c r="AG3">
        <f t="shared" ref="AG3:AG44" si="3">S3/20</f>
        <v>4.1999999999999996E-4</v>
      </c>
      <c r="AH3">
        <f t="shared" ref="AH3:AH44" si="4">T3/50</f>
        <v>2.7799999999999998E-4</v>
      </c>
      <c r="AI3">
        <f t="shared" ref="AI3:AI44" si="5">AH3-AG3</f>
        <v>-1.4199999999999998E-4</v>
      </c>
      <c r="AJ3" s="11">
        <f t="shared" ref="AJ3:AJ11" si="6">IFERROR(IF(AJ2-$AL$1&gt;=$AK$1,AJ2-$AL$1,""),"")</f>
        <v>1.4364E-3</v>
      </c>
      <c r="AN3">
        <f t="shared" ref="AN3:AN44" si="7">IF(AND(AI3&lt;$AJ$4,AI3&gt;$AJ$5),1,0)</f>
        <v>1</v>
      </c>
    </row>
    <row r="4" spans="1:40" hidden="1" x14ac:dyDescent="0.25">
      <c r="A4">
        <v>84</v>
      </c>
      <c r="B4" t="s">
        <v>35</v>
      </c>
      <c r="C4" t="s">
        <v>36</v>
      </c>
      <c r="D4" t="s">
        <v>37</v>
      </c>
      <c r="E4" t="s">
        <v>38</v>
      </c>
      <c r="F4" t="s">
        <v>30</v>
      </c>
      <c r="G4">
        <v>1325.9</v>
      </c>
      <c r="H4">
        <v>20.85</v>
      </c>
      <c r="I4">
        <v>17.27</v>
      </c>
      <c r="J4">
        <v>2.61</v>
      </c>
      <c r="K4">
        <v>1.35</v>
      </c>
      <c r="L4">
        <v>24.24</v>
      </c>
      <c r="M4" s="1">
        <v>0.13600000000000001</v>
      </c>
      <c r="N4" s="1">
        <v>0.22</v>
      </c>
      <c r="O4" s="1">
        <v>5.5899999999999998E-2</v>
      </c>
      <c r="P4" s="1">
        <v>-5.1999999999999998E-3</v>
      </c>
      <c r="Q4" s="1">
        <v>0.25729999999999997</v>
      </c>
      <c r="R4">
        <v>2.84</v>
      </c>
      <c r="S4" s="1">
        <v>5.04E-2</v>
      </c>
      <c r="T4" s="1">
        <v>6.2E-2</v>
      </c>
      <c r="U4" s="1">
        <v>9.5100000000000004E-2</v>
      </c>
      <c r="V4" s="1">
        <v>-2.3800000000000002E-2</v>
      </c>
      <c r="W4" s="1">
        <v>-8.6099999999999996E-2</v>
      </c>
      <c r="X4">
        <v>82.15</v>
      </c>
      <c r="Y4" s="1">
        <v>-1.8E-3</v>
      </c>
      <c r="Z4">
        <v>178274</v>
      </c>
      <c r="AA4" s="10">
        <f t="shared" si="0"/>
        <v>1.1599999999999999E-2</v>
      </c>
      <c r="AB4" s="11">
        <f t="shared" si="1"/>
        <v>0.12708</v>
      </c>
      <c r="AF4" s="13">
        <f t="shared" si="2"/>
        <v>0</v>
      </c>
      <c r="AG4">
        <f t="shared" si="3"/>
        <v>2.5200000000000001E-3</v>
      </c>
      <c r="AH4">
        <f t="shared" si="4"/>
        <v>1.24E-3</v>
      </c>
      <c r="AI4">
        <f t="shared" si="5"/>
        <v>-1.2800000000000001E-3</v>
      </c>
      <c r="AJ4" s="11">
        <f t="shared" si="6"/>
        <v>5.5610000000000002E-4</v>
      </c>
      <c r="AN4">
        <f t="shared" si="7"/>
        <v>0</v>
      </c>
    </row>
    <row r="5" spans="1:40" hidden="1" x14ac:dyDescent="0.25">
      <c r="A5">
        <v>136</v>
      </c>
      <c r="B5" t="s">
        <v>39</v>
      </c>
      <c r="C5" t="s">
        <v>40</v>
      </c>
      <c r="D5" t="s">
        <v>28</v>
      </c>
      <c r="E5" t="s">
        <v>41</v>
      </c>
      <c r="F5" t="s">
        <v>30</v>
      </c>
      <c r="G5">
        <v>5516.64</v>
      </c>
      <c r="H5">
        <v>18.579999999999998</v>
      </c>
      <c r="I5">
        <v>20.02</v>
      </c>
      <c r="J5">
        <v>2.0699999999999998</v>
      </c>
      <c r="K5">
        <v>0.99</v>
      </c>
      <c r="L5">
        <v>23.09</v>
      </c>
      <c r="M5" s="1">
        <v>0.10100000000000001</v>
      </c>
      <c r="N5" s="1">
        <v>0.68899999999999995</v>
      </c>
      <c r="O5" s="1">
        <v>0.1237</v>
      </c>
      <c r="P5" s="1">
        <v>0.25750000000000001</v>
      </c>
      <c r="Q5" s="1">
        <v>0.31940000000000002</v>
      </c>
      <c r="R5">
        <v>0.78</v>
      </c>
      <c r="S5" s="1">
        <v>3.5900000000000001E-2</v>
      </c>
      <c r="T5" s="1">
        <v>0.14319999999999999</v>
      </c>
      <c r="U5" s="1">
        <v>0.25319999999999998</v>
      </c>
      <c r="V5" s="1">
        <v>-2.18E-2</v>
      </c>
      <c r="W5" s="1">
        <v>-2.18E-2</v>
      </c>
      <c r="X5">
        <v>37.700000000000003</v>
      </c>
      <c r="Y5" s="1">
        <v>-5.0000000000000001E-3</v>
      </c>
      <c r="Z5">
        <v>3093481</v>
      </c>
      <c r="AA5" s="10">
        <f t="shared" si="0"/>
        <v>0.10729999999999999</v>
      </c>
      <c r="AB5" s="11">
        <f t="shared" si="1"/>
        <v>9.8640000000000005E-2</v>
      </c>
      <c r="AF5" s="13">
        <f t="shared" si="2"/>
        <v>1</v>
      </c>
      <c r="AG5">
        <f t="shared" si="3"/>
        <v>1.7950000000000002E-3</v>
      </c>
      <c r="AH5">
        <f t="shared" si="4"/>
        <v>2.8639999999999998E-3</v>
      </c>
      <c r="AI5">
        <f t="shared" si="5"/>
        <v>1.0689999999999996E-3</v>
      </c>
      <c r="AJ5" s="11">
        <f t="shared" si="6"/>
        <v>-3.2419999999999997E-4</v>
      </c>
      <c r="AN5">
        <f t="shared" si="7"/>
        <v>0</v>
      </c>
    </row>
    <row r="6" spans="1:40" hidden="1" x14ac:dyDescent="0.25">
      <c r="A6">
        <v>138</v>
      </c>
      <c r="B6" t="s">
        <v>42</v>
      </c>
      <c r="C6" t="s">
        <v>43</v>
      </c>
      <c r="D6" t="s">
        <v>33</v>
      </c>
      <c r="E6" t="s">
        <v>44</v>
      </c>
      <c r="F6" t="s">
        <v>30</v>
      </c>
      <c r="G6">
        <v>24392.959999999999</v>
      </c>
      <c r="H6">
        <v>5.04</v>
      </c>
      <c r="I6">
        <v>20.94</v>
      </c>
      <c r="J6">
        <v>0.37</v>
      </c>
      <c r="K6">
        <v>2.41</v>
      </c>
      <c r="L6">
        <v>22.36</v>
      </c>
      <c r="M6" s="1">
        <v>0.28100000000000003</v>
      </c>
      <c r="N6" s="1">
        <v>0.56200000000000006</v>
      </c>
      <c r="O6" s="1">
        <v>-3.5000000000000003E-2</v>
      </c>
      <c r="P6" s="1">
        <v>-1.66E-2</v>
      </c>
      <c r="Q6" s="1">
        <v>1.54E-2</v>
      </c>
      <c r="R6">
        <v>1.03</v>
      </c>
      <c r="S6" s="1">
        <v>-1.46E-2</v>
      </c>
      <c r="T6" s="1">
        <v>-3.9199999999999999E-2</v>
      </c>
      <c r="U6" s="1">
        <v>-1.6000000000000001E-3</v>
      </c>
      <c r="V6" s="1">
        <v>-0.10349999999999999</v>
      </c>
      <c r="W6" s="1">
        <v>-0.10349999999999999</v>
      </c>
      <c r="X6">
        <v>44.84</v>
      </c>
      <c r="Y6" s="1">
        <v>1.72E-2</v>
      </c>
      <c r="Z6">
        <v>2493568</v>
      </c>
      <c r="AA6" s="10">
        <f t="shared" si="0"/>
        <v>-2.4599999999999997E-2</v>
      </c>
      <c r="AB6" s="11">
        <f t="shared" si="1"/>
        <v>7.0200000000000012E-2</v>
      </c>
      <c r="AF6" s="13">
        <f t="shared" si="2"/>
        <v>0</v>
      </c>
      <c r="AG6">
        <f t="shared" si="3"/>
        <v>-7.2999999999999996E-4</v>
      </c>
      <c r="AH6">
        <f t="shared" si="4"/>
        <v>-7.8399999999999997E-4</v>
      </c>
      <c r="AI6">
        <f t="shared" si="5"/>
        <v>-5.4000000000000012E-5</v>
      </c>
      <c r="AJ6" s="11">
        <f t="shared" si="6"/>
        <v>-1.2044999999999998E-3</v>
      </c>
      <c r="AN6">
        <f t="shared" si="7"/>
        <v>1</v>
      </c>
    </row>
    <row r="7" spans="1:40" hidden="1" x14ac:dyDescent="0.25">
      <c r="A7">
        <v>139</v>
      </c>
      <c r="B7" t="s">
        <v>45</v>
      </c>
      <c r="C7" t="s">
        <v>46</v>
      </c>
      <c r="D7" t="s">
        <v>28</v>
      </c>
      <c r="E7" t="s">
        <v>47</v>
      </c>
      <c r="F7" t="s">
        <v>30</v>
      </c>
      <c r="G7">
        <v>7416.82</v>
      </c>
      <c r="H7">
        <v>9.7899999999999991</v>
      </c>
      <c r="I7">
        <v>9.82</v>
      </c>
      <c r="J7">
        <v>1.99</v>
      </c>
      <c r="K7">
        <v>0.61</v>
      </c>
      <c r="L7">
        <v>10.32</v>
      </c>
      <c r="M7" s="1">
        <v>0.11600000000000001</v>
      </c>
      <c r="N7" s="1">
        <v>0.30199999999999999</v>
      </c>
      <c r="O7" s="1">
        <v>0.1681</v>
      </c>
      <c r="P7" s="1">
        <v>9.9599999999999994E-2</v>
      </c>
      <c r="Q7" s="1">
        <v>0.12470000000000001</v>
      </c>
      <c r="R7">
        <v>1.22</v>
      </c>
      <c r="S7" s="1">
        <v>6.0100000000000001E-2</v>
      </c>
      <c r="T7" s="1">
        <v>0.1191</v>
      </c>
      <c r="U7" s="1">
        <v>7.0800000000000002E-2</v>
      </c>
      <c r="V7" s="1">
        <v>-2.0999999999999999E-3</v>
      </c>
      <c r="W7" s="1">
        <v>-0.1188</v>
      </c>
      <c r="X7">
        <v>48.08</v>
      </c>
      <c r="Y7" s="1">
        <v>1.5E-3</v>
      </c>
      <c r="Z7">
        <v>2087340</v>
      </c>
      <c r="AA7" s="10">
        <f t="shared" si="0"/>
        <v>5.8999999999999997E-2</v>
      </c>
      <c r="AB7" s="11">
        <f t="shared" si="1"/>
        <v>4.1760000000000012E-2</v>
      </c>
      <c r="AF7" s="13">
        <f t="shared" si="2"/>
        <v>1</v>
      </c>
      <c r="AG7">
        <f t="shared" si="3"/>
        <v>3.0049999999999999E-3</v>
      </c>
      <c r="AH7">
        <f t="shared" si="4"/>
        <v>2.382E-3</v>
      </c>
      <c r="AI7">
        <f t="shared" si="5"/>
        <v>-6.2299999999999986E-4</v>
      </c>
      <c r="AJ7" s="11">
        <f t="shared" si="6"/>
        <v>-2.0847999999999999E-3</v>
      </c>
      <c r="AN7">
        <f t="shared" si="7"/>
        <v>0</v>
      </c>
    </row>
    <row r="8" spans="1:40" x14ac:dyDescent="0.25">
      <c r="A8">
        <v>226</v>
      </c>
      <c r="B8" t="s">
        <v>48</v>
      </c>
      <c r="C8" t="s">
        <v>49</v>
      </c>
      <c r="D8" t="s">
        <v>28</v>
      </c>
      <c r="E8" t="s">
        <v>50</v>
      </c>
      <c r="F8" t="s">
        <v>30</v>
      </c>
      <c r="G8">
        <v>3019.25</v>
      </c>
      <c r="H8">
        <v>23.47</v>
      </c>
      <c r="I8">
        <v>20.66</v>
      </c>
      <c r="J8">
        <v>1.94</v>
      </c>
      <c r="K8">
        <v>1.37</v>
      </c>
      <c r="L8">
        <v>22.8</v>
      </c>
      <c r="M8" s="1">
        <v>0.111</v>
      </c>
      <c r="N8" s="1">
        <v>0.22800000000000001</v>
      </c>
      <c r="O8" s="1">
        <v>0.1346</v>
      </c>
      <c r="P8" s="1">
        <v>0.26200000000000001</v>
      </c>
      <c r="Q8" s="1">
        <v>0.28660000000000002</v>
      </c>
      <c r="R8">
        <v>1.34</v>
      </c>
      <c r="S8" s="1">
        <v>6.0299999999999999E-2</v>
      </c>
      <c r="T8" s="1">
        <v>0.16139999999999999</v>
      </c>
      <c r="U8" s="1">
        <v>0.22900000000000001</v>
      </c>
      <c r="V8" s="1">
        <v>-1.7100000000000001E-2</v>
      </c>
      <c r="W8" s="1">
        <v>-1.7100000000000001E-2</v>
      </c>
      <c r="X8">
        <v>63.31</v>
      </c>
      <c r="Y8" s="1">
        <v>-9.4999999999999998E-3</v>
      </c>
      <c r="Z8">
        <v>685778</v>
      </c>
      <c r="AA8" s="10">
        <f t="shared" si="0"/>
        <v>0.1011</v>
      </c>
      <c r="AB8" s="11">
        <f t="shared" si="1"/>
        <v>1.3320000000000012E-2</v>
      </c>
      <c r="AF8" s="13">
        <f t="shared" si="2"/>
        <v>1</v>
      </c>
      <c r="AG8">
        <f t="shared" si="3"/>
        <v>3.0149999999999999E-3</v>
      </c>
      <c r="AH8">
        <f t="shared" si="4"/>
        <v>3.228E-3</v>
      </c>
      <c r="AI8">
        <f t="shared" si="5"/>
        <v>2.1300000000000008E-4</v>
      </c>
      <c r="AJ8" s="11">
        <f t="shared" si="6"/>
        <v>-2.9651E-3</v>
      </c>
      <c r="AN8">
        <f t="shared" si="7"/>
        <v>1</v>
      </c>
    </row>
    <row r="9" spans="1:40" hidden="1" x14ac:dyDescent="0.25">
      <c r="A9">
        <v>234</v>
      </c>
      <c r="B9" t="s">
        <v>51</v>
      </c>
      <c r="C9" t="s">
        <v>52</v>
      </c>
      <c r="D9" t="s">
        <v>28</v>
      </c>
      <c r="E9" t="s">
        <v>53</v>
      </c>
      <c r="F9" t="s">
        <v>30</v>
      </c>
      <c r="G9">
        <v>833.55</v>
      </c>
      <c r="H9">
        <v>12</v>
      </c>
      <c r="I9">
        <v>13.63</v>
      </c>
      <c r="J9">
        <v>1.2</v>
      </c>
      <c r="K9">
        <v>0.84</v>
      </c>
      <c r="L9">
        <v>48.46</v>
      </c>
      <c r="M9" s="1">
        <v>0.14699999999999999</v>
      </c>
      <c r="N9" s="1">
        <v>0.221</v>
      </c>
      <c r="O9" s="1">
        <v>-1.5100000000000001E-2</v>
      </c>
      <c r="P9" s="1">
        <v>-3.4599999999999999E-2</v>
      </c>
      <c r="Q9" s="1">
        <v>-0.1502</v>
      </c>
      <c r="R9">
        <v>1.19</v>
      </c>
      <c r="S9" s="1">
        <v>-7.6E-3</v>
      </c>
      <c r="T9" s="1">
        <v>2.3400000000000001E-2</v>
      </c>
      <c r="U9" s="1">
        <v>-8.1699999999999995E-2</v>
      </c>
      <c r="V9" s="1">
        <v>-0.13469999999999999</v>
      </c>
      <c r="W9" s="1">
        <v>-0.19600000000000001</v>
      </c>
      <c r="X9">
        <v>31.36</v>
      </c>
      <c r="Y9" s="1">
        <v>6.7000000000000002E-3</v>
      </c>
      <c r="Z9">
        <v>172787</v>
      </c>
      <c r="AA9" s="10">
        <f t="shared" si="0"/>
        <v>3.1E-2</v>
      </c>
      <c r="AB9" s="11">
        <f t="shared" si="1"/>
        <v>-1.5119999999999988E-2</v>
      </c>
      <c r="AF9" s="13">
        <f t="shared" si="2"/>
        <v>0</v>
      </c>
      <c r="AG9">
        <f t="shared" si="3"/>
        <v>-3.8000000000000002E-4</v>
      </c>
      <c r="AH9">
        <f t="shared" si="4"/>
        <v>4.6799999999999999E-4</v>
      </c>
      <c r="AI9">
        <f t="shared" si="5"/>
        <v>8.4800000000000001E-4</v>
      </c>
      <c r="AJ9" s="11">
        <f t="shared" si="6"/>
        <v>-3.8454000000000001E-3</v>
      </c>
      <c r="AN9">
        <f t="shared" si="7"/>
        <v>0</v>
      </c>
    </row>
    <row r="10" spans="1:40" hidden="1" x14ac:dyDescent="0.25">
      <c r="A10">
        <v>264</v>
      </c>
      <c r="B10" t="s">
        <v>54</v>
      </c>
      <c r="C10" t="s">
        <v>55</v>
      </c>
      <c r="D10" t="s">
        <v>28</v>
      </c>
      <c r="E10" t="s">
        <v>56</v>
      </c>
      <c r="F10" t="s">
        <v>30</v>
      </c>
      <c r="G10">
        <v>690.81</v>
      </c>
      <c r="H10">
        <v>6.28</v>
      </c>
      <c r="I10">
        <v>44.61</v>
      </c>
      <c r="J10">
        <v>0.48</v>
      </c>
      <c r="K10">
        <v>0.79</v>
      </c>
      <c r="L10">
        <v>87.44</v>
      </c>
      <c r="M10" s="1">
        <v>0.27700000000000002</v>
      </c>
      <c r="N10" s="1">
        <v>0.45200000000000001</v>
      </c>
      <c r="O10" s="1">
        <v>0.20419999999999999</v>
      </c>
      <c r="P10" s="1">
        <v>0.55689999999999995</v>
      </c>
      <c r="Q10" s="1">
        <v>0.79369999999999996</v>
      </c>
      <c r="R10">
        <v>0.35</v>
      </c>
      <c r="S10" s="1">
        <v>4.3200000000000002E-2</v>
      </c>
      <c r="T10" s="1">
        <v>0.25559999999999999</v>
      </c>
      <c r="U10" s="1">
        <v>0.60319999999999996</v>
      </c>
      <c r="V10" s="1">
        <v>-1E-3</v>
      </c>
      <c r="W10" s="1">
        <v>-1E-3</v>
      </c>
      <c r="X10">
        <v>10.26</v>
      </c>
      <c r="Y10" s="1">
        <v>7.9000000000000008E-3</v>
      </c>
      <c r="Z10">
        <v>635346</v>
      </c>
      <c r="AA10" s="10">
        <f t="shared" si="0"/>
        <v>0.21239999999999998</v>
      </c>
      <c r="AB10" s="11">
        <f t="shared" si="1"/>
        <v>-4.3559999999999988E-2</v>
      </c>
      <c r="AF10" s="13">
        <f t="shared" si="2"/>
        <v>1</v>
      </c>
      <c r="AG10">
        <f t="shared" si="3"/>
        <v>2.16E-3</v>
      </c>
      <c r="AH10">
        <f t="shared" si="4"/>
        <v>5.1120000000000002E-3</v>
      </c>
      <c r="AI10">
        <f t="shared" si="5"/>
        <v>2.9520000000000002E-3</v>
      </c>
      <c r="AJ10" s="11">
        <f t="shared" si="6"/>
        <v>-4.7257000000000002E-3</v>
      </c>
      <c r="AN10">
        <f t="shared" si="7"/>
        <v>0</v>
      </c>
    </row>
    <row r="11" spans="1:40" hidden="1" x14ac:dyDescent="0.25">
      <c r="A11">
        <v>366</v>
      </c>
      <c r="B11" t="s">
        <v>57</v>
      </c>
      <c r="C11" t="s">
        <v>58</v>
      </c>
      <c r="D11" t="s">
        <v>59</v>
      </c>
      <c r="E11" t="s">
        <v>60</v>
      </c>
      <c r="F11" t="s">
        <v>30</v>
      </c>
      <c r="G11">
        <v>33916.1</v>
      </c>
      <c r="H11">
        <v>21.84</v>
      </c>
      <c r="I11">
        <v>15.27</v>
      </c>
      <c r="J11">
        <v>2.04</v>
      </c>
      <c r="K11">
        <v>2.56</v>
      </c>
      <c r="L11">
        <v>23.79</v>
      </c>
      <c r="M11" s="1">
        <v>0.11899999999999999</v>
      </c>
      <c r="N11" s="1">
        <v>0.16</v>
      </c>
      <c r="O11" s="1">
        <v>5.3400000000000003E-2</v>
      </c>
      <c r="P11" s="1">
        <v>-9.9000000000000008E-3</v>
      </c>
      <c r="Q11" s="1">
        <v>-7.0099999999999996E-2</v>
      </c>
      <c r="R11">
        <v>1.61</v>
      </c>
      <c r="S11" s="1">
        <v>1.9300000000000001E-2</v>
      </c>
      <c r="T11" s="1">
        <v>6.1899999999999997E-2</v>
      </c>
      <c r="U11" s="1">
        <v>-2.3699999999999999E-2</v>
      </c>
      <c r="V11" s="1">
        <v>-4.5499999999999999E-2</v>
      </c>
      <c r="W11" s="1">
        <v>-0.1197</v>
      </c>
      <c r="X11">
        <v>55.84</v>
      </c>
      <c r="Y11" s="1">
        <v>-5.8999999999999999E-3</v>
      </c>
      <c r="Z11">
        <v>3590732</v>
      </c>
      <c r="AA11" s="10">
        <f t="shared" si="0"/>
        <v>4.2599999999999999E-2</v>
      </c>
      <c r="AB11" s="11">
        <f t="shared" si="1"/>
        <v>-7.1999999999999981E-2</v>
      </c>
      <c r="AF11" s="13">
        <f t="shared" si="2"/>
        <v>0</v>
      </c>
      <c r="AG11">
        <f t="shared" si="3"/>
        <v>9.6500000000000004E-4</v>
      </c>
      <c r="AH11">
        <f t="shared" si="4"/>
        <v>1.238E-3</v>
      </c>
      <c r="AI11">
        <f t="shared" si="5"/>
        <v>2.7299999999999991E-4</v>
      </c>
      <c r="AJ11" s="11">
        <f t="shared" si="6"/>
        <v>-5.6059999999999999E-3</v>
      </c>
      <c r="AN11">
        <f t="shared" si="7"/>
        <v>1</v>
      </c>
    </row>
    <row r="12" spans="1:40" hidden="1" x14ac:dyDescent="0.25">
      <c r="A12">
        <v>414</v>
      </c>
      <c r="B12" t="s">
        <v>61</v>
      </c>
      <c r="C12" t="s">
        <v>62</v>
      </c>
      <c r="D12" t="s">
        <v>28</v>
      </c>
      <c r="E12" t="s">
        <v>63</v>
      </c>
      <c r="F12" t="s">
        <v>30</v>
      </c>
      <c r="G12">
        <v>3612.56</v>
      </c>
      <c r="H12">
        <v>15.35</v>
      </c>
      <c r="I12">
        <v>14.07</v>
      </c>
      <c r="J12">
        <v>2.0499999999999998</v>
      </c>
      <c r="K12">
        <v>1.97</v>
      </c>
      <c r="L12">
        <v>74.33</v>
      </c>
      <c r="M12" s="1">
        <v>0.125</v>
      </c>
      <c r="N12" s="1">
        <v>0.29199999999999998</v>
      </c>
      <c r="O12" s="1">
        <v>0.154</v>
      </c>
      <c r="P12" s="1">
        <v>7.1900000000000006E-2</v>
      </c>
      <c r="Q12" s="1">
        <v>0.13800000000000001</v>
      </c>
      <c r="R12">
        <v>1.32</v>
      </c>
      <c r="S12" s="1">
        <v>7.4099999999999999E-2</v>
      </c>
      <c r="T12" s="1">
        <v>0.11600000000000001</v>
      </c>
      <c r="U12" s="1">
        <v>0.13289999999999999</v>
      </c>
      <c r="V12" s="1">
        <v>6.1000000000000004E-3</v>
      </c>
      <c r="W12" s="1">
        <v>6.1000000000000004E-3</v>
      </c>
      <c r="X12">
        <v>73.040000000000006</v>
      </c>
      <c r="Y12" s="1">
        <v>7.6E-3</v>
      </c>
      <c r="Z12">
        <v>354137</v>
      </c>
      <c r="AA12" s="10">
        <f t="shared" si="0"/>
        <v>4.1900000000000007E-2</v>
      </c>
      <c r="AB12" s="11" t="str">
        <f t="shared" si="1"/>
        <v/>
      </c>
      <c r="AF12" s="13">
        <f t="shared" si="2"/>
        <v>0</v>
      </c>
      <c r="AG12">
        <f t="shared" si="3"/>
        <v>3.705E-3</v>
      </c>
      <c r="AH12">
        <f t="shared" si="4"/>
        <v>2.32E-3</v>
      </c>
      <c r="AI12">
        <f t="shared" si="5"/>
        <v>-1.3849999999999999E-3</v>
      </c>
      <c r="AN12">
        <f t="shared" si="7"/>
        <v>0</v>
      </c>
    </row>
    <row r="13" spans="1:40" hidden="1" x14ac:dyDescent="0.25">
      <c r="A13">
        <v>437</v>
      </c>
      <c r="B13" t="s">
        <v>64</v>
      </c>
      <c r="C13" t="s">
        <v>65</v>
      </c>
      <c r="D13" t="s">
        <v>59</v>
      </c>
      <c r="E13" t="s">
        <v>66</v>
      </c>
      <c r="F13" t="s">
        <v>30</v>
      </c>
      <c r="G13">
        <v>23675.4</v>
      </c>
      <c r="H13">
        <v>20.05</v>
      </c>
      <c r="I13">
        <v>18.89</v>
      </c>
      <c r="J13">
        <v>1.22</v>
      </c>
      <c r="K13">
        <v>5.21</v>
      </c>
      <c r="L13">
        <v>23.08</v>
      </c>
      <c r="M13" s="1">
        <v>0.186</v>
      </c>
      <c r="N13" s="1">
        <v>0.36599999999999999</v>
      </c>
      <c r="O13" s="1">
        <v>-8.6999999999999994E-3</v>
      </c>
      <c r="P13" s="1">
        <v>-2.5899999999999999E-2</v>
      </c>
      <c r="Q13" s="1">
        <v>6.0699999999999997E-2</v>
      </c>
      <c r="R13">
        <v>2.11</v>
      </c>
      <c r="S13" s="1">
        <v>8.8999999999999999E-3</v>
      </c>
      <c r="T13" s="1">
        <v>-2.4199999999999999E-2</v>
      </c>
      <c r="U13" s="1">
        <v>4.6899999999999997E-2</v>
      </c>
      <c r="V13" s="1">
        <v>-8.5000000000000006E-2</v>
      </c>
      <c r="W13" s="1">
        <v>-8.5000000000000006E-2</v>
      </c>
      <c r="X13">
        <v>78.75</v>
      </c>
      <c r="Y13" s="1">
        <v>1.2500000000000001E-2</v>
      </c>
      <c r="Z13">
        <v>2072248</v>
      </c>
      <c r="AA13" s="10">
        <f t="shared" si="0"/>
        <v>-3.3099999999999997E-2</v>
      </c>
      <c r="AB13" s="11" t="str">
        <f t="shared" si="1"/>
        <v/>
      </c>
      <c r="AF13" s="13">
        <f t="shared" si="2"/>
        <v>0</v>
      </c>
      <c r="AG13">
        <f t="shared" si="3"/>
        <v>4.4499999999999997E-4</v>
      </c>
      <c r="AH13">
        <f t="shared" si="4"/>
        <v>-4.84E-4</v>
      </c>
      <c r="AI13">
        <f t="shared" si="5"/>
        <v>-9.2899999999999992E-4</v>
      </c>
      <c r="AN13">
        <f t="shared" si="7"/>
        <v>0</v>
      </c>
    </row>
    <row r="14" spans="1:40" x14ac:dyDescent="0.25">
      <c r="A14">
        <v>472</v>
      </c>
      <c r="B14" t="s">
        <v>67</v>
      </c>
      <c r="C14" t="s">
        <v>68</v>
      </c>
      <c r="D14" t="s">
        <v>69</v>
      </c>
      <c r="E14" t="s">
        <v>70</v>
      </c>
      <c r="F14" t="s">
        <v>30</v>
      </c>
      <c r="G14">
        <v>305.72000000000003</v>
      </c>
      <c r="H14">
        <v>14</v>
      </c>
      <c r="I14">
        <v>18.89</v>
      </c>
      <c r="K14">
        <v>11.49</v>
      </c>
      <c r="L14">
        <v>78.39</v>
      </c>
      <c r="M14" s="1">
        <v>0.26100000000000001</v>
      </c>
      <c r="N14" s="1">
        <v>0.35</v>
      </c>
      <c r="O14" s="1">
        <v>0.17949999999999999</v>
      </c>
      <c r="P14" s="1">
        <v>0.54620000000000002</v>
      </c>
      <c r="Q14" s="1">
        <v>0.68679999999999997</v>
      </c>
      <c r="R14">
        <v>0.45</v>
      </c>
      <c r="S14" s="1">
        <v>7.1599999999999997E-2</v>
      </c>
      <c r="T14" s="1">
        <v>0.16420000000000001</v>
      </c>
      <c r="U14" s="1">
        <v>0.53700000000000003</v>
      </c>
      <c r="V14" s="1">
        <v>-5.1499999999999997E-2</v>
      </c>
      <c r="W14" s="1">
        <v>-5.1499999999999997E-2</v>
      </c>
      <c r="X14">
        <v>9.1999999999999993</v>
      </c>
      <c r="Y14" s="1">
        <v>-1.6E-2</v>
      </c>
      <c r="Z14">
        <v>160410</v>
      </c>
      <c r="AA14" s="10">
        <f t="shared" si="0"/>
        <v>9.2600000000000016E-2</v>
      </c>
      <c r="AB14" s="11" t="str">
        <f t="shared" si="1"/>
        <v/>
      </c>
      <c r="AF14" s="13">
        <f t="shared" si="2"/>
        <v>1</v>
      </c>
      <c r="AG14">
        <f t="shared" si="3"/>
        <v>3.5799999999999998E-3</v>
      </c>
      <c r="AH14">
        <f t="shared" si="4"/>
        <v>3.2840000000000005E-3</v>
      </c>
      <c r="AI14">
        <f t="shared" si="5"/>
        <v>-2.9599999999999939E-4</v>
      </c>
      <c r="AN14">
        <f t="shared" si="7"/>
        <v>1</v>
      </c>
    </row>
    <row r="15" spans="1:40" hidden="1" x14ac:dyDescent="0.25">
      <c r="A15">
        <v>519</v>
      </c>
      <c r="B15" t="s">
        <v>71</v>
      </c>
      <c r="C15" t="s">
        <v>72</v>
      </c>
      <c r="D15" t="s">
        <v>69</v>
      </c>
      <c r="E15" t="s">
        <v>73</v>
      </c>
      <c r="F15" t="s">
        <v>30</v>
      </c>
      <c r="G15">
        <v>715.55</v>
      </c>
      <c r="H15">
        <v>10.45</v>
      </c>
      <c r="I15">
        <v>20.25</v>
      </c>
      <c r="J15">
        <v>1.05</v>
      </c>
      <c r="K15">
        <v>3.29</v>
      </c>
      <c r="L15">
        <v>17.12</v>
      </c>
      <c r="M15" s="1">
        <v>0.13500000000000001</v>
      </c>
      <c r="N15" s="1">
        <v>0.16400000000000001</v>
      </c>
      <c r="O15" s="1">
        <v>0.38240000000000002</v>
      </c>
      <c r="P15" s="1">
        <v>0.48330000000000001</v>
      </c>
      <c r="Q15" s="1">
        <v>0.51570000000000005</v>
      </c>
      <c r="R15">
        <v>0.61</v>
      </c>
      <c r="S15" s="1">
        <v>0.15659999999999999</v>
      </c>
      <c r="T15" s="1">
        <v>0.30819999999999997</v>
      </c>
      <c r="U15" s="1">
        <v>0.40329999999999999</v>
      </c>
      <c r="V15" s="1">
        <v>-9.1999999999999998E-3</v>
      </c>
      <c r="W15" s="1">
        <v>-9.1999999999999998E-3</v>
      </c>
      <c r="X15">
        <v>16.2</v>
      </c>
      <c r="Y15" s="1">
        <v>-8.6E-3</v>
      </c>
      <c r="Z15">
        <v>352978</v>
      </c>
      <c r="AA15" s="10">
        <f t="shared" si="0"/>
        <v>0.15159999999999998</v>
      </c>
      <c r="AB15" s="11" t="str">
        <f t="shared" si="1"/>
        <v/>
      </c>
      <c r="AF15" s="13">
        <f t="shared" si="2"/>
        <v>1</v>
      </c>
      <c r="AG15">
        <f t="shared" si="3"/>
        <v>7.8300000000000002E-3</v>
      </c>
      <c r="AH15">
        <f t="shared" si="4"/>
        <v>6.1639999999999993E-3</v>
      </c>
      <c r="AI15">
        <f t="shared" si="5"/>
        <v>-1.6660000000000008E-3</v>
      </c>
      <c r="AN15">
        <f t="shared" si="7"/>
        <v>0</v>
      </c>
    </row>
    <row r="16" spans="1:40" hidden="1" x14ac:dyDescent="0.25">
      <c r="A16">
        <v>564</v>
      </c>
      <c r="B16" t="s">
        <v>74</v>
      </c>
      <c r="C16" t="s">
        <v>75</v>
      </c>
      <c r="D16" t="s">
        <v>28</v>
      </c>
      <c r="E16" t="s">
        <v>53</v>
      </c>
      <c r="F16" t="s">
        <v>30</v>
      </c>
      <c r="G16">
        <v>819.29</v>
      </c>
      <c r="H16">
        <v>21.91</v>
      </c>
      <c r="I16">
        <v>19.059999999999999</v>
      </c>
      <c r="J16">
        <v>2.19</v>
      </c>
      <c r="K16">
        <v>1.78</v>
      </c>
      <c r="L16">
        <v>18.920000000000002</v>
      </c>
      <c r="M16" s="1">
        <v>0.21299999999999999</v>
      </c>
      <c r="N16" s="1">
        <v>0.33500000000000002</v>
      </c>
      <c r="O16" s="1">
        <v>0.3105</v>
      </c>
      <c r="P16" s="1">
        <v>0.36620000000000003</v>
      </c>
      <c r="Q16" s="1">
        <v>1.0123</v>
      </c>
      <c r="R16">
        <v>0.99</v>
      </c>
      <c r="S16" s="1">
        <v>0.22559999999999999</v>
      </c>
      <c r="T16" s="1">
        <v>0.28370000000000001</v>
      </c>
      <c r="U16" s="1">
        <v>0.41520000000000001</v>
      </c>
      <c r="V16" s="1">
        <v>-5.3600000000000002E-2</v>
      </c>
      <c r="W16" s="1">
        <v>-5.3600000000000002E-2</v>
      </c>
      <c r="X16">
        <v>21.19</v>
      </c>
      <c r="Y16" s="1">
        <v>-4.8099999999999997E-2</v>
      </c>
      <c r="Z16">
        <v>1628172</v>
      </c>
      <c r="AA16" s="10">
        <f t="shared" si="0"/>
        <v>5.8100000000000013E-2</v>
      </c>
      <c r="AB16" s="11" t="str">
        <f t="shared" si="1"/>
        <v/>
      </c>
      <c r="AF16" s="13">
        <f t="shared" si="2"/>
        <v>1</v>
      </c>
      <c r="AG16">
        <f t="shared" si="3"/>
        <v>1.128E-2</v>
      </c>
      <c r="AH16">
        <f t="shared" si="4"/>
        <v>5.6740000000000002E-3</v>
      </c>
      <c r="AI16">
        <f t="shared" si="5"/>
        <v>-5.6059999999999999E-3</v>
      </c>
      <c r="AN16">
        <f t="shared" si="7"/>
        <v>0</v>
      </c>
    </row>
    <row r="17" spans="1:40" hidden="1" x14ac:dyDescent="0.25">
      <c r="A17">
        <v>571</v>
      </c>
      <c r="B17" t="s">
        <v>76</v>
      </c>
      <c r="C17" t="s">
        <v>77</v>
      </c>
      <c r="D17" t="s">
        <v>59</v>
      </c>
      <c r="E17" t="s">
        <v>78</v>
      </c>
      <c r="F17" t="s">
        <v>30</v>
      </c>
      <c r="G17">
        <v>18561.96</v>
      </c>
      <c r="H17">
        <v>21.12</v>
      </c>
      <c r="I17">
        <v>20.14</v>
      </c>
      <c r="J17">
        <v>3.03</v>
      </c>
      <c r="K17">
        <v>3.01</v>
      </c>
      <c r="L17">
        <v>17.12</v>
      </c>
      <c r="M17" s="1">
        <v>0.11700000000000001</v>
      </c>
      <c r="N17" s="1">
        <v>0.23</v>
      </c>
      <c r="O17" s="1">
        <v>1.14E-2</v>
      </c>
      <c r="P17" s="1">
        <v>5.5800000000000002E-2</v>
      </c>
      <c r="R17">
        <v>1.03</v>
      </c>
      <c r="S17" s="1">
        <v>-0.01</v>
      </c>
      <c r="T17" s="1">
        <v>4.2700000000000002E-2</v>
      </c>
      <c r="U17" s="1">
        <v>5.3800000000000001E-2</v>
      </c>
      <c r="V17" s="1">
        <v>-3.9800000000000002E-2</v>
      </c>
      <c r="W17" s="1">
        <v>-3.9800000000000002E-2</v>
      </c>
      <c r="X17">
        <v>54</v>
      </c>
      <c r="Y17" s="1">
        <v>6.0000000000000001E-3</v>
      </c>
      <c r="Z17">
        <v>1441365</v>
      </c>
      <c r="AA17" s="10">
        <f t="shared" si="0"/>
        <v>5.2700000000000004E-2</v>
      </c>
      <c r="AB17" s="11" t="str">
        <f t="shared" si="1"/>
        <v/>
      </c>
      <c r="AF17" s="13">
        <f t="shared" si="2"/>
        <v>0</v>
      </c>
      <c r="AG17">
        <f t="shared" si="3"/>
        <v>-5.0000000000000001E-4</v>
      </c>
      <c r="AH17">
        <f t="shared" si="4"/>
        <v>8.5400000000000005E-4</v>
      </c>
      <c r="AI17">
        <f t="shared" si="5"/>
        <v>1.3540000000000002E-3</v>
      </c>
      <c r="AN17">
        <f t="shared" si="7"/>
        <v>0</v>
      </c>
    </row>
    <row r="18" spans="1:40" x14ac:dyDescent="0.25">
      <c r="A18">
        <v>588</v>
      </c>
      <c r="B18" t="s">
        <v>79</v>
      </c>
      <c r="C18" t="s">
        <v>80</v>
      </c>
      <c r="D18" t="s">
        <v>81</v>
      </c>
      <c r="E18" t="s">
        <v>82</v>
      </c>
      <c r="F18" t="s">
        <v>30</v>
      </c>
      <c r="G18">
        <v>4735.8900000000003</v>
      </c>
      <c r="H18">
        <v>24.32</v>
      </c>
      <c r="I18">
        <v>23.4</v>
      </c>
      <c r="J18">
        <v>3.56</v>
      </c>
      <c r="K18">
        <v>3.63</v>
      </c>
      <c r="L18">
        <v>34.49</v>
      </c>
      <c r="M18" s="1">
        <v>0.13900000000000001</v>
      </c>
      <c r="N18" s="1">
        <v>0.29799999999999999</v>
      </c>
      <c r="O18" s="1">
        <v>8.0299999999999996E-2</v>
      </c>
      <c r="P18" s="1">
        <v>0.15579999999999999</v>
      </c>
      <c r="Q18" s="1">
        <v>7.2900000000000006E-2</v>
      </c>
      <c r="R18">
        <v>1.3</v>
      </c>
      <c r="S18" s="1">
        <v>3.4700000000000002E-2</v>
      </c>
      <c r="T18" s="1">
        <v>9.8299999999999998E-2</v>
      </c>
      <c r="U18" s="1">
        <v>8.9899999999999994E-2</v>
      </c>
      <c r="V18" s="1">
        <v>1.5E-3</v>
      </c>
      <c r="W18" s="1">
        <v>-1.43E-2</v>
      </c>
      <c r="X18">
        <v>84.63</v>
      </c>
      <c r="Y18" s="1">
        <v>4.0000000000000001E-3</v>
      </c>
      <c r="Z18">
        <v>150645</v>
      </c>
      <c r="AA18" s="10">
        <f t="shared" si="0"/>
        <v>6.359999999999999E-2</v>
      </c>
      <c r="AB18" s="11" t="str">
        <f t="shared" si="1"/>
        <v/>
      </c>
      <c r="AF18" s="13">
        <f t="shared" si="2"/>
        <v>1</v>
      </c>
      <c r="AG18">
        <f t="shared" si="3"/>
        <v>1.735E-3</v>
      </c>
      <c r="AH18">
        <f t="shared" si="4"/>
        <v>1.9659999999999999E-3</v>
      </c>
      <c r="AI18">
        <f t="shared" si="5"/>
        <v>2.3099999999999987E-4</v>
      </c>
      <c r="AN18">
        <f t="shared" si="7"/>
        <v>1</v>
      </c>
    </row>
    <row r="19" spans="1:40" hidden="1" x14ac:dyDescent="0.25">
      <c r="A19">
        <v>592</v>
      </c>
      <c r="B19" t="s">
        <v>83</v>
      </c>
      <c r="C19" t="s">
        <v>84</v>
      </c>
      <c r="D19" t="s">
        <v>33</v>
      </c>
      <c r="E19" t="s">
        <v>85</v>
      </c>
      <c r="F19" t="s">
        <v>30</v>
      </c>
      <c r="G19">
        <v>96334.77</v>
      </c>
      <c r="H19">
        <v>6.74</v>
      </c>
      <c r="I19">
        <v>6.7</v>
      </c>
      <c r="K19">
        <v>3.05</v>
      </c>
      <c r="L19">
        <v>6.48</v>
      </c>
      <c r="M19" s="1">
        <v>0.29299999999999998</v>
      </c>
      <c r="N19" s="1">
        <v>0.93700000000000006</v>
      </c>
      <c r="O19" s="1">
        <v>-7.3499999999999996E-2</v>
      </c>
      <c r="P19" s="1">
        <v>-7.2400000000000006E-2</v>
      </c>
      <c r="Q19" s="1">
        <v>-0.1242</v>
      </c>
      <c r="R19">
        <v>1.54</v>
      </c>
      <c r="S19" s="1">
        <v>-2.53E-2</v>
      </c>
      <c r="T19" s="1">
        <v>-2.64E-2</v>
      </c>
      <c r="U19" s="1">
        <v>-0.1188</v>
      </c>
      <c r="V19" s="1">
        <v>-9.1300000000000006E-2</v>
      </c>
      <c r="W19" s="1">
        <v>-0.29470000000000002</v>
      </c>
      <c r="X19">
        <v>72.7</v>
      </c>
      <c r="Y19" s="1">
        <v>9.4000000000000004E-3</v>
      </c>
      <c r="Z19">
        <v>9913259</v>
      </c>
      <c r="AA19" s="10">
        <f t="shared" si="0"/>
        <v>-1.1000000000000003E-3</v>
      </c>
      <c r="AB19" s="11" t="str">
        <f t="shared" si="1"/>
        <v/>
      </c>
      <c r="AF19" s="13">
        <f t="shared" si="2"/>
        <v>0</v>
      </c>
      <c r="AG19">
        <f t="shared" si="3"/>
        <v>-1.2650000000000001E-3</v>
      </c>
      <c r="AH19">
        <f t="shared" si="4"/>
        <v>-5.2800000000000004E-4</v>
      </c>
      <c r="AI19">
        <f>AH19-AG19</f>
        <v>7.3700000000000002E-4</v>
      </c>
      <c r="AN19">
        <f t="shared" si="7"/>
        <v>0</v>
      </c>
    </row>
    <row r="20" spans="1:40" hidden="1" x14ac:dyDescent="0.25">
      <c r="A20">
        <v>604</v>
      </c>
      <c r="B20" t="s">
        <v>86</v>
      </c>
      <c r="C20" t="s">
        <v>87</v>
      </c>
      <c r="D20" t="s">
        <v>37</v>
      </c>
      <c r="E20" t="s">
        <v>88</v>
      </c>
      <c r="F20" t="s">
        <v>30</v>
      </c>
      <c r="G20">
        <v>5814.78</v>
      </c>
      <c r="H20">
        <v>16.72</v>
      </c>
      <c r="I20">
        <v>15.16</v>
      </c>
      <c r="J20">
        <v>1.47</v>
      </c>
      <c r="K20">
        <v>3.49</v>
      </c>
      <c r="L20">
        <v>29.96</v>
      </c>
      <c r="M20" s="1">
        <v>0.158</v>
      </c>
      <c r="N20" s="1">
        <v>0.19500000000000001</v>
      </c>
      <c r="O20" s="1">
        <v>0.1888</v>
      </c>
      <c r="P20" s="1">
        <v>0.1424</v>
      </c>
      <c r="Q20" s="1">
        <v>0.27829999999999999</v>
      </c>
      <c r="R20">
        <v>0.36</v>
      </c>
      <c r="S20" s="1">
        <v>8.7400000000000005E-2</v>
      </c>
      <c r="T20" s="1">
        <v>0.1293</v>
      </c>
      <c r="U20" s="1">
        <v>0.19980000000000001</v>
      </c>
      <c r="V20" s="1">
        <v>5.0000000000000001E-4</v>
      </c>
      <c r="W20" s="1">
        <v>5.0000000000000001E-4</v>
      </c>
      <c r="X20">
        <v>19.899999999999999</v>
      </c>
      <c r="Y20" s="1">
        <v>1.5E-3</v>
      </c>
      <c r="Z20">
        <v>1500183</v>
      </c>
      <c r="AA20" s="10">
        <f t="shared" si="0"/>
        <v>4.1899999999999993E-2</v>
      </c>
      <c r="AB20" s="11" t="str">
        <f t="shared" si="1"/>
        <v/>
      </c>
      <c r="AF20" s="13">
        <f t="shared" si="2"/>
        <v>0</v>
      </c>
      <c r="AG20">
        <f t="shared" si="3"/>
        <v>4.3700000000000006E-3</v>
      </c>
      <c r="AH20">
        <f t="shared" si="4"/>
        <v>2.5859999999999998E-3</v>
      </c>
      <c r="AI20">
        <f t="shared" si="5"/>
        <v>-1.7840000000000009E-3</v>
      </c>
      <c r="AN20">
        <f t="shared" si="7"/>
        <v>0</v>
      </c>
    </row>
    <row r="21" spans="1:40" hidden="1" x14ac:dyDescent="0.25">
      <c r="A21">
        <v>649</v>
      </c>
      <c r="B21" t="s">
        <v>89</v>
      </c>
      <c r="C21" t="s">
        <v>90</v>
      </c>
      <c r="D21" t="s">
        <v>81</v>
      </c>
      <c r="E21" t="s">
        <v>82</v>
      </c>
      <c r="F21" t="s">
        <v>30</v>
      </c>
      <c r="G21">
        <v>244.98</v>
      </c>
      <c r="H21">
        <v>22.26</v>
      </c>
      <c r="I21">
        <v>14.35</v>
      </c>
      <c r="J21">
        <v>0.74</v>
      </c>
      <c r="K21">
        <v>2.33</v>
      </c>
      <c r="L21">
        <v>188.44</v>
      </c>
      <c r="M21" s="1">
        <v>0.126</v>
      </c>
      <c r="N21" s="1">
        <v>0.20499999999999999</v>
      </c>
      <c r="O21" s="1">
        <v>8.3599999999999994E-2</v>
      </c>
      <c r="P21" s="1">
        <v>0.26540000000000002</v>
      </c>
      <c r="Q21" s="1">
        <v>1.3166</v>
      </c>
      <c r="R21">
        <v>0.48</v>
      </c>
      <c r="S21" s="1">
        <v>-3.49E-2</v>
      </c>
      <c r="T21" s="1">
        <v>7.2599999999999998E-2</v>
      </c>
      <c r="U21" s="1">
        <v>0.52449999999999997</v>
      </c>
      <c r="V21" s="1">
        <v>-0.13059999999999999</v>
      </c>
      <c r="W21" s="1">
        <v>-0.13059999999999999</v>
      </c>
      <c r="X21">
        <v>7.39</v>
      </c>
      <c r="Y21" s="1">
        <v>8.2000000000000007E-3</v>
      </c>
      <c r="Z21">
        <v>3645642</v>
      </c>
      <c r="AA21" s="10">
        <f t="shared" si="0"/>
        <v>0.1075</v>
      </c>
      <c r="AB21" s="11" t="str">
        <f t="shared" si="1"/>
        <v/>
      </c>
      <c r="AF21" s="13">
        <f t="shared" si="2"/>
        <v>1</v>
      </c>
      <c r="AG21">
        <f t="shared" si="3"/>
        <v>-1.745E-3</v>
      </c>
      <c r="AH21">
        <f t="shared" si="4"/>
        <v>1.4519999999999999E-3</v>
      </c>
      <c r="AI21">
        <f t="shared" si="5"/>
        <v>3.1970000000000002E-3</v>
      </c>
      <c r="AN21">
        <f t="shared" si="7"/>
        <v>0</v>
      </c>
    </row>
    <row r="22" spans="1:40" hidden="1" x14ac:dyDescent="0.25">
      <c r="A22">
        <v>682</v>
      </c>
      <c r="B22" t="s">
        <v>91</v>
      </c>
      <c r="C22" t="s">
        <v>92</v>
      </c>
      <c r="D22" t="s">
        <v>37</v>
      </c>
      <c r="E22" t="s">
        <v>93</v>
      </c>
      <c r="F22" t="s">
        <v>30</v>
      </c>
      <c r="G22">
        <v>17919.25</v>
      </c>
      <c r="H22">
        <v>20.96</v>
      </c>
      <c r="I22">
        <v>19.420000000000002</v>
      </c>
      <c r="J22">
        <v>2.69</v>
      </c>
      <c r="K22">
        <v>1.88</v>
      </c>
      <c r="L22">
        <v>40.090000000000003</v>
      </c>
      <c r="M22" s="1">
        <v>0.14299999999999999</v>
      </c>
      <c r="N22" s="1">
        <v>0.20599999999999999</v>
      </c>
      <c r="O22" s="1">
        <v>-6.7500000000000004E-2</v>
      </c>
      <c r="P22" s="1">
        <v>-5.3900000000000003E-2</v>
      </c>
      <c r="Q22" s="1">
        <v>6.4000000000000003E-3</v>
      </c>
      <c r="R22">
        <v>0.89</v>
      </c>
      <c r="S22" s="1">
        <v>-1.2699999999999999E-2</v>
      </c>
      <c r="T22" s="1">
        <v>-5.8099999999999999E-2</v>
      </c>
      <c r="U22" s="1">
        <v>-8.6099999999999996E-2</v>
      </c>
      <c r="V22" s="1">
        <v>-0.11459999999999999</v>
      </c>
      <c r="W22" s="1">
        <v>-0.2392</v>
      </c>
      <c r="X22">
        <v>34.39</v>
      </c>
      <c r="Y22" s="1">
        <v>8.8000000000000005E-3</v>
      </c>
      <c r="Z22">
        <v>2778519</v>
      </c>
      <c r="AA22" s="10">
        <f t="shared" si="0"/>
        <v>-4.5399999999999996E-2</v>
      </c>
      <c r="AB22" s="11" t="str">
        <f t="shared" si="1"/>
        <v/>
      </c>
      <c r="AF22" s="13">
        <f t="shared" si="2"/>
        <v>0</v>
      </c>
      <c r="AG22">
        <f t="shared" si="3"/>
        <v>-6.3499999999999993E-4</v>
      </c>
      <c r="AH22">
        <f t="shared" si="4"/>
        <v>-1.1620000000000001E-3</v>
      </c>
      <c r="AI22">
        <f t="shared" si="5"/>
        <v>-5.2700000000000012E-4</v>
      </c>
      <c r="AN22">
        <f t="shared" si="7"/>
        <v>0</v>
      </c>
    </row>
    <row r="23" spans="1:40" x14ac:dyDescent="0.25">
      <c r="A23">
        <v>702</v>
      </c>
      <c r="B23" t="s">
        <v>94</v>
      </c>
      <c r="C23" t="s">
        <v>95</v>
      </c>
      <c r="D23" t="s">
        <v>81</v>
      </c>
      <c r="E23" t="s">
        <v>96</v>
      </c>
      <c r="F23" t="s">
        <v>30</v>
      </c>
      <c r="G23">
        <v>4897.09</v>
      </c>
      <c r="H23">
        <v>20.74</v>
      </c>
      <c r="I23">
        <v>19.079999999999998</v>
      </c>
      <c r="J23">
        <v>2.25</v>
      </c>
      <c r="K23">
        <v>2.4700000000000002</v>
      </c>
      <c r="L23">
        <v>36.090000000000003</v>
      </c>
      <c r="M23" s="1">
        <v>0.105</v>
      </c>
      <c r="N23" s="1">
        <v>0.2</v>
      </c>
      <c r="O23" s="1">
        <v>0.1198</v>
      </c>
      <c r="P23" s="1">
        <v>0.18959999999999999</v>
      </c>
      <c r="Q23" s="1">
        <v>0.27629999999999999</v>
      </c>
      <c r="R23">
        <v>0.99</v>
      </c>
      <c r="S23" s="1">
        <v>5.57E-2</v>
      </c>
      <c r="T23" s="1">
        <v>0.14330000000000001</v>
      </c>
      <c r="U23" s="1">
        <v>0.2064</v>
      </c>
      <c r="V23" s="1">
        <v>-3.0099999999999998E-2</v>
      </c>
      <c r="W23" s="1">
        <v>-3.0099999999999998E-2</v>
      </c>
      <c r="X23">
        <v>53.45</v>
      </c>
      <c r="Y23" s="1">
        <v>-2.8E-3</v>
      </c>
      <c r="Z23">
        <v>669973</v>
      </c>
      <c r="AA23" s="10">
        <f t="shared" si="0"/>
        <v>8.7600000000000011E-2</v>
      </c>
      <c r="AB23" s="11" t="str">
        <f t="shared" si="1"/>
        <v/>
      </c>
      <c r="AF23" s="13">
        <f t="shared" si="2"/>
        <v>1</v>
      </c>
      <c r="AG23">
        <f t="shared" si="3"/>
        <v>2.7850000000000001E-3</v>
      </c>
      <c r="AH23">
        <f t="shared" si="4"/>
        <v>2.8660000000000001E-3</v>
      </c>
      <c r="AI23">
        <f t="shared" si="5"/>
        <v>8.0999999999999909E-5</v>
      </c>
      <c r="AN23">
        <f t="shared" si="7"/>
        <v>1</v>
      </c>
    </row>
    <row r="24" spans="1:40" x14ac:dyDescent="0.25">
      <c r="A24">
        <v>746</v>
      </c>
      <c r="B24" t="s">
        <v>97</v>
      </c>
      <c r="C24" t="s">
        <v>98</v>
      </c>
      <c r="D24" t="s">
        <v>59</v>
      </c>
      <c r="E24" t="s">
        <v>99</v>
      </c>
      <c r="F24" t="s">
        <v>30</v>
      </c>
      <c r="G24">
        <v>5231.88</v>
      </c>
      <c r="H24">
        <v>21.68</v>
      </c>
      <c r="I24">
        <v>18.79</v>
      </c>
      <c r="J24">
        <v>1.81</v>
      </c>
      <c r="K24">
        <v>5.51</v>
      </c>
      <c r="L24">
        <v>38.58</v>
      </c>
      <c r="M24" s="1">
        <v>0.155</v>
      </c>
      <c r="N24" s="1">
        <v>0.17799999999999999</v>
      </c>
      <c r="O24" s="1">
        <v>2.9600000000000001E-2</v>
      </c>
      <c r="P24" s="1">
        <v>0.2001</v>
      </c>
      <c r="Q24" s="1">
        <v>0.1895</v>
      </c>
      <c r="R24">
        <v>2.02</v>
      </c>
      <c r="S24" s="1">
        <v>3.3799999999999997E-2</v>
      </c>
      <c r="T24" s="1">
        <v>9.5399999999999999E-2</v>
      </c>
      <c r="U24" s="1">
        <v>0.1358</v>
      </c>
      <c r="V24" s="1">
        <v>1E-4</v>
      </c>
      <c r="W24" s="1">
        <v>-3.2500000000000001E-2</v>
      </c>
      <c r="X24">
        <v>99.56</v>
      </c>
      <c r="Y24" s="1">
        <v>1.1999999999999999E-3</v>
      </c>
      <c r="Z24">
        <v>171129</v>
      </c>
      <c r="AA24" s="10">
        <f t="shared" si="0"/>
        <v>6.1600000000000002E-2</v>
      </c>
      <c r="AB24" s="11" t="str">
        <f t="shared" si="1"/>
        <v/>
      </c>
      <c r="AF24" s="13">
        <f t="shared" si="2"/>
        <v>1</v>
      </c>
      <c r="AG24">
        <f t="shared" si="3"/>
        <v>1.6899999999999999E-3</v>
      </c>
      <c r="AH24">
        <f t="shared" si="4"/>
        <v>1.908E-3</v>
      </c>
      <c r="AI24">
        <f t="shared" si="5"/>
        <v>2.1800000000000009E-4</v>
      </c>
      <c r="AN24">
        <f t="shared" si="7"/>
        <v>1</v>
      </c>
    </row>
    <row r="25" spans="1:40" hidden="1" x14ac:dyDescent="0.25">
      <c r="A25">
        <v>751</v>
      </c>
      <c r="B25" t="s">
        <v>100</v>
      </c>
      <c r="C25" t="s">
        <v>101</v>
      </c>
      <c r="D25" t="s">
        <v>33</v>
      </c>
      <c r="E25" t="s">
        <v>102</v>
      </c>
      <c r="F25" t="s">
        <v>30</v>
      </c>
      <c r="G25">
        <v>137.01</v>
      </c>
      <c r="H25">
        <v>17.13</v>
      </c>
      <c r="I25">
        <v>41.79</v>
      </c>
      <c r="J25">
        <v>0.53</v>
      </c>
      <c r="K25">
        <v>3.88</v>
      </c>
      <c r="L25">
        <v>16.12</v>
      </c>
      <c r="M25" s="1">
        <v>0.248</v>
      </c>
      <c r="N25" s="1">
        <v>0.28199999999999997</v>
      </c>
      <c r="O25" s="1">
        <v>0.21240000000000001</v>
      </c>
      <c r="P25" s="1">
        <v>-0.3412</v>
      </c>
      <c r="Q25" s="1">
        <v>-0.41149999999999998</v>
      </c>
      <c r="R25">
        <v>0.52</v>
      </c>
      <c r="S25" s="1">
        <v>6.1199999999999997E-2</v>
      </c>
      <c r="T25" s="1">
        <v>9.1800000000000007E-2</v>
      </c>
      <c r="U25" s="1">
        <v>-0.28699999999999998</v>
      </c>
      <c r="V25" s="1">
        <v>-0.33939999999999998</v>
      </c>
      <c r="W25" s="1">
        <v>-0.62150000000000005</v>
      </c>
      <c r="X25">
        <v>11.7</v>
      </c>
      <c r="Y25" s="1">
        <v>0</v>
      </c>
      <c r="Z25">
        <v>62598</v>
      </c>
      <c r="AA25" s="10">
        <f t="shared" si="0"/>
        <v>3.0600000000000009E-2</v>
      </c>
      <c r="AB25" s="11" t="str">
        <f t="shared" si="1"/>
        <v/>
      </c>
      <c r="AF25" s="13">
        <f t="shared" si="2"/>
        <v>0</v>
      </c>
      <c r="AG25">
        <f t="shared" si="3"/>
        <v>3.0599999999999998E-3</v>
      </c>
      <c r="AH25">
        <f t="shared" si="4"/>
        <v>1.8360000000000002E-3</v>
      </c>
      <c r="AI25">
        <f t="shared" si="5"/>
        <v>-1.2239999999999996E-3</v>
      </c>
      <c r="AN25">
        <f t="shared" si="7"/>
        <v>0</v>
      </c>
    </row>
    <row r="26" spans="1:40" hidden="1" x14ac:dyDescent="0.25">
      <c r="A26">
        <v>784</v>
      </c>
      <c r="B26" t="s">
        <v>103</v>
      </c>
      <c r="C26" t="s">
        <v>104</v>
      </c>
      <c r="D26" t="s">
        <v>37</v>
      </c>
      <c r="E26" t="s">
        <v>105</v>
      </c>
      <c r="F26" t="s">
        <v>30</v>
      </c>
      <c r="G26">
        <v>2141.85</v>
      </c>
      <c r="H26">
        <v>17.13</v>
      </c>
      <c r="I26">
        <v>19.88</v>
      </c>
      <c r="J26">
        <v>0.61</v>
      </c>
      <c r="K26">
        <v>1.6</v>
      </c>
      <c r="L26">
        <v>20.38</v>
      </c>
      <c r="M26" s="1">
        <v>0.13</v>
      </c>
      <c r="N26" s="1">
        <v>0.44500000000000001</v>
      </c>
      <c r="O26" s="1">
        <v>4.2999999999999997E-2</v>
      </c>
      <c r="P26" s="1">
        <v>-9.0300000000000005E-2</v>
      </c>
      <c r="Q26" s="1">
        <v>-0.15809999999999999</v>
      </c>
      <c r="R26">
        <v>0.75</v>
      </c>
      <c r="S26" s="1">
        <v>3.5099999999999999E-2</v>
      </c>
      <c r="T26" s="1">
        <v>3.8999999999999998E-3</v>
      </c>
      <c r="U26" s="1">
        <v>-0.17780000000000001</v>
      </c>
      <c r="V26" s="1">
        <v>-9.1300000000000006E-2</v>
      </c>
      <c r="W26" s="1">
        <v>-0.36809999999999998</v>
      </c>
      <c r="X26">
        <v>16.72</v>
      </c>
      <c r="Y26" s="1">
        <v>-1.7000000000000001E-2</v>
      </c>
      <c r="Z26">
        <v>2752135</v>
      </c>
      <c r="AA26" s="10">
        <f t="shared" si="0"/>
        <v>-3.1199999999999999E-2</v>
      </c>
      <c r="AB26" s="11" t="str">
        <f t="shared" si="1"/>
        <v/>
      </c>
      <c r="AF26" s="13">
        <f t="shared" si="2"/>
        <v>0</v>
      </c>
      <c r="AG26">
        <f t="shared" si="3"/>
        <v>1.755E-3</v>
      </c>
      <c r="AH26">
        <f t="shared" si="4"/>
        <v>7.7999999999999999E-5</v>
      </c>
      <c r="AI26">
        <f t="shared" si="5"/>
        <v>-1.6770000000000001E-3</v>
      </c>
      <c r="AN26">
        <f t="shared" si="7"/>
        <v>0</v>
      </c>
    </row>
    <row r="27" spans="1:40" hidden="1" x14ac:dyDescent="0.25">
      <c r="A27">
        <v>795</v>
      </c>
      <c r="B27" t="s">
        <v>106</v>
      </c>
      <c r="C27" t="s">
        <v>107</v>
      </c>
      <c r="D27" t="s">
        <v>59</v>
      </c>
      <c r="E27" t="s">
        <v>99</v>
      </c>
      <c r="F27" t="s">
        <v>30</v>
      </c>
      <c r="G27">
        <v>12016.96</v>
      </c>
      <c r="H27">
        <v>15.53</v>
      </c>
      <c r="I27">
        <v>13.4</v>
      </c>
      <c r="J27">
        <v>0.73</v>
      </c>
      <c r="K27">
        <v>3.89</v>
      </c>
      <c r="L27">
        <v>32.700000000000003</v>
      </c>
      <c r="M27" s="1">
        <v>0.161</v>
      </c>
      <c r="N27" s="1">
        <v>1.345</v>
      </c>
      <c r="O27" s="1">
        <v>3.0200000000000001E-2</v>
      </c>
      <c r="P27" s="1">
        <v>0.1012</v>
      </c>
      <c r="Q27" s="1">
        <v>8.0600000000000005E-2</v>
      </c>
      <c r="R27">
        <v>1.8</v>
      </c>
      <c r="S27" s="1">
        <v>-2.12E-2</v>
      </c>
      <c r="T27" s="1">
        <v>2.8500000000000001E-2</v>
      </c>
      <c r="U27" s="1">
        <v>7.8299999999999995E-2</v>
      </c>
      <c r="V27" s="1">
        <v>-7.2300000000000003E-2</v>
      </c>
      <c r="W27" s="1">
        <v>-7.2300000000000003E-2</v>
      </c>
      <c r="X27">
        <v>77.209999999999994</v>
      </c>
      <c r="Y27" s="1">
        <v>-2.0799999999999999E-2</v>
      </c>
      <c r="Z27">
        <v>1538781</v>
      </c>
      <c r="AA27" s="10">
        <f t="shared" si="0"/>
        <v>4.9700000000000001E-2</v>
      </c>
      <c r="AB27" s="11" t="str">
        <f t="shared" si="1"/>
        <v/>
      </c>
      <c r="AF27" s="13">
        <f t="shared" si="2"/>
        <v>0</v>
      </c>
      <c r="AG27">
        <f t="shared" si="3"/>
        <v>-1.06E-3</v>
      </c>
      <c r="AH27">
        <f t="shared" si="4"/>
        <v>5.6999999999999998E-4</v>
      </c>
      <c r="AI27">
        <f t="shared" si="5"/>
        <v>1.6299999999999999E-3</v>
      </c>
      <c r="AN27">
        <f t="shared" si="7"/>
        <v>0</v>
      </c>
    </row>
    <row r="28" spans="1:40" x14ac:dyDescent="0.25">
      <c r="A28">
        <v>853</v>
      </c>
      <c r="B28" t="s">
        <v>108</v>
      </c>
      <c r="C28" t="s">
        <v>109</v>
      </c>
      <c r="D28" t="s">
        <v>28</v>
      </c>
      <c r="E28" t="s">
        <v>110</v>
      </c>
      <c r="F28" t="s">
        <v>30</v>
      </c>
      <c r="G28">
        <v>30770.22</v>
      </c>
      <c r="H28">
        <v>14.15</v>
      </c>
      <c r="I28">
        <v>13.68</v>
      </c>
      <c r="J28">
        <v>1.28</v>
      </c>
      <c r="K28">
        <v>1.51</v>
      </c>
      <c r="L28">
        <v>21.73</v>
      </c>
      <c r="M28" s="1">
        <v>0.10100000000000001</v>
      </c>
      <c r="N28" s="1">
        <v>0.29399999999999998</v>
      </c>
      <c r="O28" s="1">
        <v>0.17760000000000001</v>
      </c>
      <c r="P28" s="1">
        <v>0.31929999999999997</v>
      </c>
      <c r="Q28" s="1">
        <v>0.1867</v>
      </c>
      <c r="R28">
        <v>1.24</v>
      </c>
      <c r="S28" s="1">
        <v>6.2899999999999998E-2</v>
      </c>
      <c r="T28" s="1">
        <v>0.1603</v>
      </c>
      <c r="U28" s="1">
        <v>0.2077</v>
      </c>
      <c r="V28" s="1">
        <v>-3.8E-3</v>
      </c>
      <c r="W28" s="1">
        <v>-3.8E-3</v>
      </c>
      <c r="X28">
        <v>49.79</v>
      </c>
      <c r="Y28" s="1">
        <v>3.8E-3</v>
      </c>
      <c r="Z28">
        <v>6700448</v>
      </c>
      <c r="AA28" s="10">
        <f t="shared" si="0"/>
        <v>9.74E-2</v>
      </c>
      <c r="AB28" s="11" t="str">
        <f t="shared" si="1"/>
        <v/>
      </c>
      <c r="AF28" s="13">
        <f t="shared" si="2"/>
        <v>1</v>
      </c>
      <c r="AG28">
        <f t="shared" si="3"/>
        <v>3.1449999999999998E-3</v>
      </c>
      <c r="AH28">
        <f t="shared" si="4"/>
        <v>3.2060000000000001E-3</v>
      </c>
      <c r="AI28">
        <f t="shared" si="5"/>
        <v>6.100000000000029E-5</v>
      </c>
      <c r="AN28">
        <f t="shared" si="7"/>
        <v>1</v>
      </c>
    </row>
    <row r="29" spans="1:40" hidden="1" x14ac:dyDescent="0.25">
      <c r="A29">
        <v>855</v>
      </c>
      <c r="B29" t="s">
        <v>111</v>
      </c>
      <c r="C29" t="s">
        <v>112</v>
      </c>
      <c r="D29" t="s">
        <v>28</v>
      </c>
      <c r="E29" t="s">
        <v>113</v>
      </c>
      <c r="F29" t="s">
        <v>30</v>
      </c>
      <c r="G29">
        <v>14049.1</v>
      </c>
      <c r="H29">
        <v>8.0399999999999991</v>
      </c>
      <c r="I29">
        <v>40.659999999999997</v>
      </c>
      <c r="K29">
        <v>26.26</v>
      </c>
      <c r="L29">
        <v>83.63</v>
      </c>
      <c r="M29" s="1">
        <v>0.113</v>
      </c>
      <c r="N29" s="1">
        <v>0.38800000000000001</v>
      </c>
      <c r="O29" s="1">
        <v>-3.61E-2</v>
      </c>
      <c r="P29" s="1">
        <v>-3.3700000000000001E-2</v>
      </c>
      <c r="Q29" s="1">
        <v>5.8000000000000003E-2</v>
      </c>
      <c r="R29">
        <v>1.04</v>
      </c>
      <c r="S29" s="1">
        <v>2E-3</v>
      </c>
      <c r="T29" s="1">
        <v>-8.2000000000000007E-3</v>
      </c>
      <c r="U29" s="1">
        <v>1.47E-2</v>
      </c>
      <c r="V29" s="1">
        <v>-5.9900000000000002E-2</v>
      </c>
      <c r="W29" s="1">
        <v>-0.13550000000000001</v>
      </c>
      <c r="X29">
        <v>39.24</v>
      </c>
      <c r="Y29" s="1">
        <v>-4.1000000000000003E-3</v>
      </c>
      <c r="Z29">
        <v>596521</v>
      </c>
      <c r="AA29" s="10">
        <f t="shared" si="0"/>
        <v>-1.0200000000000001E-2</v>
      </c>
      <c r="AB29" s="11" t="str">
        <f t="shared" si="1"/>
        <v/>
      </c>
      <c r="AF29" s="13">
        <f t="shared" si="2"/>
        <v>0</v>
      </c>
      <c r="AG29">
        <f t="shared" si="3"/>
        <v>1E-4</v>
      </c>
      <c r="AH29">
        <f t="shared" si="4"/>
        <v>-1.64E-4</v>
      </c>
      <c r="AI29">
        <f t="shared" si="5"/>
        <v>-2.6400000000000002E-4</v>
      </c>
      <c r="AN29">
        <f t="shared" si="7"/>
        <v>1</v>
      </c>
    </row>
    <row r="30" spans="1:40" hidden="1" x14ac:dyDescent="0.25">
      <c r="A30">
        <v>1050</v>
      </c>
      <c r="B30" t="s">
        <v>114</v>
      </c>
      <c r="C30" t="s">
        <v>115</v>
      </c>
      <c r="D30" t="s">
        <v>33</v>
      </c>
      <c r="E30" t="s">
        <v>116</v>
      </c>
      <c r="F30" t="s">
        <v>30</v>
      </c>
      <c r="G30">
        <v>1091.96</v>
      </c>
      <c r="H30">
        <v>14.4</v>
      </c>
      <c r="I30">
        <v>17.86</v>
      </c>
      <c r="J30">
        <v>6.66</v>
      </c>
      <c r="K30">
        <v>1.45</v>
      </c>
      <c r="L30">
        <v>97.5</v>
      </c>
      <c r="M30" s="1">
        <v>0.13100000000000001</v>
      </c>
      <c r="N30" s="1">
        <v>0.94099999999999995</v>
      </c>
      <c r="O30" s="1">
        <v>-1.9599999999999999E-2</v>
      </c>
      <c r="P30" s="1">
        <v>4.07E-2</v>
      </c>
      <c r="Q30" s="1">
        <v>0.42559999999999998</v>
      </c>
      <c r="R30">
        <v>1.01</v>
      </c>
      <c r="S30" s="1">
        <v>-1.4800000000000001E-2</v>
      </c>
      <c r="T30" s="1">
        <v>2.4799999999999999E-2</v>
      </c>
      <c r="U30" s="1">
        <v>0.17680000000000001</v>
      </c>
      <c r="V30" s="1">
        <v>-0.1041</v>
      </c>
      <c r="W30" s="1">
        <v>-0.21820000000000001</v>
      </c>
      <c r="X30">
        <v>27.45</v>
      </c>
      <c r="Y30" s="1">
        <v>9.1999999999999998E-3</v>
      </c>
      <c r="Z30">
        <v>135150</v>
      </c>
      <c r="AA30" s="10">
        <f t="shared" si="0"/>
        <v>3.9599999999999996E-2</v>
      </c>
      <c r="AB30" s="11" t="str">
        <f t="shared" si="1"/>
        <v/>
      </c>
      <c r="AF30" s="13">
        <f t="shared" si="2"/>
        <v>0</v>
      </c>
      <c r="AG30">
        <f t="shared" si="3"/>
        <v>-7.3999999999999999E-4</v>
      </c>
      <c r="AH30">
        <f t="shared" si="4"/>
        <v>4.9600000000000002E-4</v>
      </c>
      <c r="AI30">
        <f t="shared" si="5"/>
        <v>1.2360000000000001E-3</v>
      </c>
      <c r="AN30">
        <f t="shared" si="7"/>
        <v>0</v>
      </c>
    </row>
    <row r="31" spans="1:40" hidden="1" x14ac:dyDescent="0.25">
      <c r="A31">
        <v>1077</v>
      </c>
      <c r="B31" t="s">
        <v>117</v>
      </c>
      <c r="C31" t="s">
        <v>118</v>
      </c>
      <c r="D31" t="s">
        <v>37</v>
      </c>
      <c r="E31" t="s">
        <v>119</v>
      </c>
      <c r="F31" t="s">
        <v>30</v>
      </c>
      <c r="G31">
        <v>5704.07</v>
      </c>
      <c r="H31">
        <v>21.68</v>
      </c>
      <c r="I31">
        <v>16.32</v>
      </c>
      <c r="J31">
        <v>1.36</v>
      </c>
      <c r="K31">
        <v>1.3</v>
      </c>
      <c r="L31">
        <v>877.55</v>
      </c>
      <c r="M31" s="1">
        <v>0.108</v>
      </c>
      <c r="N31" s="1">
        <v>0.27700000000000002</v>
      </c>
      <c r="O31" s="1">
        <v>3.6600000000000001E-2</v>
      </c>
      <c r="P31" s="1">
        <v>0.1249</v>
      </c>
      <c r="Q31" s="1">
        <v>8.72E-2</v>
      </c>
      <c r="R31">
        <v>2.89</v>
      </c>
      <c r="S31" s="1">
        <v>-1.55E-2</v>
      </c>
      <c r="T31" s="1">
        <v>6.3299999999999995E-2</v>
      </c>
      <c r="U31" s="1">
        <v>-2.8999999999999998E-3</v>
      </c>
      <c r="V31" s="1">
        <v>-6.6100000000000006E-2</v>
      </c>
      <c r="W31" s="1">
        <v>-0.16089999999999999</v>
      </c>
      <c r="X31">
        <v>85.84</v>
      </c>
      <c r="Y31" s="1">
        <v>-2.1700000000000001E-2</v>
      </c>
      <c r="Z31">
        <v>692498</v>
      </c>
      <c r="AA31" s="10">
        <f t="shared" si="0"/>
        <v>7.8799999999999995E-2</v>
      </c>
      <c r="AB31" s="11" t="str">
        <f t="shared" si="1"/>
        <v/>
      </c>
      <c r="AF31" s="13">
        <f t="shared" si="2"/>
        <v>1</v>
      </c>
      <c r="AG31">
        <f t="shared" si="3"/>
        <v>-7.7499999999999997E-4</v>
      </c>
      <c r="AH31">
        <f t="shared" si="4"/>
        <v>1.266E-3</v>
      </c>
      <c r="AI31">
        <f t="shared" si="5"/>
        <v>2.0409999999999998E-3</v>
      </c>
      <c r="AN31">
        <f t="shared" si="7"/>
        <v>0</v>
      </c>
    </row>
    <row r="32" spans="1:40" hidden="1" x14ac:dyDescent="0.25">
      <c r="A32">
        <v>1132</v>
      </c>
      <c r="B32" t="s">
        <v>120</v>
      </c>
      <c r="C32" t="s">
        <v>121</v>
      </c>
      <c r="D32" t="s">
        <v>59</v>
      </c>
      <c r="E32" t="s">
        <v>122</v>
      </c>
      <c r="F32" t="s">
        <v>30</v>
      </c>
      <c r="G32">
        <v>101067</v>
      </c>
      <c r="H32">
        <v>17.989999999999998</v>
      </c>
      <c r="I32">
        <v>13.73</v>
      </c>
      <c r="J32">
        <v>1.71</v>
      </c>
      <c r="K32">
        <v>4.29</v>
      </c>
      <c r="L32">
        <v>26.11</v>
      </c>
      <c r="M32" s="1">
        <v>0.112</v>
      </c>
      <c r="N32" s="1">
        <v>0.187</v>
      </c>
      <c r="O32" s="1">
        <v>1.7299999999999999E-2</v>
      </c>
      <c r="P32" s="1">
        <v>0.10929999999999999</v>
      </c>
      <c r="Q32" s="1">
        <v>0.31819999999999998</v>
      </c>
      <c r="R32">
        <v>1.53</v>
      </c>
      <c r="S32" s="1">
        <v>2.6499999999999999E-2</v>
      </c>
      <c r="T32" s="1">
        <v>2.5899999999999999E-2</v>
      </c>
      <c r="U32" s="1">
        <v>0.186</v>
      </c>
      <c r="V32" s="1">
        <v>-3.5799999999999998E-2</v>
      </c>
      <c r="W32" s="1">
        <v>-3.5799999999999998E-2</v>
      </c>
      <c r="X32">
        <v>68.52</v>
      </c>
      <c r="Y32" s="1">
        <v>-4.0000000000000002E-4</v>
      </c>
      <c r="Z32">
        <v>5543086</v>
      </c>
      <c r="AA32" s="10">
        <f t="shared" si="0"/>
        <v>-5.9999999999999984E-4</v>
      </c>
      <c r="AB32" s="11" t="str">
        <f t="shared" si="1"/>
        <v/>
      </c>
      <c r="AF32" s="13">
        <f t="shared" si="2"/>
        <v>0</v>
      </c>
      <c r="AG32">
        <f t="shared" si="3"/>
        <v>1.325E-3</v>
      </c>
      <c r="AH32">
        <f t="shared" si="4"/>
        <v>5.1800000000000001E-4</v>
      </c>
      <c r="AI32">
        <f t="shared" si="5"/>
        <v>-8.0699999999999999E-4</v>
      </c>
      <c r="AN32">
        <f t="shared" si="7"/>
        <v>0</v>
      </c>
    </row>
    <row r="33" spans="1:40" x14ac:dyDescent="0.25">
      <c r="A33">
        <v>1147</v>
      </c>
      <c r="B33" t="s">
        <v>123</v>
      </c>
      <c r="C33" t="s">
        <v>124</v>
      </c>
      <c r="D33" t="s">
        <v>28</v>
      </c>
      <c r="E33" t="s">
        <v>125</v>
      </c>
      <c r="F33" t="s">
        <v>30</v>
      </c>
      <c r="G33">
        <v>6244.39</v>
      </c>
      <c r="H33">
        <v>17.52</v>
      </c>
      <c r="I33">
        <v>17.27</v>
      </c>
      <c r="J33">
        <v>2.29</v>
      </c>
      <c r="K33">
        <v>1.18</v>
      </c>
      <c r="L33">
        <v>22.72</v>
      </c>
      <c r="M33" s="1">
        <v>0.20200000000000001</v>
      </c>
      <c r="N33" s="1">
        <v>0.34100000000000003</v>
      </c>
      <c r="O33" s="1">
        <v>0.20749999999999999</v>
      </c>
      <c r="P33" s="1">
        <v>0.28349999999999997</v>
      </c>
      <c r="Q33" s="1">
        <v>0.24979999999999999</v>
      </c>
      <c r="R33">
        <v>0.96</v>
      </c>
      <c r="S33" s="1">
        <v>7.8100000000000003E-2</v>
      </c>
      <c r="T33" s="1">
        <v>0.19109999999999999</v>
      </c>
      <c r="U33" s="1">
        <v>0.21690000000000001</v>
      </c>
      <c r="V33" s="1">
        <v>-9.4000000000000004E-3</v>
      </c>
      <c r="W33" s="1">
        <v>-9.4000000000000004E-3</v>
      </c>
      <c r="X33">
        <v>48.47</v>
      </c>
      <c r="Y33" s="1">
        <v>-8.0000000000000002E-3</v>
      </c>
      <c r="Z33">
        <v>1064529</v>
      </c>
      <c r="AA33" s="10">
        <f t="shared" si="0"/>
        <v>0.11299999999999999</v>
      </c>
      <c r="AB33" s="11" t="str">
        <f t="shared" si="1"/>
        <v/>
      </c>
      <c r="AF33" s="13">
        <f t="shared" si="2"/>
        <v>1</v>
      </c>
      <c r="AG33">
        <f t="shared" si="3"/>
        <v>3.9050000000000001E-3</v>
      </c>
      <c r="AH33">
        <f t="shared" si="4"/>
        <v>3.8219999999999999E-3</v>
      </c>
      <c r="AI33">
        <f t="shared" si="5"/>
        <v>-8.3000000000000174E-5</v>
      </c>
      <c r="AN33">
        <f t="shared" si="7"/>
        <v>1</v>
      </c>
    </row>
    <row r="34" spans="1:40" hidden="1" x14ac:dyDescent="0.25">
      <c r="A34">
        <v>1240</v>
      </c>
      <c r="B34" t="s">
        <v>126</v>
      </c>
      <c r="C34" t="s">
        <v>127</v>
      </c>
      <c r="D34" t="s">
        <v>69</v>
      </c>
      <c r="E34" t="s">
        <v>128</v>
      </c>
      <c r="F34" t="s">
        <v>30</v>
      </c>
      <c r="G34">
        <v>5719.68</v>
      </c>
      <c r="H34">
        <v>23.6</v>
      </c>
      <c r="I34">
        <v>20.36</v>
      </c>
      <c r="J34">
        <v>2.2999999999999998</v>
      </c>
      <c r="K34">
        <v>2.02</v>
      </c>
      <c r="L34">
        <v>91.51</v>
      </c>
      <c r="M34" s="1">
        <v>0.10100000000000001</v>
      </c>
      <c r="N34" s="1">
        <v>0.46400000000000002</v>
      </c>
      <c r="O34" s="1">
        <v>6.7400000000000002E-2</v>
      </c>
      <c r="P34" s="1">
        <v>0.1986</v>
      </c>
      <c r="Q34" s="1">
        <v>0.44330000000000003</v>
      </c>
      <c r="R34">
        <v>2.02</v>
      </c>
      <c r="S34" s="1">
        <v>7.3599999999999999E-2</v>
      </c>
      <c r="T34" s="1">
        <v>9.9500000000000005E-2</v>
      </c>
      <c r="U34" s="1">
        <v>0.25679999999999997</v>
      </c>
      <c r="V34" s="1">
        <v>-2.64E-2</v>
      </c>
      <c r="W34" s="1">
        <v>-2.64E-2</v>
      </c>
      <c r="X34">
        <v>96</v>
      </c>
      <c r="Y34" s="1">
        <v>-8.8999999999999999E-3</v>
      </c>
      <c r="Z34">
        <v>817688</v>
      </c>
      <c r="AA34" s="10">
        <f t="shared" si="0"/>
        <v>2.5900000000000006E-2</v>
      </c>
      <c r="AB34" s="11" t="str">
        <f t="shared" si="1"/>
        <v/>
      </c>
      <c r="AF34" s="13">
        <f t="shared" si="2"/>
        <v>0</v>
      </c>
      <c r="AG34">
        <f t="shared" si="3"/>
        <v>3.6800000000000001E-3</v>
      </c>
      <c r="AH34">
        <f t="shared" si="4"/>
        <v>1.99E-3</v>
      </c>
      <c r="AI34">
        <f t="shared" si="5"/>
        <v>-1.6900000000000001E-3</v>
      </c>
      <c r="AN34">
        <f t="shared" si="7"/>
        <v>0</v>
      </c>
    </row>
    <row r="35" spans="1:40" hidden="1" x14ac:dyDescent="0.25">
      <c r="A35">
        <v>1283</v>
      </c>
      <c r="B35" t="s">
        <v>129</v>
      </c>
      <c r="C35" t="s">
        <v>130</v>
      </c>
      <c r="D35" t="s">
        <v>28</v>
      </c>
      <c r="E35" t="s">
        <v>131</v>
      </c>
      <c r="F35" t="s">
        <v>30</v>
      </c>
      <c r="G35">
        <v>3497.3</v>
      </c>
      <c r="H35">
        <v>19.66</v>
      </c>
      <c r="I35">
        <v>14.42</v>
      </c>
      <c r="J35">
        <v>5.78</v>
      </c>
      <c r="K35">
        <v>2.09</v>
      </c>
      <c r="L35">
        <v>10.37</v>
      </c>
      <c r="M35" s="1">
        <v>0.114</v>
      </c>
      <c r="N35" s="1">
        <v>0.77800000000000002</v>
      </c>
      <c r="O35" s="1">
        <v>6.3200000000000006E-2</v>
      </c>
      <c r="P35" s="1">
        <v>0.15210000000000001</v>
      </c>
      <c r="Q35" s="1">
        <v>0.36509999999999998</v>
      </c>
      <c r="R35">
        <v>0.6</v>
      </c>
      <c r="S35" s="1">
        <v>4.8500000000000001E-2</v>
      </c>
      <c r="T35" s="1">
        <v>9.5500000000000002E-2</v>
      </c>
      <c r="U35" s="1">
        <v>0.2064</v>
      </c>
      <c r="V35" s="1">
        <v>-6.4000000000000003E-3</v>
      </c>
      <c r="W35" s="1">
        <v>-6.4000000000000003E-3</v>
      </c>
      <c r="X35">
        <v>35.520000000000003</v>
      </c>
      <c r="Y35" s="1">
        <v>0</v>
      </c>
      <c r="Z35">
        <v>0</v>
      </c>
      <c r="AA35" s="10">
        <f t="shared" si="0"/>
        <v>4.7E-2</v>
      </c>
      <c r="AB35" s="11" t="str">
        <f t="shared" si="1"/>
        <v/>
      </c>
      <c r="AF35" s="13">
        <f t="shared" si="2"/>
        <v>0</v>
      </c>
      <c r="AG35">
        <f t="shared" si="3"/>
        <v>2.4250000000000001E-3</v>
      </c>
      <c r="AH35">
        <f t="shared" si="4"/>
        <v>1.91E-3</v>
      </c>
      <c r="AI35">
        <f t="shared" si="5"/>
        <v>-5.1500000000000005E-4</v>
      </c>
      <c r="AN35">
        <f t="shared" si="7"/>
        <v>0</v>
      </c>
    </row>
    <row r="36" spans="1:40" hidden="1" x14ac:dyDescent="0.25">
      <c r="A36">
        <v>1294</v>
      </c>
      <c r="B36" t="s">
        <v>132</v>
      </c>
      <c r="C36" t="s">
        <v>133</v>
      </c>
      <c r="D36" t="s">
        <v>81</v>
      </c>
      <c r="E36" t="s">
        <v>96</v>
      </c>
      <c r="F36" t="s">
        <v>30</v>
      </c>
      <c r="G36">
        <v>1347.64</v>
      </c>
      <c r="H36">
        <v>10.52</v>
      </c>
      <c r="I36">
        <v>10.01</v>
      </c>
      <c r="J36">
        <v>0.7</v>
      </c>
      <c r="K36">
        <v>1.72</v>
      </c>
      <c r="L36">
        <v>7.83</v>
      </c>
      <c r="M36" s="1">
        <v>0.20899999999999999</v>
      </c>
      <c r="N36" s="1">
        <v>0.41799999999999998</v>
      </c>
      <c r="O36" s="1">
        <v>-0.1265</v>
      </c>
      <c r="P36" s="1">
        <v>-0.21729999999999999</v>
      </c>
      <c r="Q36" s="1">
        <v>-7.9100000000000004E-2</v>
      </c>
      <c r="R36">
        <v>1.1599999999999999</v>
      </c>
      <c r="S36" s="1">
        <v>-8.0600000000000005E-2</v>
      </c>
      <c r="T36" s="1">
        <v>-0.15260000000000001</v>
      </c>
      <c r="U36" s="1">
        <v>-0.1827</v>
      </c>
      <c r="V36" s="1">
        <v>-0.26250000000000001</v>
      </c>
      <c r="W36" s="1">
        <v>-0.32450000000000001</v>
      </c>
      <c r="X36">
        <v>21.07</v>
      </c>
      <c r="Y36" s="1">
        <v>-7.4999999999999997E-3</v>
      </c>
      <c r="Z36">
        <v>1816310</v>
      </c>
      <c r="AA36" s="10">
        <f t="shared" si="0"/>
        <v>-7.2000000000000008E-2</v>
      </c>
      <c r="AB36" s="11" t="str">
        <f t="shared" si="1"/>
        <v/>
      </c>
      <c r="AF36" s="13">
        <f t="shared" si="2"/>
        <v>0</v>
      </c>
      <c r="AG36">
        <f t="shared" si="3"/>
        <v>-4.0300000000000006E-3</v>
      </c>
      <c r="AH36">
        <f t="shared" si="4"/>
        <v>-3.0520000000000005E-3</v>
      </c>
      <c r="AI36">
        <f t="shared" si="5"/>
        <v>9.7800000000000014E-4</v>
      </c>
      <c r="AN36">
        <f t="shared" si="7"/>
        <v>0</v>
      </c>
    </row>
    <row r="37" spans="1:40" hidden="1" x14ac:dyDescent="0.25">
      <c r="A37">
        <v>1338</v>
      </c>
      <c r="B37" t="s">
        <v>134</v>
      </c>
      <c r="C37" t="s">
        <v>135</v>
      </c>
      <c r="D37" t="s">
        <v>37</v>
      </c>
      <c r="E37" t="s">
        <v>88</v>
      </c>
      <c r="F37" t="s">
        <v>30</v>
      </c>
      <c r="G37">
        <v>1290.82</v>
      </c>
      <c r="H37">
        <v>15.68</v>
      </c>
      <c r="I37">
        <v>13.84</v>
      </c>
      <c r="J37">
        <v>0.63</v>
      </c>
      <c r="K37">
        <v>1.45</v>
      </c>
      <c r="L37">
        <v>33.18</v>
      </c>
      <c r="M37" s="1">
        <v>0.104</v>
      </c>
      <c r="N37" s="1">
        <v>0.191</v>
      </c>
      <c r="O37" s="1">
        <v>0.20499999999999999</v>
      </c>
      <c r="P37" s="1">
        <v>8.09E-2</v>
      </c>
      <c r="Q37" s="1">
        <v>-9.2100000000000001E-2</v>
      </c>
      <c r="R37">
        <v>0.99</v>
      </c>
      <c r="S37" s="1">
        <v>7.9000000000000001E-2</v>
      </c>
      <c r="T37" s="1">
        <v>0.1225</v>
      </c>
      <c r="U37" s="1">
        <v>-3.0800000000000001E-2</v>
      </c>
      <c r="V37" s="1">
        <v>4.4999999999999997E-3</v>
      </c>
      <c r="W37" s="1">
        <v>-0.33479999999999999</v>
      </c>
      <c r="X37">
        <v>33.799999999999997</v>
      </c>
      <c r="Y37" s="1">
        <v>8.9999999999999993E-3</v>
      </c>
      <c r="Z37">
        <v>244059</v>
      </c>
      <c r="AA37" s="10">
        <f t="shared" si="0"/>
        <v>4.3499999999999997E-2</v>
      </c>
      <c r="AB37" s="11" t="str">
        <f t="shared" si="1"/>
        <v/>
      </c>
      <c r="AF37" s="13">
        <f t="shared" si="2"/>
        <v>0</v>
      </c>
      <c r="AG37">
        <f t="shared" si="3"/>
        <v>3.9500000000000004E-3</v>
      </c>
      <c r="AH37">
        <f t="shared" si="4"/>
        <v>2.4499999999999999E-3</v>
      </c>
      <c r="AI37">
        <f t="shared" si="5"/>
        <v>-1.5000000000000005E-3</v>
      </c>
      <c r="AN37">
        <f t="shared" si="7"/>
        <v>0</v>
      </c>
    </row>
    <row r="38" spans="1:40" hidden="1" x14ac:dyDescent="0.25">
      <c r="A38">
        <v>1371</v>
      </c>
      <c r="B38" t="s">
        <v>136</v>
      </c>
      <c r="C38" t="s">
        <v>137</v>
      </c>
      <c r="D38" t="s">
        <v>37</v>
      </c>
      <c r="E38" t="s">
        <v>138</v>
      </c>
      <c r="F38" t="s">
        <v>30</v>
      </c>
      <c r="G38">
        <v>2715.62</v>
      </c>
      <c r="H38">
        <v>10.25</v>
      </c>
      <c r="I38">
        <v>8.48</v>
      </c>
      <c r="J38">
        <v>0.44</v>
      </c>
      <c r="K38">
        <v>0.73</v>
      </c>
      <c r="L38">
        <v>7.56</v>
      </c>
      <c r="M38" s="1">
        <v>0.122</v>
      </c>
      <c r="N38" s="1">
        <v>0.66700000000000004</v>
      </c>
      <c r="O38" s="1">
        <v>0.19800000000000001</v>
      </c>
      <c r="P38" s="1">
        <v>0.1138</v>
      </c>
      <c r="Q38" s="1">
        <v>0.25850000000000001</v>
      </c>
      <c r="R38">
        <v>1.7</v>
      </c>
      <c r="S38" s="1">
        <v>5.9299999999999999E-2</v>
      </c>
      <c r="T38" s="1">
        <v>9.8100000000000007E-2</v>
      </c>
      <c r="U38" s="1">
        <v>0.25459999999999999</v>
      </c>
      <c r="V38" s="1">
        <v>-3.3E-3</v>
      </c>
      <c r="W38" s="1">
        <v>-3.3E-3</v>
      </c>
      <c r="X38">
        <v>60.2</v>
      </c>
      <c r="Y38" s="1">
        <v>4.1999999999999997E-3</v>
      </c>
      <c r="Z38">
        <v>612820</v>
      </c>
      <c r="AA38" s="10">
        <f t="shared" si="0"/>
        <v>3.8800000000000008E-2</v>
      </c>
      <c r="AB38" s="11" t="str">
        <f t="shared" si="1"/>
        <v/>
      </c>
      <c r="AF38" s="13">
        <f t="shared" si="2"/>
        <v>0</v>
      </c>
      <c r="AG38">
        <f t="shared" si="3"/>
        <v>2.9649999999999998E-3</v>
      </c>
      <c r="AH38">
        <f t="shared" si="4"/>
        <v>1.9620000000000002E-3</v>
      </c>
      <c r="AI38">
        <f t="shared" si="5"/>
        <v>-1.0029999999999996E-3</v>
      </c>
      <c r="AN38">
        <f t="shared" si="7"/>
        <v>0</v>
      </c>
    </row>
    <row r="39" spans="1:40" hidden="1" x14ac:dyDescent="0.25">
      <c r="A39">
        <v>1382</v>
      </c>
      <c r="B39" t="s">
        <v>139</v>
      </c>
      <c r="C39" t="s">
        <v>140</v>
      </c>
      <c r="D39" t="s">
        <v>37</v>
      </c>
      <c r="E39" t="s">
        <v>141</v>
      </c>
      <c r="F39" t="s">
        <v>30</v>
      </c>
      <c r="G39">
        <v>2848.64</v>
      </c>
      <c r="H39">
        <v>13.95</v>
      </c>
      <c r="I39">
        <v>12.11</v>
      </c>
      <c r="J39">
        <v>1.1599999999999999</v>
      </c>
      <c r="K39">
        <v>1.29</v>
      </c>
      <c r="L39">
        <v>56.41</v>
      </c>
      <c r="M39" s="1">
        <v>0.124</v>
      </c>
      <c r="N39" s="1">
        <v>1.161</v>
      </c>
      <c r="O39" s="1">
        <v>-7.0199999999999999E-2</v>
      </c>
      <c r="P39" s="1">
        <v>-0.12429999999999999</v>
      </c>
      <c r="Q39" s="1">
        <v>1.6899999999999998E-2</v>
      </c>
      <c r="R39">
        <v>1.38</v>
      </c>
      <c r="S39" s="1">
        <v>-2.8199999999999999E-2</v>
      </c>
      <c r="T39" s="1">
        <v>-7.4899999999999994E-2</v>
      </c>
      <c r="U39" s="1">
        <v>-4.9399999999999999E-2</v>
      </c>
      <c r="V39" s="1">
        <v>-0.16320000000000001</v>
      </c>
      <c r="W39" s="1">
        <v>-0.16320000000000001</v>
      </c>
      <c r="X39">
        <v>55.79</v>
      </c>
      <c r="Y39" s="1">
        <v>1.1000000000000001E-3</v>
      </c>
      <c r="Z39">
        <v>415171</v>
      </c>
      <c r="AA39" s="10">
        <f t="shared" si="0"/>
        <v>-4.6699999999999992E-2</v>
      </c>
      <c r="AB39" s="11" t="str">
        <f t="shared" si="1"/>
        <v/>
      </c>
      <c r="AF39" s="13">
        <f t="shared" si="2"/>
        <v>0</v>
      </c>
      <c r="AG39">
        <f t="shared" si="3"/>
        <v>-1.41E-3</v>
      </c>
      <c r="AH39">
        <f t="shared" si="4"/>
        <v>-1.498E-3</v>
      </c>
      <c r="AI39">
        <f t="shared" si="5"/>
        <v>-8.7999999999999971E-5</v>
      </c>
      <c r="AN39">
        <f t="shared" si="7"/>
        <v>1</v>
      </c>
    </row>
    <row r="40" spans="1:40" hidden="1" x14ac:dyDescent="0.25">
      <c r="A40">
        <v>1384</v>
      </c>
      <c r="B40" t="s">
        <v>142</v>
      </c>
      <c r="C40" t="s">
        <v>143</v>
      </c>
      <c r="D40" t="s">
        <v>59</v>
      </c>
      <c r="E40" t="s">
        <v>144</v>
      </c>
      <c r="F40" t="s">
        <v>30</v>
      </c>
      <c r="G40">
        <v>72205.97</v>
      </c>
      <c r="H40">
        <v>22.87</v>
      </c>
      <c r="I40">
        <v>21.11</v>
      </c>
      <c r="J40">
        <v>2.29</v>
      </c>
      <c r="K40">
        <v>5.49</v>
      </c>
      <c r="L40">
        <v>30.84</v>
      </c>
      <c r="M40" s="1">
        <v>0.20100000000000001</v>
      </c>
      <c r="N40" s="1">
        <v>0.32100000000000001</v>
      </c>
      <c r="O40" s="1">
        <v>3.15E-2</v>
      </c>
      <c r="P40" s="1">
        <v>6.7400000000000002E-2</v>
      </c>
      <c r="Q40" s="1">
        <v>0.18490000000000001</v>
      </c>
      <c r="R40">
        <v>1.29</v>
      </c>
      <c r="S40" s="1">
        <v>-2E-3</v>
      </c>
      <c r="T40" s="1">
        <v>2.2200000000000001E-2</v>
      </c>
      <c r="U40" s="1">
        <v>0.12740000000000001</v>
      </c>
      <c r="V40" s="1">
        <v>-4.3299999999999998E-2</v>
      </c>
      <c r="W40" s="1">
        <v>-4.3299999999999998E-2</v>
      </c>
      <c r="X40">
        <v>71.989999999999995</v>
      </c>
      <c r="Y40" s="1">
        <v>-1.9E-3</v>
      </c>
      <c r="Z40">
        <v>6095939</v>
      </c>
      <c r="AA40" s="10">
        <f t="shared" si="0"/>
        <v>2.4199999999999999E-2</v>
      </c>
      <c r="AB40" s="11" t="str">
        <f t="shared" si="1"/>
        <v/>
      </c>
      <c r="AF40" s="13">
        <f t="shared" si="2"/>
        <v>0</v>
      </c>
      <c r="AG40">
        <f t="shared" si="3"/>
        <v>-1E-4</v>
      </c>
      <c r="AH40">
        <f t="shared" si="4"/>
        <v>4.44E-4</v>
      </c>
      <c r="AI40">
        <f t="shared" si="5"/>
        <v>5.44E-4</v>
      </c>
      <c r="AN40">
        <f t="shared" si="7"/>
        <v>1</v>
      </c>
    </row>
    <row r="41" spans="1:40" hidden="1" x14ac:dyDescent="0.25">
      <c r="A41">
        <v>1435</v>
      </c>
      <c r="B41" t="s">
        <v>145</v>
      </c>
      <c r="C41" t="s">
        <v>146</v>
      </c>
      <c r="D41" t="s">
        <v>37</v>
      </c>
      <c r="E41" t="s">
        <v>105</v>
      </c>
      <c r="F41" t="s">
        <v>30</v>
      </c>
      <c r="G41">
        <v>23386.82</v>
      </c>
      <c r="H41">
        <v>19.63</v>
      </c>
      <c r="I41">
        <v>16.54</v>
      </c>
      <c r="J41">
        <v>2.29</v>
      </c>
      <c r="K41">
        <v>1.93</v>
      </c>
      <c r="L41">
        <v>35.35</v>
      </c>
      <c r="M41" s="1">
        <v>0.113</v>
      </c>
      <c r="N41" s="1">
        <v>0.22700000000000001</v>
      </c>
      <c r="O41" s="1">
        <v>2.4799999999999999E-2</v>
      </c>
      <c r="P41" s="1">
        <v>-5.1799999999999999E-2</v>
      </c>
      <c r="Q41" s="1">
        <v>-9.0300000000000005E-2</v>
      </c>
      <c r="R41">
        <v>1.29</v>
      </c>
      <c r="S41" s="1">
        <v>1.2999999999999999E-3</v>
      </c>
      <c r="T41" s="1">
        <v>2.2499999999999999E-2</v>
      </c>
      <c r="U41" s="1">
        <v>-6.4399999999999999E-2</v>
      </c>
      <c r="V41" s="1">
        <v>-3.0800000000000001E-2</v>
      </c>
      <c r="W41" s="1">
        <v>-0.14449999999999999</v>
      </c>
      <c r="X41">
        <v>56.55</v>
      </c>
      <c r="Y41" s="1">
        <v>-9.2999999999999992E-3</v>
      </c>
      <c r="Z41">
        <v>2646033</v>
      </c>
      <c r="AA41" s="10">
        <f t="shared" si="0"/>
        <v>2.12E-2</v>
      </c>
      <c r="AB41" s="11" t="str">
        <f t="shared" si="1"/>
        <v/>
      </c>
      <c r="AF41" s="13">
        <f t="shared" si="2"/>
        <v>0</v>
      </c>
      <c r="AG41">
        <f t="shared" si="3"/>
        <v>6.4999999999999994E-5</v>
      </c>
      <c r="AH41">
        <f t="shared" si="4"/>
        <v>4.4999999999999999E-4</v>
      </c>
      <c r="AI41">
        <f t="shared" si="5"/>
        <v>3.8499999999999998E-4</v>
      </c>
      <c r="AN41">
        <f t="shared" si="7"/>
        <v>1</v>
      </c>
    </row>
    <row r="42" spans="1:40" hidden="1" x14ac:dyDescent="0.25">
      <c r="A42">
        <v>1441</v>
      </c>
      <c r="B42" t="s">
        <v>147</v>
      </c>
      <c r="C42" t="s">
        <v>148</v>
      </c>
      <c r="D42" t="s">
        <v>69</v>
      </c>
      <c r="E42" t="s">
        <v>149</v>
      </c>
      <c r="F42" t="s">
        <v>30</v>
      </c>
      <c r="G42">
        <v>2685.34</v>
      </c>
      <c r="H42">
        <v>15.13</v>
      </c>
      <c r="I42">
        <v>13.2</v>
      </c>
      <c r="J42">
        <v>1.21</v>
      </c>
      <c r="K42">
        <v>7.95</v>
      </c>
      <c r="L42">
        <v>35.57</v>
      </c>
      <c r="M42" s="1">
        <v>0.188</v>
      </c>
      <c r="N42" s="1">
        <v>0.34799999999999998</v>
      </c>
      <c r="O42" s="1">
        <v>-1.5E-3</v>
      </c>
      <c r="P42" s="1">
        <v>-4.0599999999999997E-2</v>
      </c>
      <c r="Q42" s="1">
        <v>-8.7599999999999997E-2</v>
      </c>
      <c r="R42">
        <v>1.06</v>
      </c>
      <c r="S42" s="1">
        <v>-1.11E-2</v>
      </c>
      <c r="T42" s="1">
        <v>-2.93E-2</v>
      </c>
      <c r="U42" s="1">
        <v>-8.2100000000000006E-2</v>
      </c>
      <c r="V42" s="1">
        <v>-0.1021</v>
      </c>
      <c r="W42" s="1">
        <v>-0.22739999999999999</v>
      </c>
      <c r="X42">
        <v>39.83</v>
      </c>
      <c r="Y42" s="1">
        <v>1.5E-3</v>
      </c>
      <c r="Z42">
        <v>66363</v>
      </c>
      <c r="AA42" s="10">
        <f t="shared" si="0"/>
        <v>-1.8200000000000001E-2</v>
      </c>
      <c r="AB42" s="11" t="str">
        <f t="shared" si="1"/>
        <v/>
      </c>
      <c r="AF42" s="13">
        <f t="shared" si="2"/>
        <v>0</v>
      </c>
      <c r="AG42">
        <f t="shared" si="3"/>
        <v>-5.5500000000000005E-4</v>
      </c>
      <c r="AH42">
        <f t="shared" si="4"/>
        <v>-5.8600000000000004E-4</v>
      </c>
      <c r="AI42">
        <f t="shared" si="5"/>
        <v>-3.0999999999999995E-5</v>
      </c>
      <c r="AN42">
        <f t="shared" si="7"/>
        <v>1</v>
      </c>
    </row>
    <row r="43" spans="1:40" hidden="1" x14ac:dyDescent="0.25">
      <c r="A43">
        <v>1459</v>
      </c>
      <c r="B43" t="s">
        <v>150</v>
      </c>
      <c r="C43" t="s">
        <v>151</v>
      </c>
      <c r="D43" t="s">
        <v>28</v>
      </c>
      <c r="E43" t="s">
        <v>152</v>
      </c>
      <c r="F43" t="s">
        <v>30</v>
      </c>
      <c r="G43">
        <v>7373.49</v>
      </c>
      <c r="H43">
        <v>20.97</v>
      </c>
      <c r="I43">
        <v>19.72</v>
      </c>
      <c r="J43">
        <v>17.04</v>
      </c>
      <c r="K43">
        <v>2.4500000000000002</v>
      </c>
      <c r="L43">
        <v>20.45</v>
      </c>
      <c r="M43" s="1">
        <v>0.109</v>
      </c>
      <c r="N43" s="1">
        <v>0.216</v>
      </c>
      <c r="O43" s="1">
        <v>1.8599999999999998E-2</v>
      </c>
      <c r="P43" s="1">
        <v>9.1700000000000004E-2</v>
      </c>
      <c r="Q43" s="1">
        <v>0.12640000000000001</v>
      </c>
      <c r="R43">
        <v>1.74</v>
      </c>
      <c r="S43" s="1">
        <v>-3.2800000000000003E-2</v>
      </c>
      <c r="T43" s="1">
        <v>1.37E-2</v>
      </c>
      <c r="U43" s="1">
        <v>8.1500000000000003E-2</v>
      </c>
      <c r="V43" s="1">
        <v>-6.4600000000000005E-2</v>
      </c>
      <c r="W43" s="1">
        <v>-6.4600000000000005E-2</v>
      </c>
      <c r="X43">
        <v>83.42</v>
      </c>
      <c r="Y43" s="1">
        <v>-1.41E-2</v>
      </c>
      <c r="Z43">
        <v>1456541</v>
      </c>
      <c r="AA43" s="10">
        <f t="shared" si="0"/>
        <v>4.65E-2</v>
      </c>
      <c r="AB43" s="11" t="str">
        <f t="shared" si="1"/>
        <v/>
      </c>
      <c r="AF43" s="13">
        <f t="shared" si="2"/>
        <v>0</v>
      </c>
      <c r="AG43">
        <f t="shared" si="3"/>
        <v>-1.6400000000000002E-3</v>
      </c>
      <c r="AH43">
        <f t="shared" si="4"/>
        <v>2.7399999999999999E-4</v>
      </c>
      <c r="AI43">
        <f t="shared" si="5"/>
        <v>1.9140000000000001E-3</v>
      </c>
      <c r="AN43">
        <f t="shared" si="7"/>
        <v>0</v>
      </c>
    </row>
    <row r="44" spans="1:40" hidden="1" x14ac:dyDescent="0.25">
      <c r="A44">
        <v>1489</v>
      </c>
      <c r="B44" t="s">
        <v>153</v>
      </c>
      <c r="C44" t="s">
        <v>154</v>
      </c>
      <c r="D44" t="s">
        <v>37</v>
      </c>
      <c r="E44" t="s">
        <v>155</v>
      </c>
      <c r="F44" t="s">
        <v>30</v>
      </c>
      <c r="G44">
        <v>965.47</v>
      </c>
      <c r="H44">
        <v>8.0299999999999994</v>
      </c>
      <c r="I44">
        <v>12.73</v>
      </c>
      <c r="J44">
        <v>0.54</v>
      </c>
      <c r="K44">
        <v>0.5</v>
      </c>
      <c r="L44">
        <v>8.7899999999999991</v>
      </c>
      <c r="M44" s="1">
        <v>0.13300000000000001</v>
      </c>
      <c r="N44" s="1">
        <v>0.27700000000000002</v>
      </c>
      <c r="O44" s="1">
        <v>0.3014</v>
      </c>
      <c r="P44" s="1">
        <v>0.1552</v>
      </c>
      <c r="Q44" s="1">
        <v>0.1172</v>
      </c>
      <c r="R44">
        <v>0.41</v>
      </c>
      <c r="S44" s="1">
        <v>0.1605</v>
      </c>
      <c r="T44" s="1">
        <v>0.1988</v>
      </c>
      <c r="U44" s="1">
        <v>0.17499999999999999</v>
      </c>
      <c r="V44" s="1">
        <v>3.0300000000000001E-2</v>
      </c>
      <c r="W44" s="1">
        <v>3.0300000000000001E-2</v>
      </c>
      <c r="X44">
        <v>15.63</v>
      </c>
      <c r="Y44" s="1">
        <v>3.3000000000000002E-2</v>
      </c>
      <c r="Z44">
        <v>2219976</v>
      </c>
      <c r="AA44" s="10">
        <f t="shared" si="0"/>
        <v>3.8300000000000001E-2</v>
      </c>
      <c r="AB44" s="11" t="str">
        <f t="shared" si="1"/>
        <v/>
      </c>
      <c r="AF44" s="13">
        <f t="shared" si="2"/>
        <v>0</v>
      </c>
      <c r="AG44">
        <f t="shared" si="3"/>
        <v>8.0250000000000009E-3</v>
      </c>
      <c r="AH44">
        <f t="shared" si="4"/>
        <v>3.9760000000000004E-3</v>
      </c>
      <c r="AI44">
        <f t="shared" si="5"/>
        <v>-4.0490000000000005E-3</v>
      </c>
      <c r="AN44">
        <f t="shared" si="7"/>
        <v>0</v>
      </c>
    </row>
  </sheetData>
  <autoFilter ref="A1:AO44">
    <filterColumn colId="31">
      <filters>
        <filter val="1"/>
      </filters>
    </filterColumn>
    <filterColumn colId="39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Tennison Yu</dc:creator>
  <cp:lastModifiedBy>ss</cp:lastModifiedBy>
  <dcterms:created xsi:type="dcterms:W3CDTF">2016-12-10T17:14:59Z</dcterms:created>
  <dcterms:modified xsi:type="dcterms:W3CDTF">2016-12-10T17:15:00Z</dcterms:modified>
</cp:coreProperties>
</file>