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erver\Тех_службы\Проекты\Татнефть-Самара\Разработка ПО для Татнефти\_Расчет\"/>
    </mc:Choice>
  </mc:AlternateContent>
  <bookViews>
    <workbookView xWindow="1185" yWindow="300" windowWidth="26940" windowHeight="14730" activeTab="1"/>
  </bookViews>
  <sheets>
    <sheet name="Лист1" sheetId="1" r:id="rId1"/>
    <sheet name="Лист2" sheetId="2" r:id="rId2"/>
    <sheet name="Лист3"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9" i="1" l="1"/>
  <c r="J29" i="1"/>
  <c r="I5" i="1"/>
  <c r="D49" i="1" l="1"/>
  <c r="I37" i="1" l="1"/>
  <c r="I25" i="1"/>
  <c r="D57" i="1"/>
  <c r="H44" i="1"/>
  <c r="D44" i="1"/>
  <c r="I21" i="1"/>
</calcChain>
</file>

<file path=xl/sharedStrings.xml><?xml version="1.0" encoding="utf-8"?>
<sst xmlns="http://schemas.openxmlformats.org/spreadsheetml/2006/main" count="238" uniqueCount="72">
  <si>
    <t>ТНС</t>
  </si>
  <si>
    <t>6AV6351-1HF31-5AA0</t>
  </si>
  <si>
    <t>N / 5D002encu WinCC OA Server 15.000 I/O</t>
  </si>
  <si>
    <t>6AV6351-1CP31-5AA0</t>
  </si>
  <si>
    <t>N / 5D002encu WinCC OA 1 Desktop UI</t>
  </si>
  <si>
    <t>6AV6351-1GP31-5AA0</t>
  </si>
  <si>
    <t>N / 5D002encu WinCC OA Distributed Systems</t>
  </si>
  <si>
    <t>ННП1</t>
  </si>
  <si>
    <t>6AV6351-1KB31-5AA0</t>
  </si>
  <si>
    <t>N / 5D002encu WinCC OA for Nanobox 512 I/O</t>
  </si>
  <si>
    <t>ННП2</t>
  </si>
  <si>
    <t>6AV6351-1KA31-5AA0</t>
  </si>
  <si>
    <t>N / 5D002encu WinCC OA for Nanobox 128 I/O</t>
  </si>
  <si>
    <t>ННП3</t>
  </si>
  <si>
    <t>ННП5</t>
  </si>
  <si>
    <t>6AV6351-1KE31-5AA0</t>
  </si>
  <si>
    <t>N / 5D002encu WinCC OA for Nanobox 4096 I/O</t>
  </si>
  <si>
    <t>ННП6</t>
  </si>
  <si>
    <t>6AV6351-1KC31-5AA0</t>
  </si>
  <si>
    <t>N / 5D002encu WinCC OA for Nanobox 2048 I/O</t>
  </si>
  <si>
    <t>ННП8</t>
  </si>
  <si>
    <t>Чегодай</t>
  </si>
  <si>
    <t>Узел ТНР</t>
  </si>
  <si>
    <t>6AV6351-1HG31-5AA0</t>
  </si>
  <si>
    <t>N / 5D002encu WinCC OA Server 25.000 I/O</t>
  </si>
  <si>
    <t>6AV6351-1JK31-5AA0</t>
  </si>
  <si>
    <t>N / 5D002encu WinCC OA 1 Ultralight UX</t>
  </si>
  <si>
    <t>6AV6351-1EQ31-5AA0</t>
  </si>
  <si>
    <t>N / 5D002encu WinCC OA Para Remote</t>
  </si>
  <si>
    <t>6AV6351-1AH31-5AA0</t>
  </si>
  <si>
    <t>N / N WinCC OA Dongle</t>
  </si>
  <si>
    <t>6AV6351-1HB31-5AA0</t>
  </si>
  <si>
    <t>N / 5D002encu WinCC OA Server 1.000 I/O</t>
  </si>
  <si>
    <t>6AV6351-1HD31-5AA0</t>
  </si>
  <si>
    <t>N / 5D002encu WinCC OA Server 5.000 I/O</t>
  </si>
  <si>
    <t>6AV6351-1HC31-5AA0</t>
  </si>
  <si>
    <t>N / 5D002encu WinCC OA Server 3.000 I/O</t>
  </si>
  <si>
    <t>6AV6351-1EK31-5AA0</t>
  </si>
  <si>
    <t>N / 5D002encu WinCC OA API interface general</t>
  </si>
  <si>
    <t>6AV6351-1EM31-5AA0</t>
  </si>
  <si>
    <t>N / 5D002encu WinCC OA Custom Manager</t>
  </si>
  <si>
    <t>Вариант Стандарт</t>
  </si>
  <si>
    <t>Цена</t>
  </si>
  <si>
    <t>Заказной номер</t>
  </si>
  <si>
    <t>Описание</t>
  </si>
  <si>
    <t>Кол-во</t>
  </si>
  <si>
    <t>Итого, Евро без НДС (НДС не облагается)</t>
  </si>
  <si>
    <t>Итого, Евро без НДС (НДС облагается)</t>
  </si>
  <si>
    <t>Среда разработки</t>
  </si>
  <si>
    <t>Вариант Nanobox*</t>
  </si>
  <si>
    <t>*Nanobox не учтен. Нужно сконфигурировать модель.</t>
  </si>
  <si>
    <t>№</t>
  </si>
  <si>
    <t>Заказной номер / Описание</t>
  </si>
  <si>
    <t>6AV6351-1HG31-6AA0</t>
  </si>
  <si>
    <t>WinCC OA Server 25,000 I/O V3.16, license for server (without operator station licenses) with max. 25,000 I/Os, alarming, extended trend, history records, S7 and S7 Plus (8 connections) driver, SSL encryption, OPC client, OPC server, OPC UA client, WinCC OA Webserver and one WinCC OA Operator (1 device).</t>
  </si>
  <si>
    <t>ECCN: EAR99S     AL: N</t>
  </si>
  <si>
    <t>ST</t>
  </si>
  <si>
    <t>6AV6351-1CP31-6AA0</t>
  </si>
  <si>
    <t>WinCC OA 1 Desktop UI, an additional operator station license with all server operator station functionalities. Only the number of simultaneously active desktop UIs is counted.</t>
  </si>
  <si>
    <t>6AV6351-1GP31-6AA0</t>
  </si>
  <si>
    <t>WinCC OA Distributed Systems, Extends a WinCC OA Server with the Multi server option.</t>
  </si>
  <si>
    <t>6AV6351-1JK31-6AA0</t>
  </si>
  <si>
    <t>WinCC OA 1 Ultralight UX, license for an Ultralight UX, which runs on a laptop or PC. Only the number of simultaneously active Ultralight UX is counted. Supports a subset of the standard client functionality. Observe the restrictions of the Ultralight UX according to online help.</t>
  </si>
  <si>
    <t>6AV6351-1HB31-6AA0</t>
  </si>
  <si>
    <t>WinCC OA Server 1,000 I/O V3.16, license for server (without operator station licenses) with max. 1,000 I/Os, alarming, extended trend, history records, S7 and S7 Plus (8 connections) driver, SSL encryption, OPC client, OPC server, OPC UA client, WinCC OA Webserver and one WinCC OA Operator Operator (1 device).</t>
  </si>
  <si>
    <t>6AV6351-1HD31-6AA0</t>
  </si>
  <si>
    <t>WinCC OA Server 5,000 I/O V3.16, license for server (without operator station licenses) with max. 5,000 I/Os, alarming, extended trend, history records, S7 and S7 Plus (8 connections) driver, SSL encryption, OPC client, OPC server, OPC UA client, WinCC OA Webserver and one WinCC OA Operator (1 device).</t>
  </si>
  <si>
    <t>6AV6351-1HC31-6AA0</t>
  </si>
  <si>
    <t>WinCC OA Server 3,000 I/O V3.16, license for server (without operator station licenses) with max. 3,000 I/Os, alarming, extended trend, history records, S7 and S7 Plus (8 connections) driver, SSL encryption, OPC client, OPC server, OPC UA client, WinCC OA Webserver and one WinCC OA Operator (1 device).</t>
  </si>
  <si>
    <t>ECCN: EAR99S     AL: N</t>
  </si>
  <si>
    <t>6AV6351-1EQ31-6AA0</t>
  </si>
  <si>
    <t>WinCC OA Para Remote, Workstation license for remote configuration  and  development on a WinCC OA Server, graphical editor with object catalogue, comfortable script development language, advanced alarming, advanced trending,  historical 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</si>
</sst>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theme="1"/>
      <name val="Arial"/>
      <family val="2"/>
      <charset val="204"/>
    </font>
    <font>
      <b/>
      <sz val="10"/>
      <color theme="1"/>
      <name val="Arial"/>
      <family val="2"/>
      <charset val="204"/>
    </font>
    <font>
      <b/>
      <sz val="8"/>
      <color rgb="FF000000"/>
      <name val="Arial"/>
      <family val="2"/>
      <charset val="204"/>
    </font>
    <font>
      <sz val="8"/>
      <color rgb="FF000000"/>
      <name val="Arial"/>
      <family val="2"/>
      <charset val="204"/>
    </font>
  </fonts>
  <fills count="3">
    <fill>
      <patternFill patternType="none"/>
    </fill>
    <fill>
      <patternFill patternType="gray125"/>
    </fill>
    <fill>
      <patternFill patternType="solid">
        <fgColor rgb="FFFFFFFF"/>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s>
  <cellStyleXfs count="1">
    <xf numFmtId="0" fontId="0" fillId="0" borderId="0"/>
  </cellStyleXfs>
  <cellXfs count="67">
    <xf numFmtId="0" fontId="0" fillId="0" borderId="0" xfId="0"/>
    <xf numFmtId="0" fontId="1" fillId="0" borderId="0" xfId="0" applyFont="1" applyAlignment="1">
      <alignment vertical="top"/>
    </xf>
    <xf numFmtId="0" fontId="0" fillId="0" borderId="0" xfId="0" applyAlignment="1">
      <alignment vertical="top"/>
    </xf>
    <xf numFmtId="4" fontId="0" fillId="0" borderId="0" xfId="0" applyNumberFormat="1" applyAlignment="1">
      <alignment vertical="top"/>
    </xf>
    <xf numFmtId="4" fontId="1" fillId="0" borderId="0" xfId="0" applyNumberFormat="1" applyFont="1" applyAlignment="1">
      <alignment vertical="top"/>
    </xf>
    <xf numFmtId="0" fontId="0" fillId="0" borderId="0" xfId="0" applyAlignment="1">
      <alignment horizontal="center"/>
    </xf>
    <xf numFmtId="0" fontId="0" fillId="0" borderId="4" xfId="0" applyBorder="1"/>
    <xf numFmtId="0" fontId="0" fillId="0" borderId="4" xfId="0" applyBorder="1" applyAlignment="1">
      <alignment vertical="top"/>
    </xf>
    <xf numFmtId="4" fontId="0" fillId="0" borderId="5" xfId="0" applyNumberFormat="1" applyBorder="1" applyAlignment="1">
      <alignment vertical="top"/>
    </xf>
    <xf numFmtId="0" fontId="0" fillId="0" borderId="6" xfId="0" applyBorder="1" applyAlignment="1">
      <alignment vertical="top"/>
    </xf>
    <xf numFmtId="0" fontId="0" fillId="0" borderId="7" xfId="0" applyBorder="1" applyAlignment="1">
      <alignment vertical="top"/>
    </xf>
    <xf numFmtId="4" fontId="0" fillId="0" borderId="8" xfId="0" applyNumberFormat="1" applyBorder="1" applyAlignment="1">
      <alignment vertical="top"/>
    </xf>
    <xf numFmtId="0" fontId="1" fillId="0" borderId="1" xfId="0" applyFont="1" applyBorder="1" applyAlignment="1">
      <alignment horizontal="right" vertical="top"/>
    </xf>
    <xf numFmtId="0" fontId="1" fillId="0" borderId="2" xfId="0" applyFont="1" applyBorder="1" applyAlignment="1">
      <alignment horizontal="left" vertical="top"/>
    </xf>
    <xf numFmtId="0" fontId="0" fillId="0" borderId="2" xfId="0" applyBorder="1" applyAlignment="1">
      <alignment vertical="top"/>
    </xf>
    <xf numFmtId="0" fontId="0" fillId="0" borderId="3" xfId="0" applyBorder="1" applyAlignment="1">
      <alignment vertical="top"/>
    </xf>
    <xf numFmtId="4" fontId="0" fillId="0" borderId="3" xfId="0" applyNumberFormat="1" applyBorder="1" applyAlignment="1">
      <alignment vertical="top"/>
    </xf>
    <xf numFmtId="0" fontId="1" fillId="0" borderId="3" xfId="0" applyFont="1" applyBorder="1" applyAlignment="1">
      <alignment vertical="top"/>
    </xf>
    <xf numFmtId="0" fontId="0" fillId="0" borderId="2" xfId="0" applyBorder="1" applyAlignment="1">
      <alignment horizontal="center" vertical="top"/>
    </xf>
    <xf numFmtId="0" fontId="0" fillId="0" borderId="0" xfId="0" applyAlignment="1">
      <alignment horizontal="center" vertical="top"/>
    </xf>
    <xf numFmtId="0" fontId="0" fillId="0" borderId="7" xfId="0" applyBorder="1" applyAlignment="1">
      <alignment horizontal="center" vertical="top"/>
    </xf>
    <xf numFmtId="0" fontId="1" fillId="0" borderId="2" xfId="0" applyFont="1" applyBorder="1" applyAlignment="1">
      <alignment horizontal="center" vertical="top"/>
    </xf>
    <xf numFmtId="0" fontId="0" fillId="0" borderId="9" xfId="0" applyBorder="1"/>
    <xf numFmtId="0" fontId="0" fillId="0" borderId="10" xfId="0" applyBorder="1"/>
    <xf numFmtId="0" fontId="0" fillId="0" borderId="10" xfId="0" applyBorder="1" applyAlignment="1">
      <alignment horizontal="center"/>
    </xf>
    <xf numFmtId="0" fontId="0" fillId="0" borderId="11" xfId="0" applyBorder="1" applyAlignment="1">
      <alignment horizontal="center"/>
    </xf>
    <xf numFmtId="0" fontId="0" fillId="0" borderId="9" xfId="0" applyBorder="1" applyAlignment="1">
      <alignment vertical="top"/>
    </xf>
    <xf numFmtId="0" fontId="0" fillId="0" borderId="10" xfId="0" applyBorder="1" applyAlignment="1">
      <alignment vertical="top"/>
    </xf>
    <xf numFmtId="0" fontId="0" fillId="0" borderId="10" xfId="0" applyBorder="1" applyAlignment="1">
      <alignment horizontal="center" vertical="top"/>
    </xf>
    <xf numFmtId="4" fontId="0" fillId="0" borderId="10" xfId="0" applyNumberFormat="1" applyBorder="1" applyAlignment="1">
      <alignment vertical="top"/>
    </xf>
    <xf numFmtId="4" fontId="0" fillId="0" borderId="11" xfId="0" applyNumberFormat="1" applyBorder="1" applyAlignment="1">
      <alignment vertical="top"/>
    </xf>
    <xf numFmtId="0" fontId="0" fillId="0" borderId="1" xfId="0" applyBorder="1"/>
    <xf numFmtId="0" fontId="0" fillId="0" borderId="2" xfId="0" applyBorder="1"/>
    <xf numFmtId="0" fontId="0" fillId="0" borderId="2" xfId="0" applyBorder="1" applyAlignment="1">
      <alignment horizontal="center"/>
    </xf>
    <xf numFmtId="4" fontId="0" fillId="0" borderId="3" xfId="0" applyNumberFormat="1" applyBorder="1"/>
    <xf numFmtId="4" fontId="0" fillId="0" borderId="5" xfId="0" applyNumberFormat="1" applyBorder="1"/>
    <xf numFmtId="0" fontId="0" fillId="0" borderId="6" xfId="0" applyBorder="1"/>
    <xf numFmtId="0" fontId="0" fillId="0" borderId="7" xfId="0" applyBorder="1"/>
    <xf numFmtId="0" fontId="0" fillId="0" borderId="7" xfId="0" applyBorder="1" applyAlignment="1">
      <alignment horizontal="center"/>
    </xf>
    <xf numFmtId="4" fontId="0" fillId="0" borderId="8" xfId="0" applyNumberFormat="1" applyBorder="1"/>
    <xf numFmtId="4" fontId="1" fillId="0" borderId="0" xfId="0" applyNumberFormat="1" applyFont="1"/>
    <xf numFmtId="4" fontId="0" fillId="0" borderId="0" xfId="0" applyNumberFormat="1"/>
    <xf numFmtId="0" fontId="1" fillId="0" borderId="0" xfId="0" applyFont="1"/>
    <xf numFmtId="0" fontId="0" fillId="0" borderId="4" xfId="0" applyBorder="1" applyAlignment="1">
      <alignment vertical="top"/>
    </xf>
    <xf numFmtId="0" fontId="0" fillId="0" borderId="6" xfId="0" applyBorder="1" applyAlignment="1">
      <alignment vertical="top"/>
    </xf>
    <xf numFmtId="4" fontId="0" fillId="0" borderId="5" xfId="0" applyNumberFormat="1" applyBorder="1" applyAlignment="1">
      <alignment vertical="top"/>
    </xf>
    <xf numFmtId="4" fontId="0" fillId="0" borderId="8" xfId="0" applyNumberFormat="1" applyBorder="1" applyAlignment="1">
      <alignment vertical="top"/>
    </xf>
    <xf numFmtId="4" fontId="0" fillId="0" borderId="0" xfId="0" applyNumberFormat="1" applyAlignment="1">
      <alignment horizontal="center" vertical="center"/>
    </xf>
    <xf numFmtId="0" fontId="0" fillId="0" borderId="0" xfId="0" applyAlignment="1">
      <alignment horizontal="center" vertical="top"/>
    </xf>
    <xf numFmtId="0" fontId="0" fillId="0" borderId="7" xfId="0" applyBorder="1" applyAlignment="1">
      <alignment horizontal="center" vertical="top"/>
    </xf>
    <xf numFmtId="0" fontId="0" fillId="0" borderId="0" xfId="0" applyAlignment="1">
      <alignment vertical="top"/>
    </xf>
    <xf numFmtId="0" fontId="0" fillId="0" borderId="7" xfId="0" applyBorder="1" applyAlignment="1">
      <alignment vertical="top"/>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2" borderId="17" xfId="0" applyFont="1" applyFill="1" applyBorder="1" applyAlignment="1">
      <alignment vertical="center" wrapText="1"/>
    </xf>
    <xf numFmtId="0" fontId="3" fillId="2" borderId="16" xfId="0" applyFont="1" applyFill="1" applyBorder="1" applyAlignment="1">
      <alignment vertical="center" wrapText="1"/>
    </xf>
    <xf numFmtId="0" fontId="3" fillId="2" borderId="17" xfId="0" applyFont="1" applyFill="1" applyBorder="1" applyAlignment="1">
      <alignment horizontal="center" vertical="center" wrapText="1"/>
    </xf>
    <xf numFmtId="0" fontId="0" fillId="2" borderId="16" xfId="0" applyFill="1" applyBorder="1" applyAlignment="1">
      <alignment vertical="top" wrapText="1"/>
    </xf>
    <xf numFmtId="0" fontId="3" fillId="2" borderId="18"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4" xfId="0" applyFont="1" applyFill="1"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workbookViewId="0">
      <selection activeCell="F9" sqref="F9"/>
    </sheetView>
  </sheetViews>
  <sheetFormatPr defaultColWidth="8.85546875" defaultRowHeight="12.75" x14ac:dyDescent="0.2"/>
  <cols>
    <col min="1" max="1" width="20" bestFit="1" customWidth="1"/>
    <col min="2" max="2" width="41.5703125" bestFit="1" customWidth="1"/>
    <col min="3" max="3" width="6.85546875" style="5" bestFit="1" customWidth="1"/>
    <col min="4" max="4" width="9.140625" bestFit="1" customWidth="1"/>
    <col min="5" max="5" width="20.28515625" bestFit="1" customWidth="1"/>
    <col min="6" max="6" width="40.28515625" bestFit="1" customWidth="1"/>
    <col min="7" max="7" width="6.85546875" style="5" bestFit="1" customWidth="1"/>
    <col min="8" max="8" width="9.140625" bestFit="1" customWidth="1"/>
    <col min="15" max="15" width="41.42578125" bestFit="1" customWidth="1"/>
  </cols>
  <sheetData>
    <row r="1" spans="1:16" ht="13.5" thickBot="1" x14ac:dyDescent="0.25"/>
    <row r="2" spans="1:16" ht="13.5" thickBot="1" x14ac:dyDescent="0.25">
      <c r="A2" s="52" t="s">
        <v>49</v>
      </c>
      <c r="B2" s="53"/>
      <c r="C2" s="53"/>
      <c r="D2" s="54"/>
      <c r="E2" s="52" t="s">
        <v>41</v>
      </c>
      <c r="F2" s="53"/>
      <c r="G2" s="53"/>
      <c r="H2" s="54"/>
    </row>
    <row r="3" spans="1:16" ht="13.5" thickBot="1" x14ac:dyDescent="0.25">
      <c r="A3" s="22" t="s">
        <v>43</v>
      </c>
      <c r="B3" s="23" t="s">
        <v>44</v>
      </c>
      <c r="C3" s="24" t="s">
        <v>45</v>
      </c>
      <c r="D3" s="25" t="s">
        <v>42</v>
      </c>
      <c r="E3" s="22" t="s">
        <v>43</v>
      </c>
      <c r="F3" s="23" t="s">
        <v>44</v>
      </c>
      <c r="G3" s="24" t="s">
        <v>45</v>
      </c>
      <c r="H3" s="25" t="s">
        <v>42</v>
      </c>
    </row>
    <row r="4" spans="1:16" x14ac:dyDescent="0.2">
      <c r="A4" s="12" t="s">
        <v>0</v>
      </c>
      <c r="B4" s="13">
        <v>12683</v>
      </c>
      <c r="C4" s="18"/>
      <c r="D4" s="15"/>
      <c r="E4" s="12" t="s">
        <v>0</v>
      </c>
      <c r="F4" s="13">
        <v>12683</v>
      </c>
      <c r="G4" s="18"/>
      <c r="H4" s="15"/>
    </row>
    <row r="5" spans="1:16" x14ac:dyDescent="0.2">
      <c r="A5" s="7" t="s">
        <v>1</v>
      </c>
      <c r="B5" s="2" t="s">
        <v>2</v>
      </c>
      <c r="C5" s="19">
        <v>1</v>
      </c>
      <c r="D5" s="45">
        <v>9262.82</v>
      </c>
      <c r="E5" s="7" t="s">
        <v>1</v>
      </c>
      <c r="F5" s="2" t="s">
        <v>2</v>
      </c>
      <c r="G5" s="19">
        <v>1</v>
      </c>
      <c r="H5" s="45">
        <v>9262.82</v>
      </c>
      <c r="I5" s="41">
        <f>H5-I6-I7</f>
        <v>4168.2849999999999</v>
      </c>
    </row>
    <row r="6" spans="1:16" x14ac:dyDescent="0.2">
      <c r="A6" s="7" t="s">
        <v>3</v>
      </c>
      <c r="B6" s="2" t="s">
        <v>4</v>
      </c>
      <c r="C6" s="19">
        <v>1</v>
      </c>
      <c r="D6" s="45"/>
      <c r="E6" s="7" t="s">
        <v>3</v>
      </c>
      <c r="F6" s="2" t="s">
        <v>4</v>
      </c>
      <c r="G6" s="19">
        <v>1</v>
      </c>
      <c r="H6" s="45"/>
      <c r="I6" s="41">
        <v>2084.0649999999996</v>
      </c>
    </row>
    <row r="7" spans="1:16" ht="13.5" thickBot="1" x14ac:dyDescent="0.25">
      <c r="A7" s="9" t="s">
        <v>5</v>
      </c>
      <c r="B7" s="10" t="s">
        <v>6</v>
      </c>
      <c r="C7" s="20">
        <v>1</v>
      </c>
      <c r="D7" s="46"/>
      <c r="E7" s="9" t="s">
        <v>5</v>
      </c>
      <c r="F7" s="10" t="s">
        <v>6</v>
      </c>
      <c r="G7" s="20">
        <v>1</v>
      </c>
      <c r="H7" s="46"/>
      <c r="I7" s="41">
        <v>3010.4700000000003</v>
      </c>
    </row>
    <row r="8" spans="1:16" x14ac:dyDescent="0.2">
      <c r="A8" s="12" t="s">
        <v>7</v>
      </c>
      <c r="B8" s="13">
        <v>435</v>
      </c>
      <c r="C8" s="18"/>
      <c r="D8" s="16"/>
      <c r="E8" s="12" t="s">
        <v>7</v>
      </c>
      <c r="F8" s="13">
        <v>435</v>
      </c>
      <c r="G8" s="18"/>
      <c r="H8" s="15"/>
    </row>
    <row r="9" spans="1:16" x14ac:dyDescent="0.2">
      <c r="A9" s="43" t="s">
        <v>8</v>
      </c>
      <c r="B9" s="50" t="s">
        <v>9</v>
      </c>
      <c r="C9" s="48">
        <v>1</v>
      </c>
      <c r="D9" s="45">
        <v>1380.1602564102561</v>
      </c>
      <c r="E9" s="7" t="s">
        <v>31</v>
      </c>
      <c r="F9" s="2" t="s">
        <v>32</v>
      </c>
      <c r="G9" s="19">
        <v>1</v>
      </c>
      <c r="H9" s="45">
        <v>5557.69</v>
      </c>
      <c r="P9" s="42"/>
    </row>
    <row r="10" spans="1:16" x14ac:dyDescent="0.2">
      <c r="A10" s="43"/>
      <c r="B10" s="50"/>
      <c r="C10" s="48"/>
      <c r="D10" s="45"/>
      <c r="E10" s="7" t="s">
        <v>3</v>
      </c>
      <c r="F10" s="2" t="s">
        <v>4</v>
      </c>
      <c r="G10" s="19">
        <v>1</v>
      </c>
      <c r="H10" s="45"/>
    </row>
    <row r="11" spans="1:16" ht="13.5" thickBot="1" x14ac:dyDescent="0.25">
      <c r="A11" s="44"/>
      <c r="B11" s="51"/>
      <c r="C11" s="49"/>
      <c r="D11" s="46"/>
      <c r="E11" s="9" t="s">
        <v>5</v>
      </c>
      <c r="F11" s="10" t="s">
        <v>6</v>
      </c>
      <c r="G11" s="20">
        <v>1</v>
      </c>
      <c r="H11" s="46"/>
    </row>
    <row r="12" spans="1:16" x14ac:dyDescent="0.2">
      <c r="A12" s="12" t="s">
        <v>10</v>
      </c>
      <c r="B12" s="13">
        <v>112</v>
      </c>
      <c r="C12" s="21"/>
      <c r="D12" s="16"/>
      <c r="E12" s="12" t="s">
        <v>10</v>
      </c>
      <c r="F12" s="13">
        <v>112</v>
      </c>
      <c r="G12" s="21"/>
      <c r="H12" s="17"/>
    </row>
    <row r="13" spans="1:16" x14ac:dyDescent="0.2">
      <c r="A13" s="43" t="s">
        <v>11</v>
      </c>
      <c r="B13" s="50" t="s">
        <v>12</v>
      </c>
      <c r="C13" s="48">
        <v>1</v>
      </c>
      <c r="D13" s="45">
        <v>824.39102564102564</v>
      </c>
      <c r="E13" s="7" t="s">
        <v>31</v>
      </c>
      <c r="F13" s="2" t="s">
        <v>32</v>
      </c>
      <c r="G13" s="19">
        <v>1</v>
      </c>
      <c r="H13" s="45">
        <v>5557.69</v>
      </c>
    </row>
    <row r="14" spans="1:16" x14ac:dyDescent="0.2">
      <c r="A14" s="43"/>
      <c r="B14" s="50"/>
      <c r="C14" s="48"/>
      <c r="D14" s="45"/>
      <c r="E14" s="7" t="s">
        <v>3</v>
      </c>
      <c r="F14" s="2" t="s">
        <v>4</v>
      </c>
      <c r="G14" s="19">
        <v>1</v>
      </c>
      <c r="H14" s="45"/>
    </row>
    <row r="15" spans="1:16" ht="13.5" thickBot="1" x14ac:dyDescent="0.25">
      <c r="A15" s="44"/>
      <c r="B15" s="51"/>
      <c r="C15" s="49"/>
      <c r="D15" s="46"/>
      <c r="E15" s="9" t="s">
        <v>5</v>
      </c>
      <c r="F15" s="10" t="s">
        <v>6</v>
      </c>
      <c r="G15" s="20">
        <v>1</v>
      </c>
      <c r="H15" s="46"/>
    </row>
    <row r="16" spans="1:16" x14ac:dyDescent="0.2">
      <c r="A16" s="12" t="s">
        <v>13</v>
      </c>
      <c r="B16" s="13">
        <v>156</v>
      </c>
      <c r="C16" s="21"/>
      <c r="D16" s="16"/>
      <c r="E16" s="12" t="s">
        <v>13</v>
      </c>
      <c r="F16" s="13">
        <v>156</v>
      </c>
      <c r="G16" s="21"/>
      <c r="H16" s="17"/>
    </row>
    <row r="17" spans="1:15" x14ac:dyDescent="0.2">
      <c r="A17" s="43" t="s">
        <v>8</v>
      </c>
      <c r="B17" s="50" t="s">
        <v>9</v>
      </c>
      <c r="C17" s="48">
        <v>1</v>
      </c>
      <c r="D17" s="45">
        <v>1380.1602564102561</v>
      </c>
      <c r="E17" s="7" t="s">
        <v>31</v>
      </c>
      <c r="F17" s="2" t="s">
        <v>32</v>
      </c>
      <c r="G17" s="19">
        <v>1</v>
      </c>
      <c r="H17" s="45">
        <v>5557.69</v>
      </c>
    </row>
    <row r="18" spans="1:15" x14ac:dyDescent="0.2">
      <c r="A18" s="43"/>
      <c r="B18" s="50"/>
      <c r="C18" s="48"/>
      <c r="D18" s="45"/>
      <c r="E18" s="7" t="s">
        <v>3</v>
      </c>
      <c r="F18" s="2" t="s">
        <v>4</v>
      </c>
      <c r="G18" s="19">
        <v>1</v>
      </c>
      <c r="H18" s="45"/>
    </row>
    <row r="19" spans="1:15" ht="13.5" thickBot="1" x14ac:dyDescent="0.25">
      <c r="A19" s="44"/>
      <c r="B19" s="51"/>
      <c r="C19" s="49"/>
      <c r="D19" s="46"/>
      <c r="E19" s="9" t="s">
        <v>5</v>
      </c>
      <c r="F19" s="10" t="s">
        <v>6</v>
      </c>
      <c r="G19" s="20">
        <v>1</v>
      </c>
      <c r="H19" s="46"/>
      <c r="N19" s="41"/>
    </row>
    <row r="20" spans="1:15" x14ac:dyDescent="0.2">
      <c r="A20" s="12" t="s">
        <v>14</v>
      </c>
      <c r="B20" s="13">
        <v>3603</v>
      </c>
      <c r="C20" s="21"/>
      <c r="D20" s="16"/>
      <c r="E20" s="12" t="s">
        <v>14</v>
      </c>
      <c r="F20" s="13">
        <v>3603</v>
      </c>
      <c r="G20" s="18"/>
      <c r="H20" s="17"/>
    </row>
    <row r="21" spans="1:15" x14ac:dyDescent="0.2">
      <c r="A21" s="43" t="s">
        <v>15</v>
      </c>
      <c r="B21" s="50" t="s">
        <v>16</v>
      </c>
      <c r="C21" s="48">
        <v>1</v>
      </c>
      <c r="D21" s="45">
        <v>5548.4294871794864</v>
      </c>
      <c r="E21" s="7" t="s">
        <v>33</v>
      </c>
      <c r="F21" s="2" t="s">
        <v>34</v>
      </c>
      <c r="G21" s="19">
        <v>1</v>
      </c>
      <c r="H21" s="45">
        <v>7410.26</v>
      </c>
      <c r="I21" s="41">
        <f>I29*5</f>
        <v>2315.7249999999999</v>
      </c>
    </row>
    <row r="22" spans="1:15" x14ac:dyDescent="0.2">
      <c r="A22" s="43"/>
      <c r="B22" s="50"/>
      <c r="C22" s="48"/>
      <c r="D22" s="45"/>
      <c r="E22" s="7" t="s">
        <v>3</v>
      </c>
      <c r="F22" s="2" t="s">
        <v>4</v>
      </c>
      <c r="G22" s="19">
        <v>1</v>
      </c>
      <c r="H22" s="45"/>
      <c r="I22" s="41">
        <v>2084.0649999999996</v>
      </c>
    </row>
    <row r="23" spans="1:15" ht="13.5" thickBot="1" x14ac:dyDescent="0.25">
      <c r="A23" s="44"/>
      <c r="B23" s="51"/>
      <c r="C23" s="49"/>
      <c r="D23" s="46"/>
      <c r="E23" s="9" t="s">
        <v>5</v>
      </c>
      <c r="F23" s="10" t="s">
        <v>6</v>
      </c>
      <c r="G23" s="20">
        <v>1</v>
      </c>
      <c r="H23" s="46"/>
      <c r="I23" s="41">
        <v>3010.4700000000003</v>
      </c>
    </row>
    <row r="24" spans="1:15" x14ac:dyDescent="0.2">
      <c r="A24" s="12" t="s">
        <v>17</v>
      </c>
      <c r="B24" s="13">
        <v>1328</v>
      </c>
      <c r="C24" s="21"/>
      <c r="D24" s="16"/>
      <c r="E24" s="12" t="s">
        <v>17</v>
      </c>
      <c r="F24" s="13">
        <v>1328</v>
      </c>
      <c r="G24" s="18"/>
      <c r="H24" s="17"/>
    </row>
    <row r="25" spans="1:15" x14ac:dyDescent="0.2">
      <c r="A25" s="43" t="s">
        <v>18</v>
      </c>
      <c r="B25" s="50" t="s">
        <v>19</v>
      </c>
      <c r="C25" s="48">
        <v>1</v>
      </c>
      <c r="D25" s="45">
        <v>2028.5576923076922</v>
      </c>
      <c r="E25" s="7" t="s">
        <v>35</v>
      </c>
      <c r="F25" s="2" t="s">
        <v>36</v>
      </c>
      <c r="G25" s="19">
        <v>1</v>
      </c>
      <c r="H25" s="45">
        <v>6483.97</v>
      </c>
      <c r="I25" s="41">
        <f>I29*3</f>
        <v>1389.4349999999999</v>
      </c>
    </row>
    <row r="26" spans="1:15" x14ac:dyDescent="0.2">
      <c r="A26" s="43"/>
      <c r="B26" s="50"/>
      <c r="C26" s="48"/>
      <c r="D26" s="45"/>
      <c r="E26" s="7" t="s">
        <v>3</v>
      </c>
      <c r="F26" s="2" t="s">
        <v>4</v>
      </c>
      <c r="G26" s="19">
        <v>1</v>
      </c>
      <c r="H26" s="45"/>
      <c r="I26" s="41">
        <v>2084.0649999999996</v>
      </c>
      <c r="O26" s="41"/>
    </row>
    <row r="27" spans="1:15" ht="13.5" thickBot="1" x14ac:dyDescent="0.25">
      <c r="A27" s="44"/>
      <c r="B27" s="51"/>
      <c r="C27" s="49"/>
      <c r="D27" s="46"/>
      <c r="E27" s="9" t="s">
        <v>5</v>
      </c>
      <c r="F27" s="10" t="s">
        <v>6</v>
      </c>
      <c r="G27" s="20">
        <v>1</v>
      </c>
      <c r="H27" s="46"/>
      <c r="I27" s="41">
        <v>3010.4700000000003</v>
      </c>
    </row>
    <row r="28" spans="1:15" x14ac:dyDescent="0.2">
      <c r="A28" s="12" t="s">
        <v>20</v>
      </c>
      <c r="B28" s="13">
        <v>614</v>
      </c>
      <c r="C28" s="21"/>
      <c r="D28" s="16"/>
      <c r="E28" s="12" t="s">
        <v>20</v>
      </c>
      <c r="F28" s="13">
        <v>614</v>
      </c>
      <c r="G28" s="18"/>
      <c r="H28" s="17"/>
    </row>
    <row r="29" spans="1:15" x14ac:dyDescent="0.2">
      <c r="A29" s="43" t="s">
        <v>18</v>
      </c>
      <c r="B29" s="50" t="s">
        <v>19</v>
      </c>
      <c r="C29" s="48">
        <v>1</v>
      </c>
      <c r="D29" s="45">
        <v>2028.5576923076922</v>
      </c>
      <c r="E29" s="7" t="s">
        <v>31</v>
      </c>
      <c r="F29" s="2" t="s">
        <v>32</v>
      </c>
      <c r="G29" s="19">
        <v>1</v>
      </c>
      <c r="H29" s="45">
        <v>5557.69</v>
      </c>
      <c r="I29">
        <v>463.14499999999998</v>
      </c>
      <c r="J29">
        <f>$I29*6</f>
        <v>2778.87</v>
      </c>
      <c r="K29">
        <f>$I29*15</f>
        <v>6947.1749999999993</v>
      </c>
    </row>
    <row r="30" spans="1:15" x14ac:dyDescent="0.2">
      <c r="A30" s="43"/>
      <c r="B30" s="50"/>
      <c r="C30" s="48"/>
      <c r="D30" s="45"/>
      <c r="E30" s="7" t="s">
        <v>3</v>
      </c>
      <c r="F30" s="2" t="s">
        <v>4</v>
      </c>
      <c r="G30" s="19">
        <v>1</v>
      </c>
      <c r="H30" s="45"/>
      <c r="I30" s="41">
        <v>2084.0649999999996</v>
      </c>
    </row>
    <row r="31" spans="1:15" ht="13.5" thickBot="1" x14ac:dyDescent="0.25">
      <c r="A31" s="44"/>
      <c r="B31" s="51"/>
      <c r="C31" s="49"/>
      <c r="D31" s="46"/>
      <c r="E31" s="9" t="s">
        <v>5</v>
      </c>
      <c r="F31" s="10" t="s">
        <v>6</v>
      </c>
      <c r="G31" s="20">
        <v>1</v>
      </c>
      <c r="H31" s="46"/>
      <c r="I31" s="41">
        <v>3010.4700000000003</v>
      </c>
    </row>
    <row r="32" spans="1:15" x14ac:dyDescent="0.2">
      <c r="A32" s="12" t="s">
        <v>21</v>
      </c>
      <c r="B32" s="13">
        <v>33</v>
      </c>
      <c r="C32" s="21"/>
      <c r="D32" s="16"/>
      <c r="E32" s="12" t="s">
        <v>21</v>
      </c>
      <c r="F32" s="13">
        <v>33</v>
      </c>
      <c r="G32" s="18"/>
      <c r="H32" s="17"/>
    </row>
    <row r="33" spans="1:11" x14ac:dyDescent="0.2">
      <c r="A33" s="43" t="s">
        <v>11</v>
      </c>
      <c r="B33" s="50" t="s">
        <v>12</v>
      </c>
      <c r="C33" s="48">
        <v>1</v>
      </c>
      <c r="D33" s="45">
        <v>824.39102564102564</v>
      </c>
      <c r="E33" s="7" t="s">
        <v>31</v>
      </c>
      <c r="F33" s="2" t="s">
        <v>32</v>
      </c>
      <c r="G33" s="19">
        <v>1</v>
      </c>
      <c r="H33" s="45">
        <v>5557.69</v>
      </c>
      <c r="I33">
        <v>463.14499999999998</v>
      </c>
    </row>
    <row r="34" spans="1:11" x14ac:dyDescent="0.2">
      <c r="A34" s="43"/>
      <c r="B34" s="50"/>
      <c r="C34" s="48"/>
      <c r="D34" s="45"/>
      <c r="E34" s="7" t="s">
        <v>3</v>
      </c>
      <c r="F34" s="2" t="s">
        <v>4</v>
      </c>
      <c r="G34" s="19">
        <v>1</v>
      </c>
      <c r="H34" s="45"/>
      <c r="I34" s="41">
        <v>2084.0649999999996</v>
      </c>
    </row>
    <row r="35" spans="1:11" ht="13.5" thickBot="1" x14ac:dyDescent="0.25">
      <c r="A35" s="44"/>
      <c r="B35" s="51"/>
      <c r="C35" s="49"/>
      <c r="D35" s="46"/>
      <c r="E35" s="9" t="s">
        <v>5</v>
      </c>
      <c r="F35" s="10" t="s">
        <v>6</v>
      </c>
      <c r="G35" s="20">
        <v>1</v>
      </c>
      <c r="H35" s="46"/>
      <c r="I35" s="41">
        <v>3010.4700000000003</v>
      </c>
    </row>
    <row r="36" spans="1:11" x14ac:dyDescent="0.2">
      <c r="A36" s="12" t="s">
        <v>22</v>
      </c>
      <c r="B36" s="14"/>
      <c r="C36" s="18"/>
      <c r="D36" s="16"/>
      <c r="E36" s="12" t="s">
        <v>22</v>
      </c>
      <c r="F36" s="14"/>
      <c r="G36" s="18"/>
      <c r="H36" s="16"/>
    </row>
    <row r="37" spans="1:11" x14ac:dyDescent="0.2">
      <c r="A37" s="7" t="s">
        <v>23</v>
      </c>
      <c r="B37" s="2" t="s">
        <v>24</v>
      </c>
      <c r="C37" s="19">
        <v>1</v>
      </c>
      <c r="D37" s="8">
        <v>17599.36</v>
      </c>
      <c r="E37" s="7" t="s">
        <v>23</v>
      </c>
      <c r="F37" s="2" t="s">
        <v>24</v>
      </c>
      <c r="G37" s="19">
        <v>1</v>
      </c>
      <c r="H37" s="8">
        <v>17599.36</v>
      </c>
      <c r="I37">
        <f>I29*25</f>
        <v>11578.625</v>
      </c>
    </row>
    <row r="38" spans="1:11" x14ac:dyDescent="0.2">
      <c r="A38" s="7" t="s">
        <v>3</v>
      </c>
      <c r="B38" s="2" t="s">
        <v>4</v>
      </c>
      <c r="C38" s="19">
        <v>1</v>
      </c>
      <c r="D38" s="8"/>
      <c r="E38" s="7" t="s">
        <v>3</v>
      </c>
      <c r="F38" s="2" t="s">
        <v>4</v>
      </c>
      <c r="G38" s="19">
        <v>1</v>
      </c>
      <c r="H38" s="8"/>
      <c r="I38" s="41">
        <v>2084.0649999999996</v>
      </c>
      <c r="K38" s="47"/>
    </row>
    <row r="39" spans="1:11" x14ac:dyDescent="0.2">
      <c r="A39" s="7" t="s">
        <v>5</v>
      </c>
      <c r="B39" s="2" t="s">
        <v>6</v>
      </c>
      <c r="C39" s="19">
        <v>1</v>
      </c>
      <c r="D39" s="8"/>
      <c r="E39" s="7" t="s">
        <v>5</v>
      </c>
      <c r="F39" s="2" t="s">
        <v>6</v>
      </c>
      <c r="G39" s="19">
        <v>1</v>
      </c>
      <c r="H39" s="8"/>
      <c r="I39" s="41">
        <v>3010.4700000000003</v>
      </c>
      <c r="K39" s="47"/>
    </row>
    <row r="40" spans="1:11" ht="13.5" thickBot="1" x14ac:dyDescent="0.25">
      <c r="A40" s="9" t="s">
        <v>25</v>
      </c>
      <c r="B40" s="10" t="s">
        <v>26</v>
      </c>
      <c r="C40" s="20">
        <v>5</v>
      </c>
      <c r="D40" s="11"/>
      <c r="E40" s="9" t="s">
        <v>25</v>
      </c>
      <c r="F40" s="10" t="s">
        <v>26</v>
      </c>
      <c r="G40" s="20">
        <v>5</v>
      </c>
      <c r="H40" s="11"/>
      <c r="I40">
        <v>926.2</v>
      </c>
      <c r="K40" s="41"/>
    </row>
    <row r="41" spans="1:11" x14ac:dyDescent="0.2">
      <c r="A41" s="7"/>
      <c r="B41" s="2"/>
      <c r="C41" s="19"/>
      <c r="D41" s="8"/>
      <c r="E41" s="7"/>
      <c r="F41" s="2"/>
      <c r="G41" s="19"/>
      <c r="H41" s="8"/>
    </row>
    <row r="42" spans="1:11" ht="13.5" thickBot="1" x14ac:dyDescent="0.25">
      <c r="A42" s="9" t="s">
        <v>27</v>
      </c>
      <c r="B42" s="10" t="s">
        <v>28</v>
      </c>
      <c r="C42" s="20">
        <v>1</v>
      </c>
      <c r="D42" s="11">
        <v>5187.1794871794873</v>
      </c>
      <c r="E42" s="9" t="s">
        <v>27</v>
      </c>
      <c r="F42" s="10" t="s">
        <v>28</v>
      </c>
      <c r="G42" s="20">
        <v>1</v>
      </c>
      <c r="H42" s="11">
        <v>5187.1794871794873</v>
      </c>
    </row>
    <row r="43" spans="1:11" x14ac:dyDescent="0.2">
      <c r="A43" s="2"/>
      <c r="B43" s="2"/>
      <c r="C43" s="19"/>
      <c r="D43" s="3"/>
      <c r="E43" s="2"/>
      <c r="F43" s="2"/>
      <c r="G43" s="19"/>
      <c r="H43" s="3"/>
    </row>
    <row r="44" spans="1:11" x14ac:dyDescent="0.2">
      <c r="A44" s="2"/>
      <c r="B44" s="1" t="s">
        <v>46</v>
      </c>
      <c r="C44" s="19"/>
      <c r="D44" s="4">
        <f>SUM(D5:D42)</f>
        <v>46064.006923076915</v>
      </c>
      <c r="E44" s="2"/>
      <c r="F44" s="1" t="s">
        <v>46</v>
      </c>
      <c r="G44" s="19"/>
      <c r="H44" s="4">
        <f>SUM(H5:H42)</f>
        <v>73732.039487179485</v>
      </c>
    </row>
    <row r="45" spans="1:11" x14ac:dyDescent="0.2">
      <c r="A45" s="2"/>
      <c r="B45" s="1"/>
      <c r="C45" s="19"/>
      <c r="D45" s="4"/>
      <c r="E45" s="2"/>
      <c r="F45" s="1"/>
      <c r="G45" s="19"/>
      <c r="H45" s="4"/>
    </row>
    <row r="46" spans="1:11" x14ac:dyDescent="0.2">
      <c r="A46" s="2" t="s">
        <v>50</v>
      </c>
      <c r="B46" s="1"/>
      <c r="C46" s="19"/>
      <c r="D46" s="4"/>
      <c r="E46" s="2"/>
      <c r="F46" s="1"/>
      <c r="G46" s="19"/>
      <c r="H46" s="4"/>
    </row>
    <row r="47" spans="1:11" ht="13.5" thickBot="1" x14ac:dyDescent="0.25">
      <c r="A47" s="2"/>
      <c r="B47" s="2"/>
      <c r="C47" s="19"/>
      <c r="D47" s="3"/>
      <c r="E47" s="2"/>
      <c r="F47" s="2"/>
      <c r="G47" s="19"/>
      <c r="H47" s="3"/>
    </row>
    <row r="48" spans="1:11" ht="13.5" thickBot="1" x14ac:dyDescent="0.25">
      <c r="A48" s="26" t="s">
        <v>29</v>
      </c>
      <c r="B48" s="27" t="s">
        <v>30</v>
      </c>
      <c r="C48" s="28">
        <v>9</v>
      </c>
      <c r="D48" s="29">
        <v>1350</v>
      </c>
      <c r="E48" s="27" t="s">
        <v>29</v>
      </c>
      <c r="F48" s="27" t="s">
        <v>30</v>
      </c>
      <c r="G48" s="28">
        <v>9</v>
      </c>
      <c r="H48" s="30">
        <v>1350</v>
      </c>
    </row>
    <row r="49" spans="1:8" x14ac:dyDescent="0.2">
      <c r="A49" s="2"/>
      <c r="B49" s="2"/>
      <c r="C49" s="19"/>
      <c r="D49" s="4">
        <f>D48/C48</f>
        <v>150</v>
      </c>
      <c r="E49" s="2"/>
      <c r="F49" s="2"/>
      <c r="G49" s="19"/>
      <c r="H49" s="4"/>
    </row>
    <row r="50" spans="1:8" x14ac:dyDescent="0.2">
      <c r="B50" s="1" t="s">
        <v>47</v>
      </c>
      <c r="D50" s="4">
        <v>1350</v>
      </c>
      <c r="F50" s="1" t="s">
        <v>47</v>
      </c>
      <c r="H50" s="4">
        <v>1350</v>
      </c>
    </row>
    <row r="51" spans="1:8" ht="13.5" thickBot="1" x14ac:dyDescent="0.25"/>
    <row r="52" spans="1:8" ht="13.5" thickBot="1" x14ac:dyDescent="0.25">
      <c r="A52" s="55" t="s">
        <v>48</v>
      </c>
      <c r="B52" s="56"/>
      <c r="C52" s="56"/>
      <c r="D52" s="57"/>
    </row>
    <row r="53" spans="1:8" x14ac:dyDescent="0.2">
      <c r="A53" s="31" t="s">
        <v>37</v>
      </c>
      <c r="B53" s="32" t="s">
        <v>38</v>
      </c>
      <c r="C53" s="33">
        <v>1</v>
      </c>
      <c r="D53" s="34">
        <v>5742.9487179487178</v>
      </c>
    </row>
    <row r="54" spans="1:8" x14ac:dyDescent="0.2">
      <c r="A54" s="6"/>
      <c r="D54" s="35"/>
    </row>
    <row r="55" spans="1:8" ht="13.5" thickBot="1" x14ac:dyDescent="0.25">
      <c r="A55" s="36" t="s">
        <v>39</v>
      </c>
      <c r="B55" s="37" t="s">
        <v>40</v>
      </c>
      <c r="C55" s="38">
        <v>1</v>
      </c>
      <c r="D55" s="39">
        <v>185.25641025641025</v>
      </c>
    </row>
    <row r="57" spans="1:8" x14ac:dyDescent="0.2">
      <c r="B57" s="1" t="s">
        <v>46</v>
      </c>
      <c r="D57" s="40">
        <f>SUM(D53:D55)</f>
        <v>5928.2051282051279</v>
      </c>
    </row>
  </sheetData>
  <mergeCells count="41">
    <mergeCell ref="A2:D2"/>
    <mergeCell ref="E2:H2"/>
    <mergeCell ref="A52:D52"/>
    <mergeCell ref="H29:H31"/>
    <mergeCell ref="D29:D31"/>
    <mergeCell ref="C29:C31"/>
    <mergeCell ref="B29:B31"/>
    <mergeCell ref="A29:A31"/>
    <mergeCell ref="H33:H35"/>
    <mergeCell ref="D33:D35"/>
    <mergeCell ref="C33:C35"/>
    <mergeCell ref="B33:B35"/>
    <mergeCell ref="A33:A35"/>
    <mergeCell ref="H21:H23"/>
    <mergeCell ref="D21:D23"/>
    <mergeCell ref="B21:B23"/>
    <mergeCell ref="A13:A15"/>
    <mergeCell ref="H13:H15"/>
    <mergeCell ref="C21:C23"/>
    <mergeCell ref="A21:A23"/>
    <mergeCell ref="H25:H27"/>
    <mergeCell ref="D25:D27"/>
    <mergeCell ref="C25:C27"/>
    <mergeCell ref="B25:B27"/>
    <mergeCell ref="A25:A27"/>
    <mergeCell ref="A9:A11"/>
    <mergeCell ref="H9:H11"/>
    <mergeCell ref="K38:K39"/>
    <mergeCell ref="D5:D7"/>
    <mergeCell ref="H5:H7"/>
    <mergeCell ref="D9:D11"/>
    <mergeCell ref="C9:C11"/>
    <mergeCell ref="B9:B11"/>
    <mergeCell ref="H17:H19"/>
    <mergeCell ref="D17:D19"/>
    <mergeCell ref="B17:B19"/>
    <mergeCell ref="C17:C19"/>
    <mergeCell ref="A17:A19"/>
    <mergeCell ref="D13:D15"/>
    <mergeCell ref="C13:C15"/>
    <mergeCell ref="B13:B15"/>
  </mergeCells>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0"/>
  <sheetViews>
    <sheetView tabSelected="1" topLeftCell="A10" workbookViewId="0">
      <selection activeCell="B1" sqref="B1:D80"/>
    </sheetView>
  </sheetViews>
  <sheetFormatPr defaultRowHeight="12.75" x14ac:dyDescent="0.2"/>
  <cols>
    <col min="2" max="2" width="8.7109375" style="5" customWidth="1"/>
    <col min="3" max="3" width="85.5703125" customWidth="1"/>
    <col min="4" max="4" width="11.42578125" customWidth="1"/>
  </cols>
  <sheetData>
    <row r="1" spans="2:4" ht="13.5" thickBot="1" x14ac:dyDescent="0.25"/>
    <row r="2" spans="2:4" ht="13.5" thickBot="1" x14ac:dyDescent="0.25">
      <c r="B2" s="58" t="s">
        <v>51</v>
      </c>
      <c r="C2" s="59" t="s">
        <v>52</v>
      </c>
      <c r="D2" s="59" t="s">
        <v>45</v>
      </c>
    </row>
    <row r="3" spans="2:4" x14ac:dyDescent="0.2">
      <c r="B3" s="64">
        <v>1</v>
      </c>
      <c r="C3" s="60" t="s">
        <v>53</v>
      </c>
      <c r="D3" s="62">
        <v>1</v>
      </c>
    </row>
    <row r="4" spans="2:4" ht="45" x14ac:dyDescent="0.2">
      <c r="B4" s="65"/>
      <c r="C4" s="60" t="s">
        <v>54</v>
      </c>
      <c r="D4" s="62" t="s">
        <v>56</v>
      </c>
    </row>
    <row r="5" spans="2:4" ht="13.5" thickBot="1" x14ac:dyDescent="0.25">
      <c r="B5" s="66"/>
      <c r="C5" s="61" t="s">
        <v>55</v>
      </c>
      <c r="D5" s="63"/>
    </row>
    <row r="6" spans="2:4" x14ac:dyDescent="0.2">
      <c r="B6" s="64">
        <v>2</v>
      </c>
      <c r="C6" s="60" t="s">
        <v>57</v>
      </c>
      <c r="D6" s="62">
        <v>2</v>
      </c>
    </row>
    <row r="7" spans="2:4" ht="22.5" x14ac:dyDescent="0.2">
      <c r="B7" s="65"/>
      <c r="C7" s="60" t="s">
        <v>58</v>
      </c>
      <c r="D7" s="62" t="s">
        <v>56</v>
      </c>
    </row>
    <row r="8" spans="2:4" ht="13.5" thickBot="1" x14ac:dyDescent="0.25">
      <c r="B8" s="66"/>
      <c r="C8" s="61" t="s">
        <v>55</v>
      </c>
      <c r="D8" s="63"/>
    </row>
    <row r="9" spans="2:4" x14ac:dyDescent="0.2">
      <c r="B9" s="64">
        <v>3</v>
      </c>
      <c r="C9" s="60" t="s">
        <v>59</v>
      </c>
      <c r="D9" s="62">
        <v>1</v>
      </c>
    </row>
    <row r="10" spans="2:4" x14ac:dyDescent="0.2">
      <c r="B10" s="65"/>
      <c r="C10" s="60" t="s">
        <v>60</v>
      </c>
      <c r="D10" s="62" t="s">
        <v>56</v>
      </c>
    </row>
    <row r="11" spans="2:4" ht="13.5" thickBot="1" x14ac:dyDescent="0.25">
      <c r="B11" s="66"/>
      <c r="C11" s="61" t="s">
        <v>55</v>
      </c>
      <c r="D11" s="63"/>
    </row>
    <row r="12" spans="2:4" x14ac:dyDescent="0.2">
      <c r="B12" s="64">
        <v>4</v>
      </c>
      <c r="C12" s="60" t="s">
        <v>61</v>
      </c>
      <c r="D12" s="62">
        <v>5</v>
      </c>
    </row>
    <row r="13" spans="2:4" ht="33.75" x14ac:dyDescent="0.2">
      <c r="B13" s="65"/>
      <c r="C13" s="60" t="s">
        <v>62</v>
      </c>
      <c r="D13" s="62" t="s">
        <v>56</v>
      </c>
    </row>
    <row r="14" spans="2:4" ht="13.5" thickBot="1" x14ac:dyDescent="0.25">
      <c r="B14" s="66"/>
      <c r="C14" s="61" t="s">
        <v>55</v>
      </c>
      <c r="D14" s="63"/>
    </row>
    <row r="15" spans="2:4" x14ac:dyDescent="0.2">
      <c r="B15" s="64">
        <v>5</v>
      </c>
      <c r="C15" s="60" t="s">
        <v>63</v>
      </c>
      <c r="D15" s="62">
        <v>1</v>
      </c>
    </row>
    <row r="16" spans="2:4" ht="45" x14ac:dyDescent="0.2">
      <c r="B16" s="65"/>
      <c r="C16" s="60" t="s">
        <v>64</v>
      </c>
      <c r="D16" s="62" t="s">
        <v>56</v>
      </c>
    </row>
    <row r="17" spans="2:4" ht="13.5" thickBot="1" x14ac:dyDescent="0.25">
      <c r="B17" s="66"/>
      <c r="C17" s="61" t="s">
        <v>55</v>
      </c>
      <c r="D17" s="63"/>
    </row>
    <row r="18" spans="2:4" x14ac:dyDescent="0.2">
      <c r="B18" s="64">
        <v>6</v>
      </c>
      <c r="C18" s="60" t="s">
        <v>57</v>
      </c>
      <c r="D18" s="62">
        <v>1</v>
      </c>
    </row>
    <row r="19" spans="2:4" ht="22.5" x14ac:dyDescent="0.2">
      <c r="B19" s="65"/>
      <c r="C19" s="60" t="s">
        <v>58</v>
      </c>
      <c r="D19" s="62" t="s">
        <v>56</v>
      </c>
    </row>
    <row r="20" spans="2:4" ht="13.5" thickBot="1" x14ac:dyDescent="0.25">
      <c r="B20" s="66"/>
      <c r="C20" s="61" t="s">
        <v>55</v>
      </c>
      <c r="D20" s="63"/>
    </row>
    <row r="21" spans="2:4" x14ac:dyDescent="0.2">
      <c r="B21" s="64">
        <v>7</v>
      </c>
      <c r="C21" s="60" t="s">
        <v>59</v>
      </c>
      <c r="D21" s="62">
        <v>1</v>
      </c>
    </row>
    <row r="22" spans="2:4" x14ac:dyDescent="0.2">
      <c r="B22" s="65"/>
      <c r="C22" s="60" t="s">
        <v>60</v>
      </c>
      <c r="D22" s="62" t="s">
        <v>56</v>
      </c>
    </row>
    <row r="23" spans="2:4" ht="13.5" thickBot="1" x14ac:dyDescent="0.25">
      <c r="B23" s="66"/>
      <c r="C23" s="61" t="s">
        <v>55</v>
      </c>
      <c r="D23" s="63"/>
    </row>
    <row r="24" spans="2:4" x14ac:dyDescent="0.2">
      <c r="B24" s="64">
        <v>8</v>
      </c>
      <c r="C24" s="60" t="s">
        <v>63</v>
      </c>
      <c r="D24" s="62">
        <v>1</v>
      </c>
    </row>
    <row r="25" spans="2:4" ht="45" x14ac:dyDescent="0.2">
      <c r="B25" s="65"/>
      <c r="C25" s="60" t="s">
        <v>64</v>
      </c>
      <c r="D25" s="62" t="s">
        <v>56</v>
      </c>
    </row>
    <row r="26" spans="2:4" ht="13.5" thickBot="1" x14ac:dyDescent="0.25">
      <c r="B26" s="66"/>
      <c r="C26" s="61" t="s">
        <v>55</v>
      </c>
      <c r="D26" s="63"/>
    </row>
    <row r="27" spans="2:4" x14ac:dyDescent="0.2">
      <c r="B27" s="64">
        <v>9</v>
      </c>
      <c r="C27" s="60" t="s">
        <v>57</v>
      </c>
      <c r="D27" s="62">
        <v>1</v>
      </c>
    </row>
    <row r="28" spans="2:4" ht="22.5" x14ac:dyDescent="0.2">
      <c r="B28" s="65"/>
      <c r="C28" s="60" t="s">
        <v>58</v>
      </c>
      <c r="D28" s="62" t="s">
        <v>56</v>
      </c>
    </row>
    <row r="29" spans="2:4" ht="13.5" thickBot="1" x14ac:dyDescent="0.25">
      <c r="B29" s="66"/>
      <c r="C29" s="61" t="s">
        <v>55</v>
      </c>
      <c r="D29" s="63"/>
    </row>
    <row r="30" spans="2:4" x14ac:dyDescent="0.2">
      <c r="B30" s="64">
        <v>10</v>
      </c>
      <c r="C30" s="60" t="s">
        <v>59</v>
      </c>
      <c r="D30" s="62">
        <v>1</v>
      </c>
    </row>
    <row r="31" spans="2:4" x14ac:dyDescent="0.2">
      <c r="B31" s="65"/>
      <c r="C31" s="60" t="s">
        <v>60</v>
      </c>
      <c r="D31" s="62" t="s">
        <v>56</v>
      </c>
    </row>
    <row r="32" spans="2:4" ht="13.5" thickBot="1" x14ac:dyDescent="0.25">
      <c r="B32" s="66"/>
      <c r="C32" s="61" t="s">
        <v>55</v>
      </c>
      <c r="D32" s="63"/>
    </row>
    <row r="33" spans="2:4" x14ac:dyDescent="0.2">
      <c r="B33" s="64">
        <v>11</v>
      </c>
      <c r="C33" s="60" t="s">
        <v>63</v>
      </c>
      <c r="D33" s="62">
        <v>1</v>
      </c>
    </row>
    <row r="34" spans="2:4" ht="45" x14ac:dyDescent="0.2">
      <c r="B34" s="65"/>
      <c r="C34" s="60" t="s">
        <v>64</v>
      </c>
      <c r="D34" s="62" t="s">
        <v>56</v>
      </c>
    </row>
    <row r="35" spans="2:4" ht="13.5" thickBot="1" x14ac:dyDescent="0.25">
      <c r="B35" s="66"/>
      <c r="C35" s="61" t="s">
        <v>55</v>
      </c>
      <c r="D35" s="63"/>
    </row>
    <row r="36" spans="2:4" x14ac:dyDescent="0.2">
      <c r="B36" s="64">
        <v>12</v>
      </c>
      <c r="C36" s="60" t="s">
        <v>57</v>
      </c>
      <c r="D36" s="62">
        <v>1</v>
      </c>
    </row>
    <row r="37" spans="2:4" ht="22.5" x14ac:dyDescent="0.2">
      <c r="B37" s="65"/>
      <c r="C37" s="60" t="s">
        <v>58</v>
      </c>
      <c r="D37" s="62" t="s">
        <v>56</v>
      </c>
    </row>
    <row r="38" spans="2:4" ht="13.5" thickBot="1" x14ac:dyDescent="0.25">
      <c r="B38" s="66"/>
      <c r="C38" s="61" t="s">
        <v>55</v>
      </c>
      <c r="D38" s="63"/>
    </row>
    <row r="39" spans="2:4" x14ac:dyDescent="0.2">
      <c r="B39" s="64">
        <v>13</v>
      </c>
      <c r="C39" s="60" t="s">
        <v>59</v>
      </c>
      <c r="D39" s="62">
        <v>1</v>
      </c>
    </row>
    <row r="40" spans="2:4" x14ac:dyDescent="0.2">
      <c r="B40" s="65"/>
      <c r="C40" s="60" t="s">
        <v>60</v>
      </c>
      <c r="D40" s="62" t="s">
        <v>56</v>
      </c>
    </row>
    <row r="41" spans="2:4" ht="13.5" thickBot="1" x14ac:dyDescent="0.25">
      <c r="B41" s="66"/>
      <c r="C41" s="61" t="s">
        <v>55</v>
      </c>
      <c r="D41" s="63"/>
    </row>
    <row r="42" spans="2:4" x14ac:dyDescent="0.2">
      <c r="B42" s="64">
        <v>14</v>
      </c>
      <c r="C42" s="60" t="s">
        <v>65</v>
      </c>
      <c r="D42" s="62">
        <v>1</v>
      </c>
    </row>
    <row r="43" spans="2:4" ht="33.75" x14ac:dyDescent="0.2">
      <c r="B43" s="65"/>
      <c r="C43" s="60" t="s">
        <v>66</v>
      </c>
      <c r="D43" s="62" t="s">
        <v>56</v>
      </c>
    </row>
    <row r="44" spans="2:4" ht="13.5" thickBot="1" x14ac:dyDescent="0.25">
      <c r="B44" s="66"/>
      <c r="C44" s="61" t="s">
        <v>55</v>
      </c>
      <c r="D44" s="63"/>
    </row>
    <row r="45" spans="2:4" x14ac:dyDescent="0.2">
      <c r="B45" s="64">
        <v>15</v>
      </c>
      <c r="C45" s="60" t="s">
        <v>57</v>
      </c>
      <c r="D45" s="62">
        <v>1</v>
      </c>
    </row>
    <row r="46" spans="2:4" ht="22.5" x14ac:dyDescent="0.2">
      <c r="B46" s="65"/>
      <c r="C46" s="60" t="s">
        <v>58</v>
      </c>
      <c r="D46" s="62" t="s">
        <v>56</v>
      </c>
    </row>
    <row r="47" spans="2:4" ht="13.5" thickBot="1" x14ac:dyDescent="0.25">
      <c r="B47" s="66"/>
      <c r="C47" s="61" t="s">
        <v>55</v>
      </c>
      <c r="D47" s="63"/>
    </row>
    <row r="48" spans="2:4" x14ac:dyDescent="0.2">
      <c r="B48" s="64">
        <v>16</v>
      </c>
      <c r="C48" s="60" t="s">
        <v>59</v>
      </c>
      <c r="D48" s="62">
        <v>1</v>
      </c>
    </row>
    <row r="49" spans="2:4" x14ac:dyDescent="0.2">
      <c r="B49" s="65"/>
      <c r="C49" s="60" t="s">
        <v>60</v>
      </c>
      <c r="D49" s="62" t="s">
        <v>56</v>
      </c>
    </row>
    <row r="50" spans="2:4" ht="13.5" thickBot="1" x14ac:dyDescent="0.25">
      <c r="B50" s="66"/>
      <c r="C50" s="61" t="s">
        <v>55</v>
      </c>
      <c r="D50" s="63"/>
    </row>
    <row r="51" spans="2:4" x14ac:dyDescent="0.2">
      <c r="B51" s="64">
        <v>17</v>
      </c>
      <c r="C51" s="60" t="s">
        <v>67</v>
      </c>
      <c r="D51" s="62">
        <v>1</v>
      </c>
    </row>
    <row r="52" spans="2:4" ht="33.75" x14ac:dyDescent="0.2">
      <c r="B52" s="65"/>
      <c r="C52" s="60" t="s">
        <v>68</v>
      </c>
      <c r="D52" s="62" t="s">
        <v>56</v>
      </c>
    </row>
    <row r="53" spans="2:4" ht="13.5" thickBot="1" x14ac:dyDescent="0.25">
      <c r="B53" s="66"/>
      <c r="C53" s="61" t="s">
        <v>55</v>
      </c>
      <c r="D53" s="63"/>
    </row>
    <row r="54" spans="2:4" x14ac:dyDescent="0.2">
      <c r="B54" s="64">
        <v>18</v>
      </c>
      <c r="C54" s="60" t="s">
        <v>57</v>
      </c>
      <c r="D54" s="62">
        <v>1</v>
      </c>
    </row>
    <row r="55" spans="2:4" ht="22.5" x14ac:dyDescent="0.2">
      <c r="B55" s="65"/>
      <c r="C55" s="60" t="s">
        <v>58</v>
      </c>
      <c r="D55" s="62" t="s">
        <v>56</v>
      </c>
    </row>
    <row r="56" spans="2:4" ht="13.5" thickBot="1" x14ac:dyDescent="0.25">
      <c r="B56" s="66"/>
      <c r="C56" s="61" t="s">
        <v>55</v>
      </c>
      <c r="D56" s="63"/>
    </row>
    <row r="57" spans="2:4" x14ac:dyDescent="0.2">
      <c r="B57" s="64">
        <v>19</v>
      </c>
      <c r="C57" s="60" t="s">
        <v>59</v>
      </c>
      <c r="D57" s="62">
        <v>1</v>
      </c>
    </row>
    <row r="58" spans="2:4" x14ac:dyDescent="0.2">
      <c r="B58" s="65"/>
      <c r="C58" s="60" t="s">
        <v>60</v>
      </c>
      <c r="D58" s="62" t="s">
        <v>56</v>
      </c>
    </row>
    <row r="59" spans="2:4" ht="13.5" thickBot="1" x14ac:dyDescent="0.25">
      <c r="B59" s="66"/>
      <c r="C59" s="61" t="s">
        <v>55</v>
      </c>
      <c r="D59" s="63"/>
    </row>
    <row r="60" spans="2:4" x14ac:dyDescent="0.2">
      <c r="B60" s="64">
        <v>20</v>
      </c>
      <c r="C60" s="60" t="s">
        <v>63</v>
      </c>
      <c r="D60" s="62">
        <v>1</v>
      </c>
    </row>
    <row r="61" spans="2:4" ht="45" x14ac:dyDescent="0.2">
      <c r="B61" s="65"/>
      <c r="C61" s="60" t="s">
        <v>64</v>
      </c>
      <c r="D61" s="62" t="s">
        <v>56</v>
      </c>
    </row>
    <row r="62" spans="2:4" ht="13.5" thickBot="1" x14ac:dyDescent="0.25">
      <c r="B62" s="66"/>
      <c r="C62" s="61" t="s">
        <v>69</v>
      </c>
      <c r="D62" s="63"/>
    </row>
    <row r="63" spans="2:4" x14ac:dyDescent="0.2">
      <c r="B63" s="64">
        <v>21</v>
      </c>
      <c r="C63" s="60" t="s">
        <v>57</v>
      </c>
      <c r="D63" s="62">
        <v>1</v>
      </c>
    </row>
    <row r="64" spans="2:4" ht="22.5" x14ac:dyDescent="0.2">
      <c r="B64" s="65"/>
      <c r="C64" s="60" t="s">
        <v>58</v>
      </c>
      <c r="D64" s="62" t="s">
        <v>56</v>
      </c>
    </row>
    <row r="65" spans="2:4" ht="13.5" thickBot="1" x14ac:dyDescent="0.25">
      <c r="B65" s="66"/>
      <c r="C65" s="61" t="s">
        <v>55</v>
      </c>
      <c r="D65" s="63"/>
    </row>
    <row r="66" spans="2:4" x14ac:dyDescent="0.2">
      <c r="B66" s="64">
        <v>22</v>
      </c>
      <c r="C66" s="60" t="s">
        <v>59</v>
      </c>
      <c r="D66" s="62">
        <v>1</v>
      </c>
    </row>
    <row r="67" spans="2:4" x14ac:dyDescent="0.2">
      <c r="B67" s="65"/>
      <c r="C67" s="60" t="s">
        <v>60</v>
      </c>
      <c r="D67" s="62" t="s">
        <v>56</v>
      </c>
    </row>
    <row r="68" spans="2:4" ht="13.5" thickBot="1" x14ac:dyDescent="0.25">
      <c r="B68" s="66"/>
      <c r="C68" s="61" t="s">
        <v>55</v>
      </c>
      <c r="D68" s="63"/>
    </row>
    <row r="69" spans="2:4" x14ac:dyDescent="0.2">
      <c r="B69" s="64">
        <v>23</v>
      </c>
      <c r="C69" s="60" t="s">
        <v>63</v>
      </c>
      <c r="D69" s="62">
        <v>1</v>
      </c>
    </row>
    <row r="70" spans="2:4" ht="45" x14ac:dyDescent="0.2">
      <c r="B70" s="65"/>
      <c r="C70" s="60" t="s">
        <v>64</v>
      </c>
      <c r="D70" s="62" t="s">
        <v>56</v>
      </c>
    </row>
    <row r="71" spans="2:4" ht="13.5" thickBot="1" x14ac:dyDescent="0.25">
      <c r="B71" s="66"/>
      <c r="C71" s="61" t="s">
        <v>69</v>
      </c>
      <c r="D71" s="63"/>
    </row>
    <row r="72" spans="2:4" x14ac:dyDescent="0.2">
      <c r="B72" s="64">
        <v>24</v>
      </c>
      <c r="C72" s="60" t="s">
        <v>57</v>
      </c>
      <c r="D72" s="62">
        <v>1</v>
      </c>
    </row>
    <row r="73" spans="2:4" ht="22.5" x14ac:dyDescent="0.2">
      <c r="B73" s="65"/>
      <c r="C73" s="60" t="s">
        <v>58</v>
      </c>
      <c r="D73" s="62" t="s">
        <v>56</v>
      </c>
    </row>
    <row r="74" spans="2:4" ht="13.5" thickBot="1" x14ac:dyDescent="0.25">
      <c r="B74" s="66"/>
      <c r="C74" s="61" t="s">
        <v>55</v>
      </c>
      <c r="D74" s="63"/>
    </row>
    <row r="75" spans="2:4" x14ac:dyDescent="0.2">
      <c r="B75" s="64">
        <v>25</v>
      </c>
      <c r="C75" s="60" t="s">
        <v>59</v>
      </c>
      <c r="D75" s="62">
        <v>1</v>
      </c>
    </row>
    <row r="76" spans="2:4" x14ac:dyDescent="0.2">
      <c r="B76" s="65"/>
      <c r="C76" s="60" t="s">
        <v>60</v>
      </c>
      <c r="D76" s="62" t="s">
        <v>56</v>
      </c>
    </row>
    <row r="77" spans="2:4" ht="13.5" thickBot="1" x14ac:dyDescent="0.25">
      <c r="B77" s="66"/>
      <c r="C77" s="61" t="s">
        <v>55</v>
      </c>
      <c r="D77" s="63"/>
    </row>
    <row r="78" spans="2:4" x14ac:dyDescent="0.2">
      <c r="B78" s="64">
        <v>26</v>
      </c>
      <c r="C78" s="60" t="s">
        <v>70</v>
      </c>
      <c r="D78" s="62">
        <v>1</v>
      </c>
    </row>
    <row r="79" spans="2:4" ht="33.75" x14ac:dyDescent="0.2">
      <c r="B79" s="65"/>
      <c r="C79" s="60" t="s">
        <v>71</v>
      </c>
      <c r="D79" s="62" t="s">
        <v>56</v>
      </c>
    </row>
    <row r="80" spans="2:4" ht="13.5" thickBot="1" x14ac:dyDescent="0.25">
      <c r="B80" s="66"/>
      <c r="C80" s="61" t="s">
        <v>55</v>
      </c>
      <c r="D80" s="63"/>
    </row>
  </sheetData>
  <mergeCells count="26">
    <mergeCell ref="B75:B77"/>
    <mergeCell ref="B78:B80"/>
    <mergeCell ref="B57:B59"/>
    <mergeCell ref="B60:B62"/>
    <mergeCell ref="B63:B65"/>
    <mergeCell ref="B66:B68"/>
    <mergeCell ref="B69:B71"/>
    <mergeCell ref="B72:B74"/>
    <mergeCell ref="B39:B41"/>
    <mergeCell ref="B42:B44"/>
    <mergeCell ref="B45:B47"/>
    <mergeCell ref="B48:B50"/>
    <mergeCell ref="B51:B53"/>
    <mergeCell ref="B54:B56"/>
    <mergeCell ref="B21:B23"/>
    <mergeCell ref="B24:B26"/>
    <mergeCell ref="B27:B29"/>
    <mergeCell ref="B30:B32"/>
    <mergeCell ref="B33:B35"/>
    <mergeCell ref="B36:B38"/>
    <mergeCell ref="B3:B5"/>
    <mergeCell ref="B6:B8"/>
    <mergeCell ref="B9:B11"/>
    <mergeCell ref="B12:B14"/>
    <mergeCell ref="B15:B17"/>
    <mergeCell ref="B18:B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Siemens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Tamochkin Valery</dc:creator>
  <cp:lastModifiedBy>ildusx</cp:lastModifiedBy>
  <dcterms:created xsi:type="dcterms:W3CDTF">2018-02-15T07:44:36Z</dcterms:created>
  <dcterms:modified xsi:type="dcterms:W3CDTF">2019-06-17T07:21:39Z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-1584605062</vt:i4>
  </property>
  <property fmtid="{D5CDD505-2E9C-101B-9397-08002B2CF9AE}" pid="3" name="_NewReviewCycle">
    <vt:lpwstr/>
  </property>
  <property fmtid="{D5CDD505-2E9C-101B-9397-08002B2CF9AE}" pid="4" name="_EmailSubject">
    <vt:lpwstr>Состав ПО WinCC OA</vt:lpwstr>
  </property>
  <property fmtid="{D5CDD505-2E9C-101B-9397-08002B2CF9AE}" pid="5" name="_AuthorEmail">
    <vt:lpwstr>valery.tamochkin@siemens.com</vt:lpwstr>
  </property>
  <property fmtid="{D5CDD505-2E9C-101B-9397-08002B2CF9AE}" pid="6" name="_AuthorEmailDisplayName">
    <vt:lpwstr>Tamochkin, Valery (RC-RU PD S-VO)</vt:lpwstr>
  </property>
  <property fmtid="{D5CDD505-2E9C-101B-9397-08002B2CF9AE}" pid="7" name="_ReviewingToolsShownOnce">
    <vt:lpwstr/>
  </property>
</Properties>
</file>