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zhangtongyi/Desktop/P002 公开原始数据/Data-Analysis-and-Results/1.Metrics_and_Label_Calculation/4.Olanzapine_Dose_Equivalent/"/>
    </mc:Choice>
  </mc:AlternateContent>
  <xr:revisionPtr revIDLastSave="0" documentId="13_ncr:1_{436FDADF-5DD2-B14B-B7DE-B9E311D5E745}" xr6:coauthVersionLast="47" xr6:coauthVersionMax="47" xr10:uidLastSave="{00000000-0000-0000-0000-000000000000}"/>
  <bookViews>
    <workbookView xWindow="40" yWindow="500" windowWidth="32920" windowHeight="18400" xr2:uid="{00000000-000D-0000-FFFF-FFFF00000000}"/>
  </bookViews>
  <sheets>
    <sheet name="Study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4" l="1"/>
  <c r="AE2" i="4"/>
  <c r="AC3" i="4"/>
  <c r="AE3" i="4"/>
  <c r="AC4" i="4"/>
  <c r="AE4" i="4"/>
  <c r="AC5" i="4"/>
  <c r="AE5" i="4"/>
  <c r="AC6" i="4"/>
  <c r="AE6" i="4"/>
  <c r="AE7" i="4"/>
  <c r="AE8" i="4"/>
  <c r="AC9" i="4"/>
  <c r="AE9" i="4"/>
  <c r="AE10" i="4"/>
  <c r="AC11" i="4"/>
  <c r="AE11" i="4"/>
  <c r="AC12" i="4"/>
  <c r="AE12" i="4"/>
  <c r="AE13" i="4"/>
  <c r="AC14" i="4"/>
  <c r="AE14" i="4"/>
  <c r="AC15" i="4"/>
  <c r="AE15" i="4"/>
  <c r="AC16" i="4"/>
  <c r="AE16" i="4"/>
  <c r="AC17" i="4"/>
  <c r="AE17" i="4"/>
  <c r="AC18" i="4"/>
  <c r="AE18" i="4"/>
  <c r="AC19" i="4"/>
  <c r="AE19" i="4"/>
  <c r="AC20" i="4"/>
  <c r="AE20" i="4"/>
  <c r="AC21" i="4"/>
  <c r="AE21" i="4"/>
  <c r="AC22" i="4"/>
  <c r="AE22" i="4"/>
  <c r="AC23" i="4"/>
  <c r="AE23" i="4"/>
  <c r="AE24" i="4"/>
  <c r="AE25" i="4"/>
  <c r="AC26" i="4"/>
  <c r="AE26" i="4"/>
  <c r="AE27" i="4"/>
  <c r="AC28" i="4"/>
  <c r="AE28" i="4"/>
  <c r="AC29" i="4"/>
  <c r="AE29" i="4"/>
  <c r="AC30" i="4"/>
  <c r="AE30" i="4"/>
  <c r="AC31" i="4"/>
  <c r="AE31" i="4"/>
  <c r="AC32" i="4"/>
  <c r="AE32" i="4"/>
  <c r="AE33" i="4"/>
  <c r="AC34" i="4"/>
  <c r="AE34" i="4"/>
  <c r="AC35" i="4"/>
  <c r="AE35" i="4"/>
  <c r="AC36" i="4"/>
  <c r="AE36" i="4"/>
  <c r="AE37" i="4"/>
  <c r="AC38" i="4"/>
  <c r="AE38" i="4"/>
  <c r="AC39" i="4"/>
  <c r="AE39" i="4"/>
  <c r="AC40" i="4"/>
  <c r="AE40" i="4"/>
  <c r="AE41" i="4"/>
  <c r="AE42" i="4"/>
  <c r="AC43" i="4"/>
  <c r="AE43" i="4"/>
  <c r="AE44" i="4"/>
  <c r="AC45" i="4"/>
  <c r="AE45" i="4"/>
  <c r="AE46" i="4"/>
  <c r="AC47" i="4"/>
  <c r="AE47" i="4"/>
  <c r="AC48" i="4"/>
  <c r="AE48" i="4"/>
  <c r="AC49" i="4"/>
  <c r="AE49" i="4"/>
  <c r="AE50" i="4"/>
  <c r="AE51" i="4"/>
  <c r="AC52" i="4"/>
  <c r="AE52" i="4"/>
  <c r="AC53" i="4"/>
  <c r="AE53" i="4"/>
  <c r="AC54" i="4"/>
  <c r="AE54" i="4"/>
  <c r="AC55" i="4"/>
  <c r="AE55" i="4"/>
  <c r="AC56" i="4"/>
  <c r="AE56" i="4"/>
  <c r="AC57" i="4"/>
  <c r="AE57" i="4"/>
  <c r="AC58" i="4"/>
  <c r="AE58" i="4"/>
  <c r="AC59" i="4"/>
  <c r="AE59" i="4"/>
  <c r="AC60" i="4"/>
  <c r="AE60" i="4"/>
  <c r="AE61" i="4"/>
  <c r="AE62" i="4"/>
  <c r="AC63" i="4"/>
  <c r="AE63" i="4"/>
  <c r="AC64" i="4"/>
  <c r="AE64" i="4"/>
  <c r="AC65" i="4"/>
  <c r="AE65" i="4"/>
  <c r="AC66" i="4"/>
  <c r="AE66" i="4"/>
  <c r="AC67" i="4"/>
  <c r="AE67" i="4"/>
  <c r="AE68" i="4"/>
  <c r="AC69" i="4"/>
  <c r="AE69" i="4"/>
  <c r="AE70" i="4"/>
  <c r="AC71" i="4"/>
  <c r="AE71" i="4"/>
  <c r="AC72" i="4"/>
  <c r="AE72" i="4"/>
  <c r="AE73" i="4"/>
  <c r="AE74" i="4"/>
  <c r="AC75" i="4"/>
  <c r="AE75" i="4"/>
  <c r="AC76" i="4"/>
  <c r="AE76" i="4"/>
  <c r="AC77" i="4"/>
  <c r="AE77" i="4"/>
  <c r="AC78" i="4"/>
  <c r="AE78" i="4"/>
  <c r="AC79" i="4"/>
  <c r="AE79" i="4"/>
  <c r="AC80" i="4"/>
  <c r="AE80" i="4"/>
  <c r="AC81" i="4"/>
  <c r="AE81" i="4"/>
  <c r="AC82" i="4"/>
  <c r="AE82" i="4"/>
  <c r="AE83" i="4"/>
  <c r="AC84" i="4"/>
  <c r="AE84" i="4"/>
  <c r="AC85" i="4"/>
  <c r="AE85" i="4"/>
  <c r="AC86" i="4"/>
  <c r="AE86" i="4"/>
  <c r="AC87" i="4"/>
  <c r="AE87" i="4"/>
  <c r="AC88" i="4"/>
  <c r="AE88" i="4"/>
  <c r="AE89" i="4"/>
  <c r="AE90" i="4"/>
  <c r="AC91" i="4"/>
  <c r="AE91" i="4"/>
  <c r="AC92" i="4"/>
  <c r="AE92" i="4"/>
  <c r="AE93" i="4"/>
  <c r="AC94" i="4"/>
  <c r="AE94" i="4"/>
  <c r="AE95" i="4"/>
  <c r="AC96" i="4"/>
  <c r="AE96" i="4"/>
  <c r="AE97" i="4"/>
  <c r="AE98" i="4"/>
  <c r="AC99" i="4"/>
  <c r="AE99" i="4"/>
  <c r="AC100" i="4"/>
  <c r="AE100" i="4"/>
  <c r="AE101" i="4"/>
  <c r="AE102" i="4"/>
  <c r="AE103" i="4"/>
  <c r="AE104" i="4"/>
  <c r="AE105" i="4"/>
  <c r="AC106" i="4"/>
  <c r="AE106" i="4"/>
  <c r="AE107" i="4"/>
  <c r="AC108" i="4"/>
  <c r="AE108" i="4"/>
  <c r="AC109" i="4"/>
  <c r="AE109" i="4"/>
  <c r="AE110" i="4"/>
  <c r="AE111" i="4"/>
  <c r="AC112" i="4"/>
  <c r="AE112" i="4"/>
  <c r="AC113" i="4"/>
  <c r="AE113" i="4"/>
  <c r="AC114" i="4"/>
  <c r="AE114" i="4"/>
  <c r="AC115" i="4"/>
  <c r="AE115" i="4"/>
  <c r="AE116" i="4"/>
  <c r="AE117" i="4"/>
  <c r="AC118" i="4"/>
  <c r="AE118" i="4"/>
  <c r="AC119" i="4"/>
  <c r="AE119" i="4"/>
  <c r="AC120" i="4"/>
  <c r="AE120" i="4"/>
  <c r="AC121" i="4"/>
  <c r="AE121" i="4"/>
  <c r="AC122" i="4"/>
  <c r="AE122" i="4"/>
  <c r="AC123" i="4"/>
  <c r="AE123" i="4"/>
  <c r="AC124" i="4"/>
  <c r="AE124" i="4"/>
  <c r="AC125" i="4"/>
  <c r="AE125" i="4"/>
  <c r="AC126" i="4"/>
  <c r="AE126" i="4"/>
  <c r="AC127" i="4"/>
  <c r="AE127" i="4"/>
  <c r="AC128" i="4"/>
  <c r="AE128" i="4"/>
  <c r="AC129" i="4"/>
  <c r="AE129" i="4"/>
  <c r="AC130" i="4"/>
  <c r="AE130" i="4"/>
  <c r="AC131" i="4"/>
  <c r="AE131" i="4"/>
  <c r="AE132" i="4"/>
  <c r="AE133" i="4"/>
  <c r="AE134" i="4"/>
  <c r="AC135" i="4"/>
  <c r="AE135" i="4"/>
  <c r="AE136" i="4"/>
  <c r="AE137" i="4"/>
  <c r="AE138" i="4"/>
  <c r="AE139" i="4"/>
  <c r="AC140" i="4"/>
  <c r="AE140" i="4"/>
  <c r="AC141" i="4"/>
  <c r="AE141" i="4"/>
  <c r="AE142" i="4"/>
  <c r="AE143" i="4"/>
  <c r="AE144" i="4"/>
  <c r="AC145" i="4"/>
  <c r="AE145" i="4"/>
  <c r="AE146" i="4"/>
  <c r="AC147" i="4"/>
  <c r="AE147" i="4"/>
  <c r="AC148" i="4"/>
  <c r="AE148" i="4"/>
  <c r="AC149" i="4"/>
  <c r="AE149" i="4"/>
  <c r="AE150" i="4"/>
  <c r="AE151" i="4"/>
  <c r="AE152" i="4"/>
  <c r="AC153" i="4"/>
  <c r="AE153" i="4"/>
  <c r="AC154" i="4"/>
  <c r="AE154" i="4"/>
  <c r="AE155" i="4"/>
  <c r="AC156" i="4"/>
  <c r="AE156" i="4"/>
  <c r="AC157" i="4"/>
  <c r="AE157" i="4"/>
  <c r="AC158" i="4"/>
  <c r="AE158" i="4"/>
  <c r="AE159" i="4"/>
  <c r="AE160" i="4"/>
  <c r="AC161" i="4"/>
  <c r="AE161" i="4"/>
  <c r="AE162" i="4"/>
  <c r="AC163" i="4"/>
  <c r="AE163" i="4"/>
  <c r="AC164" i="4"/>
  <c r="AE164" i="4"/>
  <c r="AC165" i="4"/>
  <c r="AE165" i="4"/>
  <c r="AC166" i="4"/>
  <c r="AE166" i="4"/>
  <c r="AC167" i="4"/>
  <c r="AE167" i="4"/>
  <c r="AC168" i="4"/>
  <c r="AE168" i="4"/>
  <c r="AC169" i="4"/>
  <c r="AE169" i="4"/>
  <c r="AC170" i="4"/>
  <c r="AE170" i="4"/>
  <c r="AC171" i="4"/>
  <c r="AE171" i="4"/>
  <c r="AC172" i="4"/>
  <c r="AE172" i="4"/>
  <c r="AC173" i="4"/>
  <c r="AE173" i="4"/>
  <c r="AE174" i="4"/>
  <c r="AC175" i="4"/>
  <c r="AE175" i="4"/>
  <c r="AC176" i="4"/>
  <c r="AE176" i="4"/>
  <c r="AC177" i="4"/>
  <c r="AE177" i="4"/>
  <c r="AC178" i="4"/>
  <c r="AE178" i="4"/>
  <c r="AC179" i="4"/>
  <c r="AE179" i="4"/>
  <c r="AE180" i="4"/>
  <c r="AC181" i="4"/>
  <c r="AE181" i="4"/>
  <c r="AC182" i="4"/>
  <c r="AE182" i="4"/>
  <c r="AE183" i="4"/>
  <c r="AC184" i="4"/>
  <c r="AE184" i="4"/>
  <c r="AE185" i="4"/>
  <c r="AE186" i="4"/>
  <c r="AC187" i="4"/>
  <c r="AE187" i="4"/>
  <c r="AC188" i="4"/>
  <c r="AE188" i="4"/>
  <c r="AC189" i="4"/>
  <c r="AE189" i="4"/>
  <c r="AE190" i="4"/>
  <c r="AC191" i="4"/>
  <c r="AE191" i="4"/>
  <c r="AC192" i="4"/>
  <c r="AE192" i="4"/>
  <c r="AC193" i="4"/>
  <c r="AE193" i="4"/>
  <c r="AC194" i="4"/>
  <c r="AE194" i="4"/>
  <c r="AC195" i="4"/>
  <c r="AE195" i="4"/>
  <c r="AC196" i="4"/>
  <c r="AE19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tc={338068FE-0860-9342-8386-A68372CD4CF5}</author>
    <author>tc={C3F30570-B126-5142-A3FA-FA3D67CB256A}</author>
  </authors>
  <commentList>
    <comment ref="AF1" authorId="0" shapeId="0" xr:uid="{338068FE-0860-9342-8386-A68372CD4CF5}">
      <text>
        <t>[线程批注]
你的Excel版本可读取此线程批注; 但如果在更新版本的Excel中打开文件，则对批注所作的任何改动都将被删除。了解详细信息: https://go.microsoft.com/fwlink/?linkid=870924
注释:
    0是未追踪到；1是追踪到</t>
      </text>
    </comment>
    <comment ref="AG1" authorId="1" shapeId="0" xr:uid="{C3F30570-B126-5142-A3FA-FA3D67CB256A}">
      <text>
        <t>[线程批注]
你的Excel版本可读取此线程批注; 但如果在更新版本的Excel中打开文件，则对批注所作的任何改动都将被删除。了解详细信息: https://go.microsoft.com/fwlink/?linkid=870924
注释:
    0是没追踪到；1是缓解；2是未缓解</t>
      </text>
    </comment>
  </commentList>
</comments>
</file>

<file path=xl/sharedStrings.xml><?xml version="1.0" encoding="utf-8"?>
<sst xmlns="http://schemas.openxmlformats.org/spreadsheetml/2006/main" count="262" uniqueCount="104">
  <si>
    <t>ID</t>
  </si>
  <si>
    <t>RPM</t>
  </si>
  <si>
    <t>Age</t>
  </si>
  <si>
    <t>Gender</t>
  </si>
  <si>
    <t>Education_years</t>
  </si>
  <si>
    <t>BMI</t>
  </si>
  <si>
    <t>Marital_status</t>
  </si>
  <si>
    <t>SES</t>
  </si>
  <si>
    <t>PANSS_Negative</t>
  </si>
  <si>
    <t>PANSS_Positive</t>
  </si>
  <si>
    <t>PANSS_Affective</t>
  </si>
  <si>
    <t>PANSS_Cognitive</t>
  </si>
  <si>
    <t>PANSS-N</t>
  </si>
  <si>
    <t>PANSS-P</t>
  </si>
  <si>
    <t>PANSS-G</t>
  </si>
  <si>
    <t>Frequency of episodes</t>
  </si>
  <si>
    <t>Illness of duration (months)</t>
  </si>
  <si>
    <t>First episode</t>
  </si>
  <si>
    <t>Type of antipsychotic medication</t>
    <phoneticPr fontId="9" type="noConversion"/>
  </si>
  <si>
    <t>Dose of antipsychotic drugs (mg/day)</t>
    <phoneticPr fontId="9" type="noConversion"/>
  </si>
  <si>
    <t>Family history of psychiatric disorders</t>
  </si>
  <si>
    <t>Previous medical history</t>
  </si>
  <si>
    <t>Risperidone</t>
  </si>
  <si>
    <t>Amisulpride</t>
  </si>
  <si>
    <t xml:space="preserve"> Aripiprazole</t>
  </si>
  <si>
    <t>Risperidone_Amisulpride</t>
    <phoneticPr fontId="9" type="noConversion"/>
  </si>
  <si>
    <t>6_400</t>
  </si>
  <si>
    <t>Risperidone_ Aripiprazole</t>
  </si>
  <si>
    <t>4_10</t>
    <phoneticPr fontId="9" type="noConversion"/>
  </si>
  <si>
    <t>Olanzapine</t>
  </si>
  <si>
    <t>Clozapine</t>
  </si>
  <si>
    <t>Olanzapine_Risperidone</t>
  </si>
  <si>
    <t>10_6</t>
  </si>
  <si>
    <t>Paliperidone</t>
  </si>
  <si>
    <t>Sulpiride</t>
  </si>
  <si>
    <t>Amisulpride_Olanzapine</t>
  </si>
  <si>
    <t>400_20</t>
  </si>
  <si>
    <t>Ziprasidone</t>
  </si>
  <si>
    <t>Quetiapine</t>
  </si>
  <si>
    <t>20_2</t>
  </si>
  <si>
    <t>10_4</t>
  </si>
  <si>
    <t>Chlorpromazine</t>
  </si>
  <si>
    <t>Risperidone_Olanzapine</t>
  </si>
  <si>
    <t>4_20</t>
  </si>
  <si>
    <t>250_200</t>
  </si>
  <si>
    <t>20_4</t>
  </si>
  <si>
    <t xml:space="preserve"> Aripiprazole_Clozapine</t>
  </si>
  <si>
    <t>20_200</t>
  </si>
  <si>
    <t>10_600</t>
  </si>
  <si>
    <t>Sulpiride_Perospirone</t>
  </si>
  <si>
    <t>600_8</t>
  </si>
  <si>
    <t>Perospirone</t>
  </si>
  <si>
    <t>Risperidone_Quetiapine</t>
  </si>
  <si>
    <t>5_300</t>
  </si>
  <si>
    <t>6_300</t>
  </si>
  <si>
    <t>4_2</t>
  </si>
  <si>
    <t>10_5</t>
  </si>
  <si>
    <t>6_25</t>
  </si>
  <si>
    <t>20_37.5</t>
  </si>
  <si>
    <t>2_7.5</t>
  </si>
  <si>
    <t>Risperidone_Sulpiride</t>
  </si>
  <si>
    <t>4_600</t>
  </si>
  <si>
    <t>300_10</t>
  </si>
  <si>
    <t>Ziprasidone_Olanzapine</t>
  </si>
  <si>
    <t>40_20</t>
  </si>
  <si>
    <t>2_20</t>
  </si>
  <si>
    <t>Risperidone_Clozapine</t>
  </si>
  <si>
    <t>4_200</t>
  </si>
  <si>
    <t>4_10</t>
  </si>
  <si>
    <t>6_12</t>
  </si>
  <si>
    <t>Perospirone_Paliperidone</t>
  </si>
  <si>
    <t>12_3.3</t>
    <phoneticPr fontId="9" type="noConversion"/>
  </si>
  <si>
    <t>20_15</t>
  </si>
  <si>
    <t>10_2</t>
  </si>
  <si>
    <t>follow-up</t>
    <phoneticPr fontId="6" type="noConversion"/>
  </si>
  <si>
    <t>Ethnic</t>
    <phoneticPr fontId="6" type="noConversion"/>
  </si>
  <si>
    <t>Residence</t>
    <phoneticPr fontId="6" type="noConversion"/>
  </si>
  <si>
    <t>Only_child</t>
    <phoneticPr fontId="6" type="noConversion"/>
  </si>
  <si>
    <t>Smoking_status</t>
    <phoneticPr fontId="6" type="noConversion"/>
  </si>
  <si>
    <t>Alcohol_consumption</t>
    <phoneticPr fontId="6" type="noConversion"/>
  </si>
  <si>
    <t>Employed</t>
    <phoneticPr fontId="6" type="noConversion"/>
  </si>
  <si>
    <t>remissin_outcome</t>
    <phoneticPr fontId="6" type="noConversion"/>
  </si>
  <si>
    <t>Age of onset</t>
    <phoneticPr fontId="6" type="noConversion"/>
  </si>
  <si>
    <t>Dose Equivalent to Olanzapine (mg/d)</t>
    <phoneticPr fontId="6" type="noConversion"/>
  </si>
  <si>
    <t>Risperidone</t>
    <phoneticPr fontId="6" type="noConversion"/>
  </si>
  <si>
    <t>Paliperidone</t>
    <phoneticPr fontId="6" type="noConversion"/>
  </si>
  <si>
    <t>Paliperidone_Perospirone</t>
    <phoneticPr fontId="6" type="noConversion"/>
  </si>
  <si>
    <t>Perospirone</t>
    <phoneticPr fontId="6" type="noConversion"/>
  </si>
  <si>
    <t>Sulpiride</t>
    <phoneticPr fontId="6" type="noConversion"/>
  </si>
  <si>
    <t>Risperidone_Quetiapine</t>
    <phoneticPr fontId="6" type="noConversion"/>
  </si>
  <si>
    <t>10_10</t>
    <phoneticPr fontId="6" type="noConversion"/>
  </si>
  <si>
    <t xml:space="preserve"> Aripiprazole_Risperidone</t>
    <phoneticPr fontId="6" type="noConversion"/>
  </si>
  <si>
    <t>Olanzapine</t>
    <phoneticPr fontId="6" type="noConversion"/>
  </si>
  <si>
    <t>Doses subgroup</t>
    <phoneticPr fontId="6" type="noConversion"/>
  </si>
  <si>
    <t xml:space="preserve"> Aripiprazole</t>
    <phoneticPr fontId="6" type="noConversion"/>
  </si>
  <si>
    <t xml:space="preserve"> Aripiprazole_Clozapine</t>
    <phoneticPr fontId="6" type="noConversion"/>
  </si>
  <si>
    <t xml:space="preserve"> Aripiprazole_Olanzapine</t>
    <phoneticPr fontId="6" type="noConversion"/>
  </si>
  <si>
    <t>Amisulpride</t>
    <phoneticPr fontId="6" type="noConversion"/>
  </si>
  <si>
    <t>Clozapine</t>
    <phoneticPr fontId="6" type="noConversion"/>
  </si>
  <si>
    <t>Clozapine_Amisulpride</t>
    <phoneticPr fontId="6" type="noConversion"/>
  </si>
  <si>
    <t>Olanzapine_Risperidone</t>
    <phoneticPr fontId="6" type="noConversion"/>
  </si>
  <si>
    <t>Olanzapine_Sulpiride</t>
    <phoneticPr fontId="6" type="noConversion"/>
  </si>
  <si>
    <t>Quetiapine</t>
    <phoneticPr fontId="6" type="noConversion"/>
  </si>
  <si>
    <t>Ziprasidone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</si>
</sst>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;[Red]\-0\ "/>
    <numFmt numFmtId="177" formatCode="0.00_ ;[Red]\-0.00\ "/>
    <numFmt numFmtId="178" formatCode="0_);[Red]\(0\)"/>
    <numFmt numFmtId="179" formatCode="0.000_ ;[Red]\-0.000\ "/>
    <numFmt numFmtId="180" formatCode="0.00_);[Red]\(0.00\)"/>
  </numFmts>
  <fonts count="11">
    <font>
      <sz val="12"/>
      <color theme="1"/>
      <name val="SimSun"/>
      <charset val="134"/>
    </font>
    <font>
      <sz val="24"/>
      <color theme="1"/>
      <name val="SimSun"/>
      <family val="3"/>
      <charset val="13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SimSun"/>
      <family val="3"/>
      <charset val="134"/>
    </font>
    <font>
      <sz val="12"/>
      <name val="Times New Roman"/>
      <family val="1"/>
    </font>
    <font>
      <sz val="14"/>
      <color theme="1"/>
      <name val="Times New Roman"/>
      <family val="1"/>
    </font>
    <font>
      <sz val="9"/>
      <name val="SimSun"/>
      <family val="2"/>
      <charset val="134"/>
    </font>
    <font>
      <sz val="14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48">
    <xf numFmtId="0" fontId="0" fillId="0" borderId="0" xfId="0">
      <alignment vertical="center"/>
    </xf>
    <xf numFmtId="177" fontId="2" fillId="3" borderId="2" xfId="1" applyNumberFormat="1" applyFont="1" applyFill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6" fontId="2" fillId="3" borderId="2" xfId="1" applyNumberFormat="1" applyFont="1" applyFill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7" fontId="8" fillId="6" borderId="2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78" fontId="8" fillId="6" borderId="2" xfId="1" applyNumberFormat="1" applyFont="1" applyFill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7" fillId="0" borderId="4" xfId="0" applyNumberFormat="1" applyFont="1" applyBorder="1" applyAlignment="1">
      <alignment horizontal="center" vertical="center"/>
    </xf>
    <xf numFmtId="180" fontId="8" fillId="0" borderId="4" xfId="0" applyNumberFormat="1" applyFont="1" applyBorder="1" applyAlignment="1">
      <alignment horizontal="center" vertical="center"/>
    </xf>
    <xf numFmtId="176" fontId="2" fillId="2" borderId="0" xfId="1" applyNumberFormat="1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0" fillId="0" borderId="0" xfId="0" applyNumberFormat="1">
      <alignment vertical="center"/>
    </xf>
    <xf numFmtId="180" fontId="0" fillId="0" borderId="0" xfId="0" applyNumberFormat="1">
      <alignment vertical="center"/>
    </xf>
    <xf numFmtId="176" fontId="0" fillId="0" borderId="0" xfId="0" applyNumberFormat="1" applyAlignment="1"/>
    <xf numFmtId="177" fontId="0" fillId="0" borderId="0" xfId="0" applyNumberFormat="1" applyAlignment="1"/>
    <xf numFmtId="179" fontId="3" fillId="0" borderId="4" xfId="0" applyNumberFormat="1" applyFon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79" fontId="2" fillId="4" borderId="2" xfId="1" applyNumberFormat="1" applyFont="1" applyFill="1" applyBorder="1" applyAlignment="1">
      <alignment horizontal="center" vertical="center"/>
    </xf>
    <xf numFmtId="180" fontId="8" fillId="6" borderId="2" xfId="1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7" fontId="8" fillId="6" borderId="8" xfId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9" fontId="3" fillId="0" borderId="5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yZhang" id="{AD4FF7E6-1EAB-624D-AAE5-9FDD832DE88A}" userId="tyZhang" providerId="Non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1" dT="2024-02-22T05:27:05.08" personId="{AD4FF7E6-1EAB-624D-AAE5-9FDD832DE88A}" id="{338068FE-0860-9342-8386-A68372CD4CF5}">
    <text>0是未追踪到；1是追踪到</text>
  </threadedComment>
  <threadedComment ref="AG1" dT="2024-02-22T05:26:51.30" personId="{AD4FF7E6-1EAB-624D-AAE5-9FDD832DE88A}" id="{C3F30570-B126-5142-A3FA-FA3D67CB256A}">
    <text>0是没追踪到；1是缓解；2是未缓解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82"/>
  <sheetViews>
    <sheetView tabSelected="1" topLeftCell="V1" zoomScale="77" zoomScaleNormal="88" workbookViewId="0">
      <selection activeCell="AB3" sqref="AB3"/>
    </sheetView>
  </sheetViews>
  <sheetFormatPr baseColWidth="10" defaultColWidth="11" defaultRowHeight="18"/>
  <cols>
    <col min="1" max="1" width="7" style="22" bestFit="1" customWidth="1"/>
    <col min="2" max="2" width="11.5" bestFit="1" customWidth="1"/>
    <col min="3" max="3" width="11.1640625" bestFit="1" customWidth="1"/>
    <col min="4" max="4" width="11.5" bestFit="1" customWidth="1"/>
    <col min="5" max="5" width="18" bestFit="1" customWidth="1"/>
    <col min="6" max="6" width="17" bestFit="1" customWidth="1"/>
    <col min="7" max="7" width="18" bestFit="1" customWidth="1"/>
    <col min="8" max="8" width="18.83203125" bestFit="1" customWidth="1"/>
    <col min="9" max="9" width="6" style="28" bestFit="1" customWidth="1"/>
    <col min="10" max="10" width="18.1640625" style="28" bestFit="1" customWidth="1"/>
    <col min="11" max="11" width="8" style="29" bestFit="1" customWidth="1"/>
    <col min="12" max="12" width="6.1640625" style="28" bestFit="1" customWidth="1"/>
    <col min="13" max="13" width="6.83203125" style="28" bestFit="1" customWidth="1"/>
    <col min="14" max="14" width="27.33203125" bestFit="1" customWidth="1"/>
    <col min="15" max="15" width="16.6640625" bestFit="1" customWidth="1"/>
    <col min="16" max="16" width="33.6640625" bestFit="1" customWidth="1"/>
    <col min="17" max="17" width="9" style="28" bestFit="1" customWidth="1"/>
    <col min="18" max="18" width="8.33203125" style="28" bestFit="1" customWidth="1"/>
    <col min="19" max="19" width="11.33203125" style="28" bestFit="1" customWidth="1"/>
    <col min="20" max="20" width="12.6640625" style="28" bestFit="1" customWidth="1"/>
    <col min="21" max="21" width="17" style="28" bestFit="1" customWidth="1"/>
    <col min="22" max="22" width="23" style="28" bestFit="1" customWidth="1"/>
    <col min="23" max="23" width="11.5" style="28" bestFit="1" customWidth="1"/>
    <col min="24" max="24" width="16.1640625" style="28" bestFit="1" customWidth="1"/>
    <col min="25" max="25" width="15.6640625" bestFit="1" customWidth="1"/>
    <col min="26" max="26" width="46" bestFit="1" customWidth="1"/>
    <col min="27" max="27" width="51.6640625" bestFit="1" customWidth="1"/>
    <col min="28" max="28" width="45.33203125" style="26" bestFit="1" customWidth="1"/>
    <col min="29" max="30" width="45.33203125" style="27" customWidth="1"/>
    <col min="31" max="31" width="45.33203125" style="21" customWidth="1"/>
    <col min="32" max="32" width="12.83203125" style="20" bestFit="1" customWidth="1"/>
    <col min="33" max="33" width="22.1640625" style="26" customWidth="1"/>
    <col min="34" max="34" width="29.6640625" bestFit="1" customWidth="1"/>
  </cols>
  <sheetData>
    <row r="1" spans="1:34">
      <c r="A1" s="18" t="s">
        <v>0</v>
      </c>
      <c r="B1" s="32" t="s">
        <v>12</v>
      </c>
      <c r="C1" s="6" t="s">
        <v>13</v>
      </c>
      <c r="D1" s="5" t="s">
        <v>14</v>
      </c>
      <c r="E1" s="33" t="s">
        <v>8</v>
      </c>
      <c r="F1" s="33" t="s">
        <v>9</v>
      </c>
      <c r="G1" s="33" t="s">
        <v>10</v>
      </c>
      <c r="H1" s="33" t="s">
        <v>11</v>
      </c>
      <c r="I1" s="3" t="s">
        <v>2</v>
      </c>
      <c r="J1" s="3" t="s">
        <v>4</v>
      </c>
      <c r="K1" s="1" t="s">
        <v>5</v>
      </c>
      <c r="L1" s="3" t="s">
        <v>7</v>
      </c>
      <c r="M1" s="3" t="s">
        <v>1</v>
      </c>
      <c r="N1" s="9" t="s">
        <v>15</v>
      </c>
      <c r="O1" s="9" t="s">
        <v>82</v>
      </c>
      <c r="P1" s="9" t="s">
        <v>16</v>
      </c>
      <c r="Q1" s="3" t="s">
        <v>3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6</v>
      </c>
      <c r="Y1" s="9" t="s">
        <v>17</v>
      </c>
      <c r="Z1" s="9" t="s">
        <v>20</v>
      </c>
      <c r="AA1" s="9" t="s">
        <v>18</v>
      </c>
      <c r="AB1" s="13" t="s">
        <v>19</v>
      </c>
      <c r="AC1" s="34" t="s">
        <v>83</v>
      </c>
      <c r="AD1" s="34" t="s">
        <v>83</v>
      </c>
      <c r="AE1" s="13" t="s">
        <v>93</v>
      </c>
      <c r="AF1" s="35" t="s">
        <v>74</v>
      </c>
      <c r="AG1" s="13" t="s">
        <v>81</v>
      </c>
      <c r="AH1" s="36" t="s">
        <v>21</v>
      </c>
    </row>
    <row r="2" spans="1:34">
      <c r="A2" s="19">
        <v>0</v>
      </c>
      <c r="B2" s="37">
        <v>11</v>
      </c>
      <c r="C2" s="7">
        <v>17</v>
      </c>
      <c r="D2" s="7">
        <v>30</v>
      </c>
      <c r="E2" s="30">
        <v>4.59771548900002</v>
      </c>
      <c r="F2" s="30">
        <v>5.3523697239999999</v>
      </c>
      <c r="G2" s="30">
        <v>5.5961991235599999</v>
      </c>
      <c r="H2" s="30">
        <v>5.7285526469999999</v>
      </c>
      <c r="I2" s="4">
        <v>31</v>
      </c>
      <c r="J2" s="4">
        <v>9</v>
      </c>
      <c r="K2" s="2">
        <v>17.920000000000002</v>
      </c>
      <c r="L2" s="4">
        <v>32</v>
      </c>
      <c r="M2" s="4">
        <v>33</v>
      </c>
      <c r="N2" s="10">
        <v>6</v>
      </c>
      <c r="O2" s="10">
        <v>21</v>
      </c>
      <c r="P2" s="10">
        <v>120</v>
      </c>
      <c r="Q2" s="4">
        <v>1</v>
      </c>
      <c r="R2" s="4">
        <v>1</v>
      </c>
      <c r="S2" s="4">
        <v>1</v>
      </c>
      <c r="T2" s="4">
        <v>1</v>
      </c>
      <c r="U2" s="4">
        <v>2</v>
      </c>
      <c r="V2" s="4">
        <v>1</v>
      </c>
      <c r="W2" s="4">
        <v>2</v>
      </c>
      <c r="X2" s="4">
        <v>1</v>
      </c>
      <c r="Y2" s="10">
        <v>2</v>
      </c>
      <c r="Z2" s="10">
        <v>1</v>
      </c>
      <c r="AA2" s="10" t="s">
        <v>22</v>
      </c>
      <c r="AB2" s="14">
        <v>4</v>
      </c>
      <c r="AC2" s="17">
        <f>AB2/0.4</f>
        <v>10</v>
      </c>
      <c r="AD2" s="17">
        <v>10</v>
      </c>
      <c r="AE2" s="31">
        <f t="shared" ref="AE2:AE33" si="0">IF(AD2&lt;=10, 1, IF(AD2&lt;=20, 2, 3))</f>
        <v>1</v>
      </c>
      <c r="AF2" s="10">
        <v>1</v>
      </c>
      <c r="AG2" s="16">
        <v>1</v>
      </c>
      <c r="AH2" s="38">
        <v>0</v>
      </c>
    </row>
    <row r="3" spans="1:34">
      <c r="A3" s="19">
        <v>1</v>
      </c>
      <c r="B3" s="37">
        <v>11</v>
      </c>
      <c r="C3" s="7">
        <v>25</v>
      </c>
      <c r="D3" s="7">
        <v>29</v>
      </c>
      <c r="E3" s="30">
        <v>3.5830606140000199</v>
      </c>
      <c r="F3" s="30">
        <v>6.9215276169999997</v>
      </c>
      <c r="G3" s="30">
        <v>4.9280037846699898</v>
      </c>
      <c r="H3" s="30">
        <v>7.2095583369999998</v>
      </c>
      <c r="I3" s="4">
        <v>28</v>
      </c>
      <c r="J3" s="4">
        <v>12</v>
      </c>
      <c r="K3" s="2">
        <v>20.48</v>
      </c>
      <c r="L3" s="4">
        <v>20</v>
      </c>
      <c r="M3" s="4">
        <v>39</v>
      </c>
      <c r="N3" s="10">
        <v>4</v>
      </c>
      <c r="O3" s="10">
        <v>26</v>
      </c>
      <c r="P3" s="10">
        <v>84</v>
      </c>
      <c r="Q3" s="4">
        <v>1</v>
      </c>
      <c r="R3" s="4">
        <v>1</v>
      </c>
      <c r="S3" s="4">
        <v>2</v>
      </c>
      <c r="T3" s="4">
        <v>2</v>
      </c>
      <c r="U3" s="4">
        <v>2</v>
      </c>
      <c r="V3" s="4">
        <v>1</v>
      </c>
      <c r="W3" s="4">
        <v>2</v>
      </c>
      <c r="X3" s="4">
        <v>1</v>
      </c>
      <c r="Y3" s="10">
        <v>2</v>
      </c>
      <c r="Z3" s="10">
        <v>2</v>
      </c>
      <c r="AA3" s="10" t="s">
        <v>23</v>
      </c>
      <c r="AB3" s="14">
        <v>400</v>
      </c>
      <c r="AC3" s="17">
        <f>AB3/38.3</f>
        <v>10.443864229765014</v>
      </c>
      <c r="AD3" s="17">
        <v>10.443864229765014</v>
      </c>
      <c r="AE3" s="31">
        <f t="shared" si="0"/>
        <v>2</v>
      </c>
      <c r="AF3" s="10">
        <v>1</v>
      </c>
      <c r="AG3" s="16">
        <v>1</v>
      </c>
      <c r="AH3" s="38">
        <v>1</v>
      </c>
    </row>
    <row r="4" spans="1:34">
      <c r="A4" s="19">
        <v>2</v>
      </c>
      <c r="B4" s="37">
        <v>12</v>
      </c>
      <c r="C4" s="7">
        <v>16</v>
      </c>
      <c r="D4" s="7">
        <v>29</v>
      </c>
      <c r="E4" s="30">
        <v>4.4523681810000202</v>
      </c>
      <c r="F4" s="30">
        <v>2.2013033640000002</v>
      </c>
      <c r="G4" s="30">
        <v>3.2303231936699999</v>
      </c>
      <c r="H4" s="30">
        <v>8.5291061330000009</v>
      </c>
      <c r="I4" s="4">
        <v>30</v>
      </c>
      <c r="J4" s="4">
        <v>9</v>
      </c>
      <c r="K4" s="2">
        <v>19.75</v>
      </c>
      <c r="L4" s="4">
        <v>23</v>
      </c>
      <c r="M4" s="4">
        <v>15</v>
      </c>
      <c r="N4" s="10">
        <v>4</v>
      </c>
      <c r="O4" s="10">
        <v>16</v>
      </c>
      <c r="P4" s="10">
        <v>168</v>
      </c>
      <c r="Q4" s="4">
        <v>1</v>
      </c>
      <c r="R4" s="4">
        <v>1</v>
      </c>
      <c r="S4" s="4">
        <v>2</v>
      </c>
      <c r="T4" s="4">
        <v>1</v>
      </c>
      <c r="U4" s="4">
        <v>3</v>
      </c>
      <c r="V4" s="4">
        <v>1</v>
      </c>
      <c r="W4" s="4">
        <v>1</v>
      </c>
      <c r="X4" s="4">
        <v>1</v>
      </c>
      <c r="Y4" s="10">
        <v>2</v>
      </c>
      <c r="Z4" s="10">
        <v>2</v>
      </c>
      <c r="AA4" s="10" t="s">
        <v>22</v>
      </c>
      <c r="AB4" s="14">
        <v>6</v>
      </c>
      <c r="AC4" s="17">
        <f>AB4/0.4</f>
        <v>15</v>
      </c>
      <c r="AD4" s="17">
        <v>15</v>
      </c>
      <c r="AE4" s="31">
        <f t="shared" si="0"/>
        <v>2</v>
      </c>
      <c r="AF4" s="10">
        <v>0</v>
      </c>
      <c r="AG4" s="14">
        <v>0</v>
      </c>
      <c r="AH4" s="38">
        <v>0</v>
      </c>
    </row>
    <row r="5" spans="1:34">
      <c r="A5" s="19">
        <v>3</v>
      </c>
      <c r="B5" s="37">
        <v>7</v>
      </c>
      <c r="C5" s="7">
        <v>17</v>
      </c>
      <c r="D5" s="7">
        <v>26</v>
      </c>
      <c r="E5" s="30">
        <v>2.68614871100002</v>
      </c>
      <c r="F5" s="30">
        <v>3.7401163359999998</v>
      </c>
      <c r="G5" s="30">
        <v>3.4280914396700002</v>
      </c>
      <c r="H5" s="30">
        <v>7.86250960699999</v>
      </c>
      <c r="I5" s="4">
        <v>37</v>
      </c>
      <c r="J5" s="4">
        <v>12</v>
      </c>
      <c r="K5" s="2">
        <v>26.23</v>
      </c>
      <c r="L5" s="4">
        <v>23</v>
      </c>
      <c r="M5" s="4">
        <v>40</v>
      </c>
      <c r="N5" s="10">
        <v>7</v>
      </c>
      <c r="O5" s="10">
        <v>29</v>
      </c>
      <c r="P5" s="10">
        <v>72</v>
      </c>
      <c r="Q5" s="4">
        <v>1</v>
      </c>
      <c r="R5" s="4">
        <v>1</v>
      </c>
      <c r="S5" s="4">
        <v>2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10">
        <v>2</v>
      </c>
      <c r="Z5" s="10">
        <v>2</v>
      </c>
      <c r="AA5" s="10" t="s">
        <v>24</v>
      </c>
      <c r="AB5" s="14">
        <v>20</v>
      </c>
      <c r="AC5" s="17">
        <f>AB5/1.4</f>
        <v>14.285714285714286</v>
      </c>
      <c r="AD5" s="17">
        <v>14.285714285714286</v>
      </c>
      <c r="AE5" s="31">
        <f t="shared" si="0"/>
        <v>2</v>
      </c>
      <c r="AF5" s="10">
        <v>1</v>
      </c>
      <c r="AG5" s="16">
        <v>1</v>
      </c>
      <c r="AH5" s="38">
        <v>0</v>
      </c>
    </row>
    <row r="6" spans="1:34">
      <c r="A6" s="19">
        <v>4</v>
      </c>
      <c r="B6" s="37">
        <v>25</v>
      </c>
      <c r="C6" s="7">
        <v>24</v>
      </c>
      <c r="D6" s="7">
        <v>46</v>
      </c>
      <c r="E6" s="30">
        <v>9.6218405680000707</v>
      </c>
      <c r="F6" s="30">
        <v>7.1103460079999996</v>
      </c>
      <c r="G6" s="30">
        <v>6.2767150855599896</v>
      </c>
      <c r="H6" s="30">
        <v>11.23969962</v>
      </c>
      <c r="I6" s="4">
        <v>31</v>
      </c>
      <c r="J6" s="4">
        <v>11</v>
      </c>
      <c r="K6" s="2">
        <v>17.579999999999998</v>
      </c>
      <c r="L6" s="4">
        <v>23</v>
      </c>
      <c r="M6" s="4">
        <v>15</v>
      </c>
      <c r="N6" s="10">
        <v>5</v>
      </c>
      <c r="O6" s="10">
        <v>21</v>
      </c>
      <c r="P6" s="10">
        <v>132</v>
      </c>
      <c r="Q6" s="4">
        <v>1</v>
      </c>
      <c r="R6" s="4">
        <v>1</v>
      </c>
      <c r="S6" s="4">
        <v>1</v>
      </c>
      <c r="T6" s="4">
        <v>2</v>
      </c>
      <c r="U6" s="4">
        <v>3</v>
      </c>
      <c r="V6" s="4">
        <v>1</v>
      </c>
      <c r="W6" s="4">
        <v>2</v>
      </c>
      <c r="X6" s="4">
        <v>2</v>
      </c>
      <c r="Y6" s="10">
        <v>2</v>
      </c>
      <c r="Z6" s="10">
        <v>1</v>
      </c>
      <c r="AA6" s="10" t="s">
        <v>84</v>
      </c>
      <c r="AB6" s="14">
        <v>4</v>
      </c>
      <c r="AC6" s="17">
        <f>AB6/0.4</f>
        <v>10</v>
      </c>
      <c r="AD6" s="17">
        <v>10</v>
      </c>
      <c r="AE6" s="31">
        <f t="shared" si="0"/>
        <v>1</v>
      </c>
      <c r="AF6" s="10">
        <v>0</v>
      </c>
      <c r="AG6" s="14">
        <v>0</v>
      </c>
      <c r="AH6" s="38">
        <v>0</v>
      </c>
    </row>
    <row r="7" spans="1:34">
      <c r="A7" s="19">
        <v>5</v>
      </c>
      <c r="B7" s="37">
        <v>7</v>
      </c>
      <c r="C7" s="7">
        <v>30</v>
      </c>
      <c r="D7" s="7">
        <v>29</v>
      </c>
      <c r="E7" s="30">
        <v>2.8515168010000198</v>
      </c>
      <c r="F7" s="30">
        <v>9.6626681170000008</v>
      </c>
      <c r="G7" s="30">
        <v>5.2199102057799998</v>
      </c>
      <c r="H7" s="30">
        <v>6.6686954659999902</v>
      </c>
      <c r="I7" s="4">
        <v>24</v>
      </c>
      <c r="J7" s="4">
        <v>16</v>
      </c>
      <c r="K7" s="2">
        <v>20.420000000000002</v>
      </c>
      <c r="L7" s="4">
        <v>18</v>
      </c>
      <c r="M7" s="4">
        <v>25</v>
      </c>
      <c r="N7" s="10">
        <v>4</v>
      </c>
      <c r="O7" s="10">
        <v>17</v>
      </c>
      <c r="P7" s="10">
        <v>72</v>
      </c>
      <c r="Q7" s="4">
        <v>1</v>
      </c>
      <c r="R7" s="4">
        <v>1</v>
      </c>
      <c r="S7" s="4">
        <v>2</v>
      </c>
      <c r="T7" s="4">
        <v>2</v>
      </c>
      <c r="U7" s="4">
        <v>2</v>
      </c>
      <c r="V7" s="4">
        <v>2</v>
      </c>
      <c r="W7" s="4">
        <v>1</v>
      </c>
      <c r="X7" s="4">
        <v>1</v>
      </c>
      <c r="Y7" s="10">
        <v>2</v>
      </c>
      <c r="Z7" s="10">
        <v>2</v>
      </c>
      <c r="AA7" s="10" t="s">
        <v>25</v>
      </c>
      <c r="AB7" s="14" t="s">
        <v>26</v>
      </c>
      <c r="AC7" s="17">
        <v>25.44</v>
      </c>
      <c r="AD7" s="17">
        <v>25.44</v>
      </c>
      <c r="AE7" s="31">
        <f t="shared" si="0"/>
        <v>3</v>
      </c>
      <c r="AF7" s="10">
        <v>0</v>
      </c>
      <c r="AG7" s="14">
        <v>0</v>
      </c>
      <c r="AH7" s="38">
        <v>0</v>
      </c>
    </row>
    <row r="8" spans="1:34">
      <c r="A8" s="19">
        <v>6</v>
      </c>
      <c r="B8" s="37">
        <v>15</v>
      </c>
      <c r="C8" s="7">
        <v>23</v>
      </c>
      <c r="D8" s="7">
        <v>37</v>
      </c>
      <c r="E8" s="30">
        <v>5.63655888600002</v>
      </c>
      <c r="F8" s="30">
        <v>7.5302776600000003</v>
      </c>
      <c r="G8" s="30">
        <v>5.1586305995599897</v>
      </c>
      <c r="H8" s="30">
        <v>8.9911805349999998</v>
      </c>
      <c r="I8" s="4">
        <v>47</v>
      </c>
      <c r="J8" s="4">
        <v>16</v>
      </c>
      <c r="K8" s="2">
        <v>23.67</v>
      </c>
      <c r="L8" s="4">
        <v>37</v>
      </c>
      <c r="M8" s="4">
        <v>44</v>
      </c>
      <c r="N8" s="10">
        <v>6</v>
      </c>
      <c r="O8" s="10">
        <v>30</v>
      </c>
      <c r="P8" s="10">
        <v>204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2</v>
      </c>
      <c r="W8" s="4">
        <v>2</v>
      </c>
      <c r="X8" s="4">
        <v>1</v>
      </c>
      <c r="Y8" s="10">
        <v>2</v>
      </c>
      <c r="Z8" s="10">
        <v>2</v>
      </c>
      <c r="AA8" s="10" t="s">
        <v>27</v>
      </c>
      <c r="AB8" s="14" t="s">
        <v>28</v>
      </c>
      <c r="AC8" s="17">
        <v>17.14</v>
      </c>
      <c r="AD8" s="17">
        <v>17.14</v>
      </c>
      <c r="AE8" s="31">
        <f t="shared" si="0"/>
        <v>2</v>
      </c>
      <c r="AF8" s="10">
        <v>1</v>
      </c>
      <c r="AG8" s="16">
        <v>1</v>
      </c>
      <c r="AH8" s="38">
        <v>0</v>
      </c>
    </row>
    <row r="9" spans="1:34">
      <c r="A9" s="19">
        <v>7</v>
      </c>
      <c r="B9" s="37">
        <v>33</v>
      </c>
      <c r="C9" s="7">
        <v>27</v>
      </c>
      <c r="D9" s="7">
        <v>47</v>
      </c>
      <c r="E9" s="30">
        <v>12.911621520000001</v>
      </c>
      <c r="F9" s="30">
        <v>9.5312716979999994</v>
      </c>
      <c r="G9" s="30">
        <v>6.1874609863399899</v>
      </c>
      <c r="H9" s="30">
        <v>11.461721087999999</v>
      </c>
      <c r="I9" s="4">
        <v>22</v>
      </c>
      <c r="J9" s="4">
        <v>18</v>
      </c>
      <c r="K9" s="2">
        <v>20.72</v>
      </c>
      <c r="L9" s="4">
        <v>15</v>
      </c>
      <c r="M9" s="4">
        <v>34</v>
      </c>
      <c r="N9" s="10">
        <v>5</v>
      </c>
      <c r="O9" s="10">
        <v>16</v>
      </c>
      <c r="P9" s="10">
        <v>60</v>
      </c>
      <c r="Q9" s="4">
        <v>1</v>
      </c>
      <c r="R9" s="4">
        <v>1</v>
      </c>
      <c r="S9" s="4">
        <v>2</v>
      </c>
      <c r="T9" s="4">
        <v>2</v>
      </c>
      <c r="U9" s="4">
        <v>1</v>
      </c>
      <c r="V9" s="4">
        <v>1</v>
      </c>
      <c r="W9" s="4">
        <v>2</v>
      </c>
      <c r="X9" s="4">
        <v>1</v>
      </c>
      <c r="Y9" s="10">
        <v>2</v>
      </c>
      <c r="Z9" s="10">
        <v>2</v>
      </c>
      <c r="AA9" s="10" t="s">
        <v>22</v>
      </c>
      <c r="AB9" s="14">
        <v>4</v>
      </c>
      <c r="AC9" s="17">
        <f>AB9/0.4</f>
        <v>10</v>
      </c>
      <c r="AD9" s="17">
        <v>10</v>
      </c>
      <c r="AE9" s="31">
        <f t="shared" si="0"/>
        <v>1</v>
      </c>
      <c r="AF9" s="10">
        <v>0</v>
      </c>
      <c r="AG9" s="14">
        <v>0</v>
      </c>
      <c r="AH9" s="38">
        <v>0</v>
      </c>
    </row>
    <row r="10" spans="1:34">
      <c r="A10" s="19">
        <v>8</v>
      </c>
      <c r="B10" s="37">
        <v>10</v>
      </c>
      <c r="C10" s="7">
        <v>29</v>
      </c>
      <c r="D10" s="7">
        <v>33</v>
      </c>
      <c r="E10" s="30">
        <v>3.4390362650000199</v>
      </c>
      <c r="F10" s="30">
        <v>8.2545212209999992</v>
      </c>
      <c r="G10" s="30">
        <v>5.66530825955999</v>
      </c>
      <c r="H10" s="30">
        <v>8.6642753700000004</v>
      </c>
      <c r="I10" s="4">
        <v>27</v>
      </c>
      <c r="J10" s="4">
        <v>9</v>
      </c>
      <c r="K10" s="2">
        <v>24.49</v>
      </c>
      <c r="L10" s="4">
        <v>15</v>
      </c>
      <c r="M10" s="4">
        <v>46</v>
      </c>
      <c r="N10" s="10">
        <v>3</v>
      </c>
      <c r="O10" s="10">
        <v>20</v>
      </c>
      <c r="P10" s="10">
        <v>72</v>
      </c>
      <c r="Q10" s="4">
        <v>1</v>
      </c>
      <c r="R10" s="4">
        <v>1</v>
      </c>
      <c r="S10" s="4">
        <v>2</v>
      </c>
      <c r="T10" s="4">
        <v>1</v>
      </c>
      <c r="U10" s="4">
        <v>1</v>
      </c>
      <c r="V10" s="4">
        <v>1</v>
      </c>
      <c r="W10" s="4">
        <v>2</v>
      </c>
      <c r="X10" s="4">
        <v>1</v>
      </c>
      <c r="Y10" s="10">
        <v>2</v>
      </c>
      <c r="Z10" s="10">
        <v>2</v>
      </c>
      <c r="AA10" s="10" t="s">
        <v>29</v>
      </c>
      <c r="AB10" s="14">
        <v>20</v>
      </c>
      <c r="AC10" s="14">
        <v>20</v>
      </c>
      <c r="AD10" s="17">
        <v>20</v>
      </c>
      <c r="AE10" s="31">
        <f t="shared" si="0"/>
        <v>2</v>
      </c>
      <c r="AF10" s="10">
        <v>0</v>
      </c>
      <c r="AG10" s="14">
        <v>0</v>
      </c>
      <c r="AH10" s="38">
        <v>0</v>
      </c>
    </row>
    <row r="11" spans="1:34">
      <c r="A11" s="19">
        <v>9</v>
      </c>
      <c r="B11" s="37">
        <v>33</v>
      </c>
      <c r="C11" s="7">
        <v>19</v>
      </c>
      <c r="D11" s="7">
        <v>42</v>
      </c>
      <c r="E11" s="30">
        <v>12.043439906</v>
      </c>
      <c r="F11" s="30">
        <v>5.5532574510000003</v>
      </c>
      <c r="G11" s="30">
        <v>6.1799613915599902</v>
      </c>
      <c r="H11" s="30">
        <v>10.696167287</v>
      </c>
      <c r="I11" s="4">
        <v>56</v>
      </c>
      <c r="J11" s="4">
        <v>9</v>
      </c>
      <c r="K11" s="2">
        <v>23.94</v>
      </c>
      <c r="L11" s="4">
        <v>19</v>
      </c>
      <c r="M11" s="4">
        <v>23</v>
      </c>
      <c r="N11" s="10">
        <v>15</v>
      </c>
      <c r="O11" s="10">
        <v>26</v>
      </c>
      <c r="P11" s="10">
        <v>228</v>
      </c>
      <c r="Q11" s="4">
        <v>1</v>
      </c>
      <c r="R11" s="4">
        <v>1</v>
      </c>
      <c r="S11" s="4">
        <v>1</v>
      </c>
      <c r="T11" s="4">
        <v>2</v>
      </c>
      <c r="U11" s="4">
        <v>3</v>
      </c>
      <c r="V11" s="4">
        <v>1</v>
      </c>
      <c r="W11" s="4">
        <v>2</v>
      </c>
      <c r="X11" s="4">
        <v>2</v>
      </c>
      <c r="Y11" s="10">
        <v>2</v>
      </c>
      <c r="Z11" s="10">
        <v>2</v>
      </c>
      <c r="AA11" s="10" t="s">
        <v>30</v>
      </c>
      <c r="AB11" s="14">
        <v>150</v>
      </c>
      <c r="AC11" s="17">
        <f>AB11/30.6</f>
        <v>4.901960784313725</v>
      </c>
      <c r="AD11" s="17">
        <v>4.901960784313725</v>
      </c>
      <c r="AE11" s="31">
        <f t="shared" si="0"/>
        <v>1</v>
      </c>
      <c r="AF11" s="10">
        <v>0</v>
      </c>
      <c r="AG11" s="14">
        <v>0</v>
      </c>
      <c r="AH11" s="38">
        <v>0</v>
      </c>
    </row>
    <row r="12" spans="1:34">
      <c r="A12" s="19">
        <v>10</v>
      </c>
      <c r="B12" s="37">
        <v>25</v>
      </c>
      <c r="C12" s="7">
        <v>27</v>
      </c>
      <c r="D12" s="7">
        <v>38</v>
      </c>
      <c r="E12" s="30">
        <v>9.7474297370000293</v>
      </c>
      <c r="F12" s="30">
        <v>5.5754515659999999</v>
      </c>
      <c r="G12" s="30">
        <v>6.2980655525599998</v>
      </c>
      <c r="H12" s="30">
        <v>10.141146429999999</v>
      </c>
      <c r="I12" s="4">
        <v>28</v>
      </c>
      <c r="J12" s="4">
        <v>8</v>
      </c>
      <c r="K12" s="2">
        <v>23.46</v>
      </c>
      <c r="L12" s="4">
        <v>18</v>
      </c>
      <c r="M12" s="4">
        <v>43</v>
      </c>
      <c r="N12" s="10">
        <v>7</v>
      </c>
      <c r="O12" s="10">
        <v>20</v>
      </c>
      <c r="P12" s="10">
        <v>96</v>
      </c>
      <c r="Q12" s="4">
        <v>1</v>
      </c>
      <c r="R12" s="4">
        <v>1</v>
      </c>
      <c r="S12" s="4">
        <v>2</v>
      </c>
      <c r="T12" s="4">
        <v>2</v>
      </c>
      <c r="U12" s="4">
        <v>3</v>
      </c>
      <c r="V12" s="4">
        <v>3</v>
      </c>
      <c r="W12" s="4">
        <v>2</v>
      </c>
      <c r="X12" s="4">
        <v>3</v>
      </c>
      <c r="Y12" s="10">
        <v>2</v>
      </c>
      <c r="Z12" s="10">
        <v>2</v>
      </c>
      <c r="AA12" s="10" t="s">
        <v>22</v>
      </c>
      <c r="AB12" s="14">
        <v>6</v>
      </c>
      <c r="AC12" s="17">
        <f>AB12/0.4</f>
        <v>15</v>
      </c>
      <c r="AD12" s="17">
        <v>15</v>
      </c>
      <c r="AE12" s="31">
        <f t="shared" si="0"/>
        <v>2</v>
      </c>
      <c r="AF12" s="10">
        <v>1</v>
      </c>
      <c r="AG12" s="16">
        <v>1</v>
      </c>
      <c r="AH12" s="38">
        <v>0</v>
      </c>
    </row>
    <row r="13" spans="1:34">
      <c r="A13" s="19">
        <v>11</v>
      </c>
      <c r="B13" s="37">
        <v>12</v>
      </c>
      <c r="C13" s="7">
        <v>25</v>
      </c>
      <c r="D13" s="7">
        <v>23</v>
      </c>
      <c r="E13" s="30">
        <v>4.4741108720000202</v>
      </c>
      <c r="F13" s="30">
        <v>7.7333403120000002</v>
      </c>
      <c r="G13" s="30">
        <v>4.4125911107800002</v>
      </c>
      <c r="H13" s="30">
        <v>6.26367399</v>
      </c>
      <c r="I13" s="4">
        <v>30</v>
      </c>
      <c r="J13" s="4">
        <v>2</v>
      </c>
      <c r="K13" s="2">
        <v>25.1</v>
      </c>
      <c r="L13" s="4">
        <v>14</v>
      </c>
      <c r="M13" s="4">
        <v>26</v>
      </c>
      <c r="N13" s="10">
        <v>8</v>
      </c>
      <c r="O13" s="10">
        <v>21</v>
      </c>
      <c r="P13" s="10">
        <v>108</v>
      </c>
      <c r="Q13" s="4">
        <v>1</v>
      </c>
      <c r="R13" s="4">
        <v>2</v>
      </c>
      <c r="S13" s="4">
        <v>2</v>
      </c>
      <c r="T13" s="4">
        <v>2</v>
      </c>
      <c r="U13" s="4">
        <v>3</v>
      </c>
      <c r="V13" s="4">
        <v>1</v>
      </c>
      <c r="W13" s="4">
        <v>2</v>
      </c>
      <c r="X13" s="4">
        <v>3</v>
      </c>
      <c r="Y13" s="10">
        <v>2</v>
      </c>
      <c r="Z13" s="10">
        <v>2</v>
      </c>
      <c r="AA13" s="10" t="s">
        <v>100</v>
      </c>
      <c r="AB13" s="14" t="s">
        <v>32</v>
      </c>
      <c r="AC13" s="17">
        <v>25</v>
      </c>
      <c r="AD13" s="17">
        <v>25</v>
      </c>
      <c r="AE13" s="31">
        <f t="shared" si="0"/>
        <v>3</v>
      </c>
      <c r="AF13" s="10">
        <v>0</v>
      </c>
      <c r="AG13" s="14">
        <v>0</v>
      </c>
      <c r="AH13" s="38">
        <v>0</v>
      </c>
    </row>
    <row r="14" spans="1:34">
      <c r="A14" s="19">
        <v>12</v>
      </c>
      <c r="B14" s="37">
        <v>15</v>
      </c>
      <c r="C14" s="7">
        <v>28</v>
      </c>
      <c r="D14" s="7">
        <v>26</v>
      </c>
      <c r="E14" s="30">
        <v>5.0914227130000196</v>
      </c>
      <c r="F14" s="30">
        <v>8.8501540909999896</v>
      </c>
      <c r="G14" s="30">
        <v>4.8207303706699998</v>
      </c>
      <c r="H14" s="30">
        <v>7.5664722029999902</v>
      </c>
      <c r="I14" s="4">
        <v>24</v>
      </c>
      <c r="J14" s="4">
        <v>7</v>
      </c>
      <c r="K14" s="2">
        <v>26.23</v>
      </c>
      <c r="L14" s="4">
        <v>37</v>
      </c>
      <c r="M14" s="4">
        <v>19</v>
      </c>
      <c r="N14" s="10">
        <v>2</v>
      </c>
      <c r="O14" s="10">
        <v>23</v>
      </c>
      <c r="P14" s="10">
        <v>36</v>
      </c>
      <c r="Q14" s="4">
        <v>1</v>
      </c>
      <c r="R14" s="4">
        <v>1</v>
      </c>
      <c r="S14" s="4">
        <v>1</v>
      </c>
      <c r="T14" s="4">
        <v>1</v>
      </c>
      <c r="U14" s="4">
        <v>2</v>
      </c>
      <c r="V14" s="4">
        <v>2</v>
      </c>
      <c r="W14" s="4">
        <v>1</v>
      </c>
      <c r="X14" s="4">
        <v>1</v>
      </c>
      <c r="Y14" s="10">
        <v>2</v>
      </c>
      <c r="Z14" s="10">
        <v>2</v>
      </c>
      <c r="AA14" s="10" t="s">
        <v>85</v>
      </c>
      <c r="AB14" s="14">
        <v>6</v>
      </c>
      <c r="AC14" s="17">
        <f>AB14/0.45</f>
        <v>13.333333333333332</v>
      </c>
      <c r="AD14" s="17">
        <v>13.333333333333332</v>
      </c>
      <c r="AE14" s="31">
        <f t="shared" si="0"/>
        <v>2</v>
      </c>
      <c r="AF14" s="10">
        <v>1</v>
      </c>
      <c r="AG14" s="16">
        <v>1</v>
      </c>
      <c r="AH14" s="38">
        <v>1</v>
      </c>
    </row>
    <row r="15" spans="1:34">
      <c r="A15" s="19">
        <v>13</v>
      </c>
      <c r="B15" s="37">
        <v>7</v>
      </c>
      <c r="C15" s="7">
        <v>19</v>
      </c>
      <c r="D15" s="7">
        <v>20</v>
      </c>
      <c r="E15" s="30">
        <v>2.5427926280000199</v>
      </c>
      <c r="F15" s="30">
        <v>4.8143729889999998</v>
      </c>
      <c r="G15" s="30">
        <v>4.2842699918899996</v>
      </c>
      <c r="H15" s="30">
        <v>4.9060126970000004</v>
      </c>
      <c r="I15" s="4">
        <v>53</v>
      </c>
      <c r="J15" s="4">
        <v>17</v>
      </c>
      <c r="K15" s="2">
        <v>27.55</v>
      </c>
      <c r="L15" s="4">
        <v>43</v>
      </c>
      <c r="M15" s="4">
        <v>21</v>
      </c>
      <c r="N15" s="10">
        <v>18</v>
      </c>
      <c r="O15" s="10">
        <v>24</v>
      </c>
      <c r="P15" s="10">
        <v>300</v>
      </c>
      <c r="Q15" s="4">
        <v>1</v>
      </c>
      <c r="R15" s="4">
        <v>1</v>
      </c>
      <c r="S15" s="4">
        <v>1</v>
      </c>
      <c r="T15" s="4">
        <v>2</v>
      </c>
      <c r="U15" s="4">
        <v>2</v>
      </c>
      <c r="V15" s="4">
        <v>1</v>
      </c>
      <c r="W15" s="4">
        <v>1</v>
      </c>
      <c r="X15" s="4">
        <v>3</v>
      </c>
      <c r="Y15" s="10">
        <v>2</v>
      </c>
      <c r="Z15" s="10">
        <v>2</v>
      </c>
      <c r="AA15" s="10" t="s">
        <v>22</v>
      </c>
      <c r="AB15" s="14">
        <v>4</v>
      </c>
      <c r="AC15" s="17">
        <f>AB15/0.4</f>
        <v>10</v>
      </c>
      <c r="AD15" s="17">
        <v>10</v>
      </c>
      <c r="AE15" s="31">
        <f t="shared" si="0"/>
        <v>1</v>
      </c>
      <c r="AF15" s="10">
        <v>0</v>
      </c>
      <c r="AG15" s="14">
        <v>0</v>
      </c>
      <c r="AH15" s="38">
        <v>1</v>
      </c>
    </row>
    <row r="16" spans="1:34">
      <c r="A16" s="19">
        <v>14</v>
      </c>
      <c r="B16" s="37">
        <v>21</v>
      </c>
      <c r="C16" s="7">
        <v>25</v>
      </c>
      <c r="D16" s="7">
        <v>40</v>
      </c>
      <c r="E16" s="30">
        <v>8.4564845690000805</v>
      </c>
      <c r="F16" s="30">
        <v>7.4226775459999903</v>
      </c>
      <c r="G16" s="30">
        <v>6.7950513067799996</v>
      </c>
      <c r="H16" s="30">
        <v>8.3509656420000002</v>
      </c>
      <c r="I16" s="4">
        <v>27</v>
      </c>
      <c r="J16" s="4">
        <v>9</v>
      </c>
      <c r="K16" s="2">
        <v>23.66</v>
      </c>
      <c r="L16" s="4">
        <v>23</v>
      </c>
      <c r="M16" s="4">
        <v>46</v>
      </c>
      <c r="N16" s="10">
        <v>8</v>
      </c>
      <c r="O16" s="10">
        <v>17</v>
      </c>
      <c r="P16" s="10">
        <v>120</v>
      </c>
      <c r="Q16" s="4">
        <v>1</v>
      </c>
      <c r="R16" s="4">
        <v>1</v>
      </c>
      <c r="S16" s="4">
        <v>1</v>
      </c>
      <c r="T16" s="4">
        <v>2</v>
      </c>
      <c r="U16" s="4">
        <v>2</v>
      </c>
      <c r="V16" s="4">
        <v>1</v>
      </c>
      <c r="W16" s="4">
        <v>2</v>
      </c>
      <c r="X16" s="4">
        <v>1</v>
      </c>
      <c r="Y16" s="10">
        <v>2</v>
      </c>
      <c r="Z16" s="10">
        <v>1</v>
      </c>
      <c r="AA16" s="10" t="s">
        <v>30</v>
      </c>
      <c r="AB16" s="14">
        <v>350</v>
      </c>
      <c r="AC16" s="17">
        <f>AB16/30.6</f>
        <v>11.437908496732026</v>
      </c>
      <c r="AD16" s="17">
        <v>11.437908496732026</v>
      </c>
      <c r="AE16" s="31">
        <f t="shared" si="0"/>
        <v>2</v>
      </c>
      <c r="AF16" s="10">
        <v>0</v>
      </c>
      <c r="AG16" s="14">
        <v>0</v>
      </c>
      <c r="AH16" s="38">
        <v>0</v>
      </c>
    </row>
    <row r="17" spans="1:34">
      <c r="A17" s="19">
        <v>15</v>
      </c>
      <c r="B17" s="37">
        <v>15</v>
      </c>
      <c r="C17" s="7">
        <v>24</v>
      </c>
      <c r="D17" s="7">
        <v>41</v>
      </c>
      <c r="E17" s="30">
        <v>5.6348102790000798</v>
      </c>
      <c r="F17" s="30">
        <v>7.9839931699999998</v>
      </c>
      <c r="G17" s="30">
        <v>5.5033150205599997</v>
      </c>
      <c r="H17" s="30">
        <v>9.6843762729999998</v>
      </c>
      <c r="I17" s="4">
        <v>28</v>
      </c>
      <c r="J17" s="4">
        <v>4</v>
      </c>
      <c r="K17" s="2">
        <v>21.6</v>
      </c>
      <c r="L17" s="4">
        <v>13</v>
      </c>
      <c r="M17" s="4">
        <v>24</v>
      </c>
      <c r="N17" s="10">
        <v>2</v>
      </c>
      <c r="O17" s="10">
        <v>25</v>
      </c>
      <c r="P17" s="10">
        <v>36</v>
      </c>
      <c r="Q17" s="4">
        <v>1</v>
      </c>
      <c r="R17" s="4">
        <v>1</v>
      </c>
      <c r="S17" s="4">
        <v>2</v>
      </c>
      <c r="T17" s="4">
        <v>2</v>
      </c>
      <c r="U17" s="4">
        <v>1</v>
      </c>
      <c r="V17" s="4">
        <v>2</v>
      </c>
      <c r="W17" s="4">
        <v>2</v>
      </c>
      <c r="X17" s="4">
        <v>3</v>
      </c>
      <c r="Y17" s="10">
        <v>2</v>
      </c>
      <c r="Z17" s="10">
        <v>2</v>
      </c>
      <c r="AA17" s="10" t="s">
        <v>22</v>
      </c>
      <c r="AB17" s="14">
        <v>4</v>
      </c>
      <c r="AC17" s="17">
        <f t="shared" ref="AC17:AC22" si="1">AB17/0.4</f>
        <v>10</v>
      </c>
      <c r="AD17" s="17">
        <v>10</v>
      </c>
      <c r="AE17" s="31">
        <f t="shared" si="0"/>
        <v>1</v>
      </c>
      <c r="AF17" s="10">
        <v>0</v>
      </c>
      <c r="AG17" s="14">
        <v>0</v>
      </c>
      <c r="AH17" s="38">
        <v>0</v>
      </c>
    </row>
    <row r="18" spans="1:34">
      <c r="A18" s="19">
        <v>16</v>
      </c>
      <c r="B18" s="37">
        <v>27</v>
      </c>
      <c r="C18" s="7">
        <v>20</v>
      </c>
      <c r="D18" s="7">
        <v>44</v>
      </c>
      <c r="E18" s="30">
        <v>10.478519049999999</v>
      </c>
      <c r="F18" s="30">
        <v>4.5341962679999996</v>
      </c>
      <c r="G18" s="30">
        <v>6.1715975444499902</v>
      </c>
      <c r="H18" s="30">
        <v>10.536109756</v>
      </c>
      <c r="I18" s="4">
        <v>37</v>
      </c>
      <c r="J18" s="4">
        <v>4</v>
      </c>
      <c r="K18" s="2">
        <v>25.16</v>
      </c>
      <c r="L18" s="4">
        <v>26</v>
      </c>
      <c r="M18" s="4">
        <v>26</v>
      </c>
      <c r="N18" s="10">
        <v>4</v>
      </c>
      <c r="O18" s="10">
        <v>34</v>
      </c>
      <c r="P18" s="10">
        <v>36</v>
      </c>
      <c r="Q18" s="4">
        <v>1</v>
      </c>
      <c r="R18" s="4">
        <v>1</v>
      </c>
      <c r="S18" s="4">
        <v>2</v>
      </c>
      <c r="T18" s="4">
        <v>2</v>
      </c>
      <c r="U18" s="4">
        <v>3</v>
      </c>
      <c r="V18" s="4">
        <v>2</v>
      </c>
      <c r="W18" s="4">
        <v>2</v>
      </c>
      <c r="X18" s="4">
        <v>3</v>
      </c>
      <c r="Y18" s="10">
        <v>2</v>
      </c>
      <c r="Z18" s="10">
        <v>2</v>
      </c>
      <c r="AA18" s="10" t="s">
        <v>22</v>
      </c>
      <c r="AB18" s="14">
        <v>6</v>
      </c>
      <c r="AC18" s="17">
        <f t="shared" si="1"/>
        <v>15</v>
      </c>
      <c r="AD18" s="17">
        <v>15</v>
      </c>
      <c r="AE18" s="31">
        <f t="shared" si="0"/>
        <v>2</v>
      </c>
      <c r="AF18" s="10">
        <v>0</v>
      </c>
      <c r="AG18" s="14">
        <v>0</v>
      </c>
      <c r="AH18" s="38">
        <v>0</v>
      </c>
    </row>
    <row r="19" spans="1:34">
      <c r="A19" s="19">
        <v>17</v>
      </c>
      <c r="B19" s="37">
        <v>19</v>
      </c>
      <c r="C19" s="7">
        <v>23</v>
      </c>
      <c r="D19" s="7">
        <v>34</v>
      </c>
      <c r="E19" s="30">
        <v>6.9789543340000604</v>
      </c>
      <c r="F19" s="30">
        <v>8.0187073199999901</v>
      </c>
      <c r="G19" s="30">
        <v>5.4392841876700002</v>
      </c>
      <c r="H19" s="30">
        <v>8.6490261089999994</v>
      </c>
      <c r="I19" s="4">
        <v>44</v>
      </c>
      <c r="J19" s="4">
        <v>13</v>
      </c>
      <c r="K19" s="2">
        <v>26.23</v>
      </c>
      <c r="L19" s="4">
        <v>22</v>
      </c>
      <c r="M19" s="4">
        <v>26</v>
      </c>
      <c r="N19" s="10">
        <v>2</v>
      </c>
      <c r="O19" s="10">
        <v>40</v>
      </c>
      <c r="P19" s="10">
        <v>60</v>
      </c>
      <c r="Q19" s="4">
        <v>1</v>
      </c>
      <c r="R19" s="4">
        <v>1</v>
      </c>
      <c r="S19" s="4">
        <v>1</v>
      </c>
      <c r="T19" s="4">
        <v>1</v>
      </c>
      <c r="U19" s="4">
        <v>3</v>
      </c>
      <c r="V19" s="4">
        <v>2</v>
      </c>
      <c r="W19" s="4">
        <v>1</v>
      </c>
      <c r="X19" s="4">
        <v>3</v>
      </c>
      <c r="Y19" s="10">
        <v>2</v>
      </c>
      <c r="Z19" s="10">
        <v>2</v>
      </c>
      <c r="AA19" s="10" t="s">
        <v>22</v>
      </c>
      <c r="AB19" s="14">
        <v>5</v>
      </c>
      <c r="AC19" s="17">
        <f t="shared" si="1"/>
        <v>12.5</v>
      </c>
      <c r="AD19" s="17">
        <v>12.5</v>
      </c>
      <c r="AE19" s="31">
        <f t="shared" si="0"/>
        <v>2</v>
      </c>
      <c r="AF19" s="10">
        <v>0</v>
      </c>
      <c r="AG19" s="14">
        <v>0</v>
      </c>
      <c r="AH19" s="38">
        <v>1</v>
      </c>
    </row>
    <row r="20" spans="1:34">
      <c r="A20" s="19">
        <v>18</v>
      </c>
      <c r="B20" s="37">
        <v>25</v>
      </c>
      <c r="C20" s="7">
        <v>17</v>
      </c>
      <c r="D20" s="7">
        <v>42</v>
      </c>
      <c r="E20" s="30">
        <v>9.7873475510000905</v>
      </c>
      <c r="F20" s="30">
        <v>4.2657830130000001</v>
      </c>
      <c r="G20" s="30">
        <v>5.2240406646699897</v>
      </c>
      <c r="H20" s="30">
        <v>10.037022599</v>
      </c>
      <c r="I20" s="4">
        <v>40</v>
      </c>
      <c r="J20" s="4">
        <v>16</v>
      </c>
      <c r="K20" s="2">
        <v>20.420000000000002</v>
      </c>
      <c r="L20" s="4">
        <v>19</v>
      </c>
      <c r="M20" s="4">
        <v>23</v>
      </c>
      <c r="N20" s="10">
        <v>20</v>
      </c>
      <c r="O20" s="10">
        <v>22</v>
      </c>
      <c r="P20" s="10">
        <v>276</v>
      </c>
      <c r="Q20" s="4">
        <v>1</v>
      </c>
      <c r="R20" s="4">
        <v>1</v>
      </c>
      <c r="S20" s="4">
        <v>2</v>
      </c>
      <c r="T20" s="4">
        <v>2</v>
      </c>
      <c r="U20" s="4">
        <v>2</v>
      </c>
      <c r="V20" s="4">
        <v>2</v>
      </c>
      <c r="W20" s="4">
        <v>1</v>
      </c>
      <c r="X20" s="4">
        <v>1</v>
      </c>
      <c r="Y20" s="10">
        <v>2</v>
      </c>
      <c r="Z20" s="10">
        <v>2</v>
      </c>
      <c r="AA20" s="10" t="s">
        <v>22</v>
      </c>
      <c r="AB20" s="14">
        <v>6</v>
      </c>
      <c r="AC20" s="17">
        <f t="shared" si="1"/>
        <v>15</v>
      </c>
      <c r="AD20" s="17">
        <v>15</v>
      </c>
      <c r="AE20" s="31">
        <f t="shared" si="0"/>
        <v>2</v>
      </c>
      <c r="AF20" s="10">
        <v>0</v>
      </c>
      <c r="AG20" s="14">
        <v>0</v>
      </c>
      <c r="AH20" s="38">
        <v>1</v>
      </c>
    </row>
    <row r="21" spans="1:34">
      <c r="A21" s="19">
        <v>19</v>
      </c>
      <c r="B21" s="37">
        <v>18</v>
      </c>
      <c r="C21" s="7">
        <v>17</v>
      </c>
      <c r="D21" s="7">
        <v>34</v>
      </c>
      <c r="E21" s="30">
        <v>6.8583083020000899</v>
      </c>
      <c r="F21" s="30">
        <v>4.4468793550000001</v>
      </c>
      <c r="G21" s="30">
        <v>4.4552036807799897</v>
      </c>
      <c r="H21" s="30">
        <v>8.8810686519999997</v>
      </c>
      <c r="I21" s="4">
        <v>36</v>
      </c>
      <c r="J21" s="4">
        <v>10</v>
      </c>
      <c r="K21" s="2">
        <v>22.49</v>
      </c>
      <c r="L21" s="4">
        <v>32</v>
      </c>
      <c r="M21" s="4">
        <v>45</v>
      </c>
      <c r="N21" s="10">
        <v>5</v>
      </c>
      <c r="O21" s="10">
        <v>17</v>
      </c>
      <c r="P21" s="10">
        <v>240</v>
      </c>
      <c r="Q21" s="4">
        <v>1</v>
      </c>
      <c r="R21" s="4">
        <v>1</v>
      </c>
      <c r="S21" s="4">
        <v>2</v>
      </c>
      <c r="T21" s="4">
        <v>2</v>
      </c>
      <c r="U21" s="4">
        <v>2</v>
      </c>
      <c r="V21" s="4">
        <v>1</v>
      </c>
      <c r="W21" s="4">
        <v>1</v>
      </c>
      <c r="X21" s="4">
        <v>1</v>
      </c>
      <c r="Y21" s="10">
        <v>2</v>
      </c>
      <c r="Z21" s="10">
        <v>2</v>
      </c>
      <c r="AA21" s="10" t="s">
        <v>22</v>
      </c>
      <c r="AB21" s="14">
        <v>6</v>
      </c>
      <c r="AC21" s="17">
        <f t="shared" si="1"/>
        <v>15</v>
      </c>
      <c r="AD21" s="17">
        <v>15</v>
      </c>
      <c r="AE21" s="31">
        <f t="shared" si="0"/>
        <v>2</v>
      </c>
      <c r="AF21" s="10">
        <v>1</v>
      </c>
      <c r="AG21" s="16">
        <v>1</v>
      </c>
      <c r="AH21" s="38">
        <v>0</v>
      </c>
    </row>
    <row r="22" spans="1:34">
      <c r="A22" s="19">
        <v>20</v>
      </c>
      <c r="B22" s="37">
        <v>31</v>
      </c>
      <c r="C22" s="7">
        <v>20</v>
      </c>
      <c r="D22" s="7">
        <v>42</v>
      </c>
      <c r="E22" s="30">
        <v>11.7045765440001</v>
      </c>
      <c r="F22" s="30">
        <v>5.89763153899999</v>
      </c>
      <c r="G22" s="30">
        <v>5.7065916056699999</v>
      </c>
      <c r="H22" s="30">
        <v>11.189335872999999</v>
      </c>
      <c r="I22" s="4">
        <v>31</v>
      </c>
      <c r="J22" s="4">
        <v>9</v>
      </c>
      <c r="K22" s="2">
        <v>18.82</v>
      </c>
      <c r="L22" s="4">
        <v>29</v>
      </c>
      <c r="M22" s="4">
        <v>36</v>
      </c>
      <c r="N22" s="10">
        <v>4</v>
      </c>
      <c r="O22" s="10">
        <v>27</v>
      </c>
      <c r="P22" s="10">
        <v>48</v>
      </c>
      <c r="Q22" s="4">
        <v>1</v>
      </c>
      <c r="R22" s="4">
        <v>1</v>
      </c>
      <c r="S22" s="4">
        <v>2</v>
      </c>
      <c r="T22" s="4">
        <v>1</v>
      </c>
      <c r="U22" s="4">
        <v>3</v>
      </c>
      <c r="V22" s="4">
        <v>2</v>
      </c>
      <c r="W22" s="4">
        <v>2</v>
      </c>
      <c r="X22" s="4">
        <v>1</v>
      </c>
      <c r="Y22" s="10">
        <v>2</v>
      </c>
      <c r="Z22" s="10">
        <v>2</v>
      </c>
      <c r="AA22" s="10" t="s">
        <v>22</v>
      </c>
      <c r="AB22" s="14">
        <v>6</v>
      </c>
      <c r="AC22" s="17">
        <f t="shared" si="1"/>
        <v>15</v>
      </c>
      <c r="AD22" s="17">
        <v>15</v>
      </c>
      <c r="AE22" s="31">
        <f t="shared" si="0"/>
        <v>2</v>
      </c>
      <c r="AF22" s="10">
        <v>0</v>
      </c>
      <c r="AG22" s="14">
        <v>0</v>
      </c>
      <c r="AH22" s="38">
        <v>0</v>
      </c>
    </row>
    <row r="23" spans="1:34">
      <c r="A23" s="19">
        <v>21</v>
      </c>
      <c r="B23" s="37">
        <v>24</v>
      </c>
      <c r="C23" s="7">
        <v>18</v>
      </c>
      <c r="D23" s="7">
        <v>42</v>
      </c>
      <c r="E23" s="30">
        <v>8.9923975220000898</v>
      </c>
      <c r="F23" s="30">
        <v>5.4703086599999997</v>
      </c>
      <c r="G23" s="30">
        <v>5.8679075285599902</v>
      </c>
      <c r="H23" s="30">
        <v>9.6605464760000004</v>
      </c>
      <c r="I23" s="4">
        <v>29</v>
      </c>
      <c r="J23" s="4">
        <v>8</v>
      </c>
      <c r="K23" s="2">
        <v>26.67</v>
      </c>
      <c r="L23" s="4">
        <v>18</v>
      </c>
      <c r="M23" s="4">
        <v>18</v>
      </c>
      <c r="N23" s="10">
        <v>3</v>
      </c>
      <c r="O23" s="10">
        <v>16</v>
      </c>
      <c r="P23" s="10">
        <v>156</v>
      </c>
      <c r="Q23" s="4">
        <v>1</v>
      </c>
      <c r="R23" s="4">
        <v>1</v>
      </c>
      <c r="S23" s="4">
        <v>2</v>
      </c>
      <c r="T23" s="4">
        <v>2</v>
      </c>
      <c r="U23" s="4">
        <v>2</v>
      </c>
      <c r="V23" s="4">
        <v>1</v>
      </c>
      <c r="W23" s="4">
        <v>2</v>
      </c>
      <c r="X23" s="4">
        <v>1</v>
      </c>
      <c r="Y23" s="10">
        <v>2</v>
      </c>
      <c r="Z23" s="10">
        <v>2</v>
      </c>
      <c r="AA23" s="46" t="s">
        <v>34</v>
      </c>
      <c r="AB23" s="14">
        <v>600</v>
      </c>
      <c r="AC23" s="17">
        <f>AB23/40</f>
        <v>15</v>
      </c>
      <c r="AD23" s="17">
        <v>15</v>
      </c>
      <c r="AE23" s="31">
        <f t="shared" si="0"/>
        <v>2</v>
      </c>
      <c r="AF23" s="10">
        <v>0</v>
      </c>
      <c r="AG23" s="14">
        <v>0</v>
      </c>
      <c r="AH23" s="38">
        <v>0</v>
      </c>
    </row>
    <row r="24" spans="1:34">
      <c r="A24" s="19">
        <v>22</v>
      </c>
      <c r="B24" s="37">
        <v>8</v>
      </c>
      <c r="C24" s="7">
        <v>20</v>
      </c>
      <c r="D24" s="7">
        <v>34</v>
      </c>
      <c r="E24" s="30">
        <v>3.3807697920000401</v>
      </c>
      <c r="F24" s="30">
        <v>4.2294900059999998</v>
      </c>
      <c r="G24" s="30">
        <v>4.7449446365599899</v>
      </c>
      <c r="H24" s="30">
        <v>8.2198621319999994</v>
      </c>
      <c r="I24" s="4">
        <v>27</v>
      </c>
      <c r="J24" s="4">
        <v>9</v>
      </c>
      <c r="K24" s="2">
        <v>25.4</v>
      </c>
      <c r="L24" s="4">
        <v>15</v>
      </c>
      <c r="M24" s="4">
        <v>55</v>
      </c>
      <c r="N24" s="10">
        <v>1</v>
      </c>
      <c r="O24" s="10">
        <v>28</v>
      </c>
      <c r="P24" s="10">
        <v>6</v>
      </c>
      <c r="Q24" s="4">
        <v>1</v>
      </c>
      <c r="R24" s="4">
        <v>1</v>
      </c>
      <c r="S24" s="4">
        <v>1</v>
      </c>
      <c r="T24" s="4">
        <v>2</v>
      </c>
      <c r="U24" s="4">
        <v>1</v>
      </c>
      <c r="V24" s="4">
        <v>3</v>
      </c>
      <c r="W24" s="4">
        <v>2</v>
      </c>
      <c r="X24" s="4">
        <v>1</v>
      </c>
      <c r="Y24" s="10">
        <v>1</v>
      </c>
      <c r="Z24" s="10">
        <v>1</v>
      </c>
      <c r="AA24" s="10" t="s">
        <v>29</v>
      </c>
      <c r="AB24" s="14">
        <v>20</v>
      </c>
      <c r="AC24" s="14">
        <v>20</v>
      </c>
      <c r="AD24" s="17">
        <v>20</v>
      </c>
      <c r="AE24" s="31">
        <f t="shared" si="0"/>
        <v>2</v>
      </c>
      <c r="AF24" s="10">
        <v>0</v>
      </c>
      <c r="AG24" s="14">
        <v>0</v>
      </c>
      <c r="AH24" s="38">
        <v>0</v>
      </c>
    </row>
    <row r="25" spans="1:34">
      <c r="A25" s="19">
        <v>23</v>
      </c>
      <c r="B25" s="37">
        <v>13</v>
      </c>
      <c r="C25" s="7">
        <v>20</v>
      </c>
      <c r="D25" s="7">
        <v>28</v>
      </c>
      <c r="E25" s="30">
        <v>5.25389863500006</v>
      </c>
      <c r="F25" s="30">
        <v>5.319775956</v>
      </c>
      <c r="G25" s="30">
        <v>4.5134910096700001</v>
      </c>
      <c r="H25" s="30">
        <v>7.1902875389999901</v>
      </c>
      <c r="I25" s="4">
        <v>39</v>
      </c>
      <c r="J25" s="4">
        <v>8</v>
      </c>
      <c r="K25" s="2">
        <v>26.53</v>
      </c>
      <c r="L25" s="4">
        <v>16</v>
      </c>
      <c r="M25" s="4">
        <v>41</v>
      </c>
      <c r="N25" s="10">
        <v>2</v>
      </c>
      <c r="O25" s="10">
        <v>35</v>
      </c>
      <c r="P25" s="10">
        <v>48</v>
      </c>
      <c r="Q25" s="4">
        <v>1</v>
      </c>
      <c r="R25" s="4">
        <v>1</v>
      </c>
      <c r="S25" s="4">
        <v>2</v>
      </c>
      <c r="T25" s="4">
        <v>2</v>
      </c>
      <c r="U25" s="4">
        <v>3</v>
      </c>
      <c r="V25" s="4">
        <v>2</v>
      </c>
      <c r="W25" s="4">
        <v>2</v>
      </c>
      <c r="X25" s="4">
        <v>1</v>
      </c>
      <c r="Y25" s="10">
        <v>2</v>
      </c>
      <c r="Z25" s="10">
        <v>2</v>
      </c>
      <c r="AA25" s="10" t="s">
        <v>29</v>
      </c>
      <c r="AB25" s="14">
        <v>20</v>
      </c>
      <c r="AC25" s="14">
        <v>20</v>
      </c>
      <c r="AD25" s="17">
        <v>20</v>
      </c>
      <c r="AE25" s="31">
        <f t="shared" si="0"/>
        <v>2</v>
      </c>
      <c r="AF25" s="10">
        <v>0</v>
      </c>
      <c r="AG25" s="14">
        <v>0</v>
      </c>
      <c r="AH25" s="38">
        <v>0</v>
      </c>
    </row>
    <row r="26" spans="1:34">
      <c r="A26" s="19">
        <v>24</v>
      </c>
      <c r="B26" s="37">
        <v>17</v>
      </c>
      <c r="C26" s="7">
        <v>20</v>
      </c>
      <c r="D26" s="7">
        <v>30</v>
      </c>
      <c r="E26" s="30">
        <v>6.7006905260000602</v>
      </c>
      <c r="F26" s="30">
        <v>6.4894281309999897</v>
      </c>
      <c r="G26" s="30">
        <v>4.3535507977799996</v>
      </c>
      <c r="H26" s="30">
        <v>7.6612765649999996</v>
      </c>
      <c r="I26" s="4">
        <v>38</v>
      </c>
      <c r="J26" s="4">
        <v>8</v>
      </c>
      <c r="K26" s="2">
        <v>19.79</v>
      </c>
      <c r="L26" s="4">
        <v>16</v>
      </c>
      <c r="M26" s="4">
        <v>21</v>
      </c>
      <c r="N26" s="10">
        <v>3</v>
      </c>
      <c r="O26" s="10">
        <v>35</v>
      </c>
      <c r="P26" s="10">
        <v>24</v>
      </c>
      <c r="Q26" s="4">
        <v>1</v>
      </c>
      <c r="R26" s="4">
        <v>1</v>
      </c>
      <c r="S26" s="4">
        <v>1</v>
      </c>
      <c r="T26" s="4">
        <v>1</v>
      </c>
      <c r="U26" s="4">
        <v>3</v>
      </c>
      <c r="V26" s="4">
        <v>2</v>
      </c>
      <c r="W26" s="4">
        <v>2</v>
      </c>
      <c r="X26" s="4">
        <v>2</v>
      </c>
      <c r="Y26" s="10">
        <v>2</v>
      </c>
      <c r="Z26" s="10">
        <v>2</v>
      </c>
      <c r="AA26" s="10" t="s">
        <v>22</v>
      </c>
      <c r="AB26" s="14">
        <v>6</v>
      </c>
      <c r="AC26" s="17">
        <f>AB26/0.4</f>
        <v>15</v>
      </c>
      <c r="AD26" s="17">
        <v>15</v>
      </c>
      <c r="AE26" s="31">
        <f t="shared" si="0"/>
        <v>2</v>
      </c>
      <c r="AF26" s="10">
        <v>0</v>
      </c>
      <c r="AG26" s="14">
        <v>0</v>
      </c>
      <c r="AH26" s="38">
        <v>0</v>
      </c>
    </row>
    <row r="27" spans="1:34">
      <c r="A27" s="19">
        <v>25</v>
      </c>
      <c r="B27" s="37">
        <v>13</v>
      </c>
      <c r="C27" s="7">
        <v>21</v>
      </c>
      <c r="D27" s="7">
        <v>34</v>
      </c>
      <c r="E27" s="30">
        <v>5.1238460520000197</v>
      </c>
      <c r="F27" s="30">
        <v>4.6722553009999999</v>
      </c>
      <c r="G27" s="30">
        <v>4.9303940485599904</v>
      </c>
      <c r="H27" s="30">
        <v>8.0318631249999992</v>
      </c>
      <c r="I27" s="4">
        <v>53</v>
      </c>
      <c r="J27" s="4">
        <v>9</v>
      </c>
      <c r="K27" s="2">
        <v>20.76</v>
      </c>
      <c r="L27" s="4">
        <v>23</v>
      </c>
      <c r="M27" s="4">
        <v>46</v>
      </c>
      <c r="N27" s="10">
        <v>3</v>
      </c>
      <c r="O27" s="10">
        <v>46</v>
      </c>
      <c r="P27" s="10">
        <v>60</v>
      </c>
      <c r="Q27" s="4">
        <v>1</v>
      </c>
      <c r="R27" s="4">
        <v>1</v>
      </c>
      <c r="S27" s="4">
        <v>2</v>
      </c>
      <c r="T27" s="4">
        <v>2</v>
      </c>
      <c r="U27" s="4">
        <v>3</v>
      </c>
      <c r="V27" s="4">
        <v>2</v>
      </c>
      <c r="W27" s="4">
        <v>2</v>
      </c>
      <c r="X27" s="4">
        <v>2</v>
      </c>
      <c r="Y27" s="10">
        <v>2</v>
      </c>
      <c r="Z27" s="10">
        <v>2</v>
      </c>
      <c r="AA27" s="10" t="s">
        <v>29</v>
      </c>
      <c r="AB27" s="14">
        <v>20</v>
      </c>
      <c r="AC27" s="14">
        <v>20</v>
      </c>
      <c r="AD27" s="17">
        <v>20</v>
      </c>
      <c r="AE27" s="31">
        <f t="shared" si="0"/>
        <v>2</v>
      </c>
      <c r="AF27" s="10">
        <v>0</v>
      </c>
      <c r="AG27" s="14">
        <v>0</v>
      </c>
      <c r="AH27" s="38">
        <v>1</v>
      </c>
    </row>
    <row r="28" spans="1:34">
      <c r="A28" s="19">
        <v>26</v>
      </c>
      <c r="B28" s="37">
        <v>24</v>
      </c>
      <c r="C28" s="7">
        <v>16</v>
      </c>
      <c r="D28" s="7">
        <v>37</v>
      </c>
      <c r="E28" s="30">
        <v>8.8340550300000604</v>
      </c>
      <c r="F28" s="30">
        <v>4.4143757779999904</v>
      </c>
      <c r="G28" s="30">
        <v>6.6899823946700003</v>
      </c>
      <c r="H28" s="30">
        <v>7.6480711189999999</v>
      </c>
      <c r="I28" s="4">
        <v>30</v>
      </c>
      <c r="J28" s="4">
        <v>8</v>
      </c>
      <c r="K28" s="2">
        <v>22.65</v>
      </c>
      <c r="L28" s="4">
        <v>28</v>
      </c>
      <c r="M28" s="4">
        <v>39</v>
      </c>
      <c r="N28" s="10">
        <v>11</v>
      </c>
      <c r="O28" s="10">
        <v>18</v>
      </c>
      <c r="P28" s="10">
        <v>132</v>
      </c>
      <c r="Q28" s="4">
        <v>1</v>
      </c>
      <c r="R28" s="4">
        <v>1</v>
      </c>
      <c r="S28" s="4">
        <v>1</v>
      </c>
      <c r="T28" s="4">
        <v>2</v>
      </c>
      <c r="U28" s="4">
        <v>3</v>
      </c>
      <c r="V28" s="4">
        <v>1</v>
      </c>
      <c r="W28" s="4">
        <v>2</v>
      </c>
      <c r="X28" s="4">
        <v>1</v>
      </c>
      <c r="Y28" s="10">
        <v>2</v>
      </c>
      <c r="Z28" s="10">
        <v>2</v>
      </c>
      <c r="AA28" s="10" t="s">
        <v>85</v>
      </c>
      <c r="AB28" s="14">
        <v>6</v>
      </c>
      <c r="AC28" s="17">
        <f>AB28/0.45</f>
        <v>13.333333333333332</v>
      </c>
      <c r="AD28" s="17">
        <v>13.333333333333332</v>
      </c>
      <c r="AE28" s="31">
        <f t="shared" si="0"/>
        <v>2</v>
      </c>
      <c r="AF28" s="10">
        <v>1</v>
      </c>
      <c r="AG28" s="16">
        <v>1</v>
      </c>
      <c r="AH28" s="38">
        <v>0</v>
      </c>
    </row>
    <row r="29" spans="1:34">
      <c r="A29" s="19">
        <v>27</v>
      </c>
      <c r="B29" s="37">
        <v>22</v>
      </c>
      <c r="C29" s="7">
        <v>23</v>
      </c>
      <c r="D29" s="7">
        <v>40</v>
      </c>
      <c r="E29" s="30">
        <v>9.7735458790000695</v>
      </c>
      <c r="F29" s="30">
        <v>6.504344884</v>
      </c>
      <c r="G29" s="30">
        <v>4.8698625164499996</v>
      </c>
      <c r="H29" s="30">
        <v>9.3561382249999898</v>
      </c>
      <c r="I29" s="4">
        <v>29</v>
      </c>
      <c r="J29" s="4">
        <v>11</v>
      </c>
      <c r="K29" s="2">
        <v>25.1</v>
      </c>
      <c r="L29" s="4">
        <v>19</v>
      </c>
      <c r="M29" s="4">
        <v>13</v>
      </c>
      <c r="N29" s="10">
        <v>3</v>
      </c>
      <c r="O29" s="10">
        <v>28</v>
      </c>
      <c r="P29" s="10">
        <v>60</v>
      </c>
      <c r="Q29" s="4">
        <v>1</v>
      </c>
      <c r="R29" s="4">
        <v>1</v>
      </c>
      <c r="S29" s="4">
        <v>2</v>
      </c>
      <c r="T29" s="4">
        <v>2</v>
      </c>
      <c r="U29" s="4">
        <v>1</v>
      </c>
      <c r="V29" s="4">
        <v>1</v>
      </c>
      <c r="W29" s="4">
        <v>2</v>
      </c>
      <c r="X29" s="4">
        <v>1</v>
      </c>
      <c r="Y29" s="10">
        <v>2</v>
      </c>
      <c r="Z29" s="10">
        <v>2</v>
      </c>
      <c r="AA29" s="10" t="s">
        <v>22</v>
      </c>
      <c r="AB29" s="14">
        <v>6</v>
      </c>
      <c r="AC29" s="17">
        <f>AB29/0.4</f>
        <v>15</v>
      </c>
      <c r="AD29" s="17">
        <v>15</v>
      </c>
      <c r="AE29" s="31">
        <f t="shared" si="0"/>
        <v>2</v>
      </c>
      <c r="AF29" s="10">
        <v>1</v>
      </c>
      <c r="AG29" s="16">
        <v>1</v>
      </c>
      <c r="AH29" s="38">
        <v>0</v>
      </c>
    </row>
    <row r="30" spans="1:34">
      <c r="A30" s="19">
        <v>28</v>
      </c>
      <c r="B30" s="37">
        <v>16</v>
      </c>
      <c r="C30" s="7">
        <v>27</v>
      </c>
      <c r="D30" s="7">
        <v>28</v>
      </c>
      <c r="E30" s="30">
        <v>5.6468477730000197</v>
      </c>
      <c r="F30" s="30">
        <v>8.5825851330000003</v>
      </c>
      <c r="G30" s="30">
        <v>4.8964186127799998</v>
      </c>
      <c r="H30" s="30">
        <v>8.3315449410000006</v>
      </c>
      <c r="I30" s="4">
        <v>39</v>
      </c>
      <c r="J30" s="4">
        <v>12</v>
      </c>
      <c r="K30" s="2">
        <v>25.35</v>
      </c>
      <c r="L30" s="4">
        <v>19</v>
      </c>
      <c r="M30" s="4">
        <v>20</v>
      </c>
      <c r="N30" s="10">
        <v>10</v>
      </c>
      <c r="O30" s="10">
        <v>30</v>
      </c>
      <c r="P30" s="10">
        <v>120</v>
      </c>
      <c r="Q30" s="4">
        <v>1</v>
      </c>
      <c r="R30" s="4">
        <v>1</v>
      </c>
      <c r="S30" s="4">
        <v>1</v>
      </c>
      <c r="T30" s="4">
        <v>2</v>
      </c>
      <c r="U30" s="4">
        <v>3</v>
      </c>
      <c r="V30" s="4">
        <v>1</v>
      </c>
      <c r="W30" s="4">
        <v>2</v>
      </c>
      <c r="X30" s="4">
        <v>1</v>
      </c>
      <c r="Y30" s="10">
        <v>2</v>
      </c>
      <c r="Z30" s="10">
        <v>2</v>
      </c>
      <c r="AA30" s="10" t="s">
        <v>22</v>
      </c>
      <c r="AB30" s="14">
        <v>6</v>
      </c>
      <c r="AC30" s="17">
        <f>AB30/0.4</f>
        <v>15</v>
      </c>
      <c r="AD30" s="17">
        <v>15</v>
      </c>
      <c r="AE30" s="31">
        <f t="shared" si="0"/>
        <v>2</v>
      </c>
      <c r="AF30" s="10">
        <v>1</v>
      </c>
      <c r="AG30" s="16">
        <v>1</v>
      </c>
      <c r="AH30" s="38">
        <v>1</v>
      </c>
    </row>
    <row r="31" spans="1:34">
      <c r="A31" s="19">
        <v>29</v>
      </c>
      <c r="B31" s="37">
        <v>35</v>
      </c>
      <c r="C31" s="7">
        <v>15</v>
      </c>
      <c r="D31" s="7">
        <v>38</v>
      </c>
      <c r="E31" s="30">
        <v>14.113110580000001</v>
      </c>
      <c r="F31" s="30">
        <v>4.6234673380000002</v>
      </c>
      <c r="G31" s="30">
        <v>4.8694343018900001</v>
      </c>
      <c r="H31" s="30">
        <v>9.7134256259999994</v>
      </c>
      <c r="I31" s="4">
        <v>47</v>
      </c>
      <c r="J31" s="4">
        <v>6</v>
      </c>
      <c r="K31" s="2">
        <v>24.97</v>
      </c>
      <c r="L31" s="4">
        <v>12</v>
      </c>
      <c r="M31" s="4">
        <v>12</v>
      </c>
      <c r="N31" s="10">
        <v>10</v>
      </c>
      <c r="O31" s="10">
        <v>30</v>
      </c>
      <c r="P31" s="10">
        <v>180</v>
      </c>
      <c r="Q31" s="4">
        <v>1</v>
      </c>
      <c r="R31" s="4">
        <v>1</v>
      </c>
      <c r="S31" s="4">
        <v>1</v>
      </c>
      <c r="T31" s="4">
        <v>2</v>
      </c>
      <c r="U31" s="4">
        <v>3</v>
      </c>
      <c r="V31" s="4">
        <v>2</v>
      </c>
      <c r="W31" s="4">
        <v>2</v>
      </c>
      <c r="X31" s="4">
        <v>1</v>
      </c>
      <c r="Y31" s="10">
        <v>2</v>
      </c>
      <c r="Z31" s="10">
        <v>2</v>
      </c>
      <c r="AA31" s="10" t="s">
        <v>30</v>
      </c>
      <c r="AB31" s="14">
        <v>200</v>
      </c>
      <c r="AC31" s="17">
        <f>AB31/30.6</f>
        <v>6.5359477124183005</v>
      </c>
      <c r="AD31" s="17">
        <v>6.5359477124183005</v>
      </c>
      <c r="AE31" s="31">
        <f t="shared" si="0"/>
        <v>1</v>
      </c>
      <c r="AF31" s="10">
        <v>1</v>
      </c>
      <c r="AG31" s="16">
        <v>2</v>
      </c>
      <c r="AH31" s="38">
        <v>0</v>
      </c>
    </row>
    <row r="32" spans="1:34">
      <c r="A32" s="19">
        <v>30</v>
      </c>
      <c r="B32" s="37">
        <v>10</v>
      </c>
      <c r="C32" s="7">
        <v>27</v>
      </c>
      <c r="D32" s="7">
        <v>35</v>
      </c>
      <c r="E32" s="30">
        <v>3.8116141320000199</v>
      </c>
      <c r="F32" s="30">
        <v>7.0796817059999997</v>
      </c>
      <c r="G32" s="30">
        <v>4.7410530596699996</v>
      </c>
      <c r="H32" s="30">
        <v>9.4108019069999997</v>
      </c>
      <c r="I32" s="4">
        <v>33</v>
      </c>
      <c r="J32" s="4">
        <v>9</v>
      </c>
      <c r="K32" s="2">
        <v>22.86</v>
      </c>
      <c r="L32" s="4">
        <v>24</v>
      </c>
      <c r="M32" s="4">
        <v>20</v>
      </c>
      <c r="N32" s="10">
        <v>8</v>
      </c>
      <c r="O32" s="10">
        <v>24</v>
      </c>
      <c r="P32" s="10">
        <v>120</v>
      </c>
      <c r="Q32" s="4">
        <v>1</v>
      </c>
      <c r="R32" s="4">
        <v>1</v>
      </c>
      <c r="S32" s="4">
        <v>2</v>
      </c>
      <c r="T32" s="4">
        <v>2</v>
      </c>
      <c r="U32" s="4">
        <v>1</v>
      </c>
      <c r="V32" s="4">
        <v>1</v>
      </c>
      <c r="W32" s="4">
        <v>2</v>
      </c>
      <c r="X32" s="4">
        <v>1</v>
      </c>
      <c r="Y32" s="10">
        <v>2</v>
      </c>
      <c r="Z32" s="10">
        <v>2</v>
      </c>
      <c r="AA32" s="10" t="s">
        <v>23</v>
      </c>
      <c r="AB32" s="14">
        <v>1000</v>
      </c>
      <c r="AC32" s="17">
        <f>AB32/38.3</f>
        <v>26.109660574412533</v>
      </c>
      <c r="AD32" s="17">
        <v>26.109660574412533</v>
      </c>
      <c r="AE32" s="31">
        <f t="shared" si="0"/>
        <v>3</v>
      </c>
      <c r="AF32" s="10">
        <v>1</v>
      </c>
      <c r="AG32" s="16">
        <v>1</v>
      </c>
      <c r="AH32" s="38">
        <v>0</v>
      </c>
    </row>
    <row r="33" spans="1:34">
      <c r="A33" s="19">
        <v>31</v>
      </c>
      <c r="B33" s="37">
        <v>19</v>
      </c>
      <c r="C33" s="7">
        <v>28</v>
      </c>
      <c r="D33" s="7">
        <v>40</v>
      </c>
      <c r="E33" s="30">
        <v>7.5882083900000197</v>
      </c>
      <c r="F33" s="30">
        <v>7.556771629</v>
      </c>
      <c r="G33" s="30">
        <v>7.00477122377999</v>
      </c>
      <c r="H33" s="30">
        <v>9.6683043099999999</v>
      </c>
      <c r="I33" s="4">
        <v>24</v>
      </c>
      <c r="J33" s="4">
        <v>9</v>
      </c>
      <c r="K33" s="2">
        <v>23.14</v>
      </c>
      <c r="L33" s="4">
        <v>21</v>
      </c>
      <c r="M33" s="4">
        <v>25</v>
      </c>
      <c r="N33" s="10">
        <v>4</v>
      </c>
      <c r="O33" s="10">
        <v>25</v>
      </c>
      <c r="P33" s="10">
        <v>48</v>
      </c>
      <c r="Q33" s="4">
        <v>1</v>
      </c>
      <c r="R33" s="4">
        <v>1</v>
      </c>
      <c r="S33" s="4">
        <v>2</v>
      </c>
      <c r="T33" s="4">
        <v>2</v>
      </c>
      <c r="U33" s="4">
        <v>3</v>
      </c>
      <c r="V33" s="4">
        <v>1</v>
      </c>
      <c r="W33" s="4">
        <v>1</v>
      </c>
      <c r="X33" s="4">
        <v>1</v>
      </c>
      <c r="Y33" s="10">
        <v>2</v>
      </c>
      <c r="Z33" s="10">
        <v>2</v>
      </c>
      <c r="AA33" s="10" t="s">
        <v>29</v>
      </c>
      <c r="AB33" s="14">
        <v>20</v>
      </c>
      <c r="AC33" s="14">
        <v>20</v>
      </c>
      <c r="AD33" s="17">
        <v>20</v>
      </c>
      <c r="AE33" s="31">
        <f t="shared" si="0"/>
        <v>2</v>
      </c>
      <c r="AF33" s="10">
        <v>1</v>
      </c>
      <c r="AG33" s="16">
        <v>1</v>
      </c>
      <c r="AH33" s="38">
        <v>0</v>
      </c>
    </row>
    <row r="34" spans="1:34">
      <c r="A34" s="19">
        <v>32</v>
      </c>
      <c r="B34" s="37">
        <v>38</v>
      </c>
      <c r="C34" s="7">
        <v>13</v>
      </c>
      <c r="D34" s="7">
        <v>44</v>
      </c>
      <c r="E34" s="30">
        <v>14.831289247999999</v>
      </c>
      <c r="F34" s="30">
        <v>3.9696443949999898</v>
      </c>
      <c r="G34" s="30">
        <v>5.1960343193399998</v>
      </c>
      <c r="H34" s="30">
        <v>10.825954018999999</v>
      </c>
      <c r="I34" s="4">
        <v>43</v>
      </c>
      <c r="J34" s="4">
        <v>9</v>
      </c>
      <c r="K34" s="2">
        <v>23.48</v>
      </c>
      <c r="L34" s="4">
        <v>19</v>
      </c>
      <c r="M34" s="4">
        <v>13</v>
      </c>
      <c r="N34" s="10">
        <v>10</v>
      </c>
      <c r="O34" s="10">
        <v>28</v>
      </c>
      <c r="P34" s="10">
        <v>144</v>
      </c>
      <c r="Q34" s="4">
        <v>1</v>
      </c>
      <c r="R34" s="4">
        <v>1</v>
      </c>
      <c r="S34" s="4">
        <v>1</v>
      </c>
      <c r="T34" s="4">
        <v>2</v>
      </c>
      <c r="U34" s="4">
        <v>3</v>
      </c>
      <c r="V34" s="4">
        <v>2</v>
      </c>
      <c r="W34" s="4">
        <v>2</v>
      </c>
      <c r="X34" s="4">
        <v>1</v>
      </c>
      <c r="Y34" s="10">
        <v>2</v>
      </c>
      <c r="Z34" s="10">
        <v>2</v>
      </c>
      <c r="AA34" s="46" t="s">
        <v>88</v>
      </c>
      <c r="AB34" s="14">
        <v>600</v>
      </c>
      <c r="AC34" s="17">
        <f>AB34/40</f>
        <v>15</v>
      </c>
      <c r="AD34" s="17">
        <v>15</v>
      </c>
      <c r="AE34" s="31">
        <f t="shared" ref="AE34:AE65" si="2">IF(AD34&lt;=10, 1, IF(AD34&lt;=20, 2, 3))</f>
        <v>2</v>
      </c>
      <c r="AF34" s="10">
        <v>0</v>
      </c>
      <c r="AG34" s="14">
        <v>0</v>
      </c>
      <c r="AH34" s="38">
        <v>0</v>
      </c>
    </row>
    <row r="35" spans="1:34">
      <c r="A35" s="19">
        <v>33</v>
      </c>
      <c r="B35" s="37">
        <v>12</v>
      </c>
      <c r="C35" s="7">
        <v>25</v>
      </c>
      <c r="D35" s="7">
        <v>30</v>
      </c>
      <c r="E35" s="30">
        <v>4.7849843920000197</v>
      </c>
      <c r="F35" s="30">
        <v>7.4068299289999997</v>
      </c>
      <c r="G35" s="30">
        <v>5.0737954487800003</v>
      </c>
      <c r="H35" s="30">
        <v>7.6658005439999899</v>
      </c>
      <c r="I35" s="4">
        <v>28</v>
      </c>
      <c r="J35" s="4">
        <v>4</v>
      </c>
      <c r="K35" s="2">
        <v>28.34</v>
      </c>
      <c r="L35" s="4">
        <v>21</v>
      </c>
      <c r="M35" s="4">
        <v>19</v>
      </c>
      <c r="N35" s="10">
        <v>2</v>
      </c>
      <c r="O35" s="10">
        <v>26</v>
      </c>
      <c r="P35" s="10">
        <v>36</v>
      </c>
      <c r="Q35" s="4">
        <v>1</v>
      </c>
      <c r="R35" s="4">
        <v>2</v>
      </c>
      <c r="S35" s="4">
        <v>2</v>
      </c>
      <c r="T35" s="4">
        <v>1</v>
      </c>
      <c r="U35" s="4">
        <v>1</v>
      </c>
      <c r="V35" s="4">
        <v>1</v>
      </c>
      <c r="W35" s="4">
        <v>2</v>
      </c>
      <c r="X35" s="4">
        <v>2</v>
      </c>
      <c r="Y35" s="10">
        <v>2</v>
      </c>
      <c r="Z35" s="10">
        <v>2</v>
      </c>
      <c r="AA35" s="10" t="s">
        <v>22</v>
      </c>
      <c r="AB35" s="14">
        <v>5</v>
      </c>
      <c r="AC35" s="17">
        <f>AB35/0.4</f>
        <v>12.5</v>
      </c>
      <c r="AD35" s="17">
        <v>12.5</v>
      </c>
      <c r="AE35" s="31">
        <f t="shared" si="2"/>
        <v>2</v>
      </c>
      <c r="AF35" s="10">
        <v>0</v>
      </c>
      <c r="AG35" s="14">
        <v>0</v>
      </c>
      <c r="AH35" s="38">
        <v>0</v>
      </c>
    </row>
    <row r="36" spans="1:34">
      <c r="A36" s="19">
        <v>34</v>
      </c>
      <c r="B36" s="37">
        <v>25</v>
      </c>
      <c r="C36" s="7">
        <v>19</v>
      </c>
      <c r="D36" s="7">
        <v>45</v>
      </c>
      <c r="E36" s="30">
        <v>9.52918340400009</v>
      </c>
      <c r="F36" s="30">
        <v>5.0766470610000001</v>
      </c>
      <c r="G36" s="30">
        <v>6.2298239635600003</v>
      </c>
      <c r="H36" s="30">
        <v>10.659753568999999</v>
      </c>
      <c r="I36" s="4">
        <v>28</v>
      </c>
      <c r="J36" s="4">
        <v>5</v>
      </c>
      <c r="K36" s="2">
        <v>27.76</v>
      </c>
      <c r="L36" s="4">
        <v>14</v>
      </c>
      <c r="M36" s="4">
        <v>52</v>
      </c>
      <c r="N36" s="10">
        <v>4</v>
      </c>
      <c r="O36" s="10">
        <v>25</v>
      </c>
      <c r="P36" s="10">
        <v>36</v>
      </c>
      <c r="Q36" s="4">
        <v>1</v>
      </c>
      <c r="R36" s="4">
        <v>2</v>
      </c>
      <c r="S36" s="4">
        <v>2</v>
      </c>
      <c r="T36" s="4">
        <v>2</v>
      </c>
      <c r="U36" s="4">
        <v>1</v>
      </c>
      <c r="V36" s="4">
        <v>1</v>
      </c>
      <c r="W36" s="4">
        <v>2</v>
      </c>
      <c r="X36" s="4">
        <v>1</v>
      </c>
      <c r="Y36" s="10">
        <v>2</v>
      </c>
      <c r="Z36" s="10">
        <v>2</v>
      </c>
      <c r="AA36" s="10" t="s">
        <v>30</v>
      </c>
      <c r="AB36" s="14">
        <v>200</v>
      </c>
      <c r="AC36" s="17">
        <f>AB36/30.6</f>
        <v>6.5359477124183005</v>
      </c>
      <c r="AD36" s="17">
        <v>6.5359477124183005</v>
      </c>
      <c r="AE36" s="31">
        <f t="shared" si="2"/>
        <v>1</v>
      </c>
      <c r="AF36" s="10">
        <v>0</v>
      </c>
      <c r="AG36" s="14">
        <v>0</v>
      </c>
      <c r="AH36" s="38">
        <v>0</v>
      </c>
    </row>
    <row r="37" spans="1:34">
      <c r="A37" s="19">
        <v>35</v>
      </c>
      <c r="B37" s="37">
        <v>23</v>
      </c>
      <c r="C37" s="7">
        <v>22</v>
      </c>
      <c r="D37" s="7">
        <v>43</v>
      </c>
      <c r="E37" s="30">
        <v>8.4977969350000908</v>
      </c>
      <c r="F37" s="30">
        <v>5.0788075929999996</v>
      </c>
      <c r="G37" s="30">
        <v>6.3705047445599901</v>
      </c>
      <c r="H37" s="30">
        <v>10.992607733</v>
      </c>
      <c r="I37" s="4">
        <v>26</v>
      </c>
      <c r="J37" s="4">
        <v>9</v>
      </c>
      <c r="K37" s="2">
        <v>27.78</v>
      </c>
      <c r="L37" s="4">
        <v>20</v>
      </c>
      <c r="M37" s="4">
        <v>29</v>
      </c>
      <c r="N37" s="10">
        <v>8</v>
      </c>
      <c r="O37" s="10">
        <v>19</v>
      </c>
      <c r="P37" s="10">
        <v>120</v>
      </c>
      <c r="Q37" s="4">
        <v>1</v>
      </c>
      <c r="R37" s="4">
        <v>2</v>
      </c>
      <c r="S37" s="4">
        <v>1</v>
      </c>
      <c r="T37" s="4">
        <v>2</v>
      </c>
      <c r="U37" s="4">
        <v>1</v>
      </c>
      <c r="V37" s="4">
        <v>1</v>
      </c>
      <c r="W37" s="4">
        <v>2</v>
      </c>
      <c r="X37" s="4">
        <v>1</v>
      </c>
      <c r="Y37" s="10">
        <v>2</v>
      </c>
      <c r="Z37" s="10">
        <v>2</v>
      </c>
      <c r="AA37" s="10" t="s">
        <v>35</v>
      </c>
      <c r="AB37" s="14" t="s">
        <v>36</v>
      </c>
      <c r="AC37" s="17">
        <v>30.44</v>
      </c>
      <c r="AD37" s="17">
        <v>30.44</v>
      </c>
      <c r="AE37" s="31">
        <f t="shared" si="2"/>
        <v>3</v>
      </c>
      <c r="AF37" s="10">
        <v>0</v>
      </c>
      <c r="AG37" s="14">
        <v>0</v>
      </c>
      <c r="AH37" s="38">
        <v>0</v>
      </c>
    </row>
    <row r="38" spans="1:34">
      <c r="A38" s="19">
        <v>36</v>
      </c>
      <c r="B38" s="37">
        <v>21</v>
      </c>
      <c r="C38" s="7">
        <v>23</v>
      </c>
      <c r="D38" s="7">
        <v>40</v>
      </c>
      <c r="E38" s="30">
        <v>7.7547076070000598</v>
      </c>
      <c r="F38" s="30">
        <v>5.112560953</v>
      </c>
      <c r="G38" s="30">
        <v>5.9798759515599897</v>
      </c>
      <c r="H38" s="30">
        <v>9.6140293129999996</v>
      </c>
      <c r="I38" s="4">
        <v>18</v>
      </c>
      <c r="J38" s="4">
        <v>9</v>
      </c>
      <c r="K38" s="2">
        <v>20.059999999999999</v>
      </c>
      <c r="L38" s="4">
        <v>22</v>
      </c>
      <c r="M38" s="4">
        <v>43</v>
      </c>
      <c r="N38" s="10">
        <v>7</v>
      </c>
      <c r="O38" s="10">
        <v>14</v>
      </c>
      <c r="P38" s="10">
        <v>48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10">
        <v>2</v>
      </c>
      <c r="Z38" s="10">
        <v>1</v>
      </c>
      <c r="AA38" s="10" t="s">
        <v>37</v>
      </c>
      <c r="AB38" s="14">
        <v>160</v>
      </c>
      <c r="AC38" s="17">
        <f>AB38/7.9</f>
        <v>20.253164556962023</v>
      </c>
      <c r="AD38" s="17">
        <v>20.253164556962023</v>
      </c>
      <c r="AE38" s="31">
        <f t="shared" si="2"/>
        <v>3</v>
      </c>
      <c r="AF38" s="10">
        <v>1</v>
      </c>
      <c r="AG38" s="16">
        <v>1</v>
      </c>
      <c r="AH38" s="38">
        <v>1</v>
      </c>
    </row>
    <row r="39" spans="1:34">
      <c r="A39" s="19">
        <v>37</v>
      </c>
      <c r="B39" s="37">
        <v>20</v>
      </c>
      <c r="C39" s="7">
        <v>27</v>
      </c>
      <c r="D39" s="7">
        <v>40</v>
      </c>
      <c r="E39" s="30">
        <v>7.8190299890000601</v>
      </c>
      <c r="F39" s="30">
        <v>8.2750233439999992</v>
      </c>
      <c r="G39" s="30">
        <v>5.9253433265599904</v>
      </c>
      <c r="H39" s="30">
        <v>9.8488857959999994</v>
      </c>
      <c r="I39" s="4">
        <v>21</v>
      </c>
      <c r="J39" s="4">
        <v>9</v>
      </c>
      <c r="K39" s="2">
        <v>21.78</v>
      </c>
      <c r="L39" s="4">
        <v>30</v>
      </c>
      <c r="M39" s="4">
        <v>26</v>
      </c>
      <c r="N39" s="10">
        <v>2</v>
      </c>
      <c r="O39" s="10">
        <v>21</v>
      </c>
      <c r="P39" s="10">
        <v>12</v>
      </c>
      <c r="Q39" s="4">
        <v>1</v>
      </c>
      <c r="R39" s="4">
        <v>1</v>
      </c>
      <c r="S39" s="4">
        <v>2</v>
      </c>
      <c r="T39" s="4">
        <v>2</v>
      </c>
      <c r="U39" s="4">
        <v>3</v>
      </c>
      <c r="V39" s="4">
        <v>2</v>
      </c>
      <c r="W39" s="4">
        <v>1</v>
      </c>
      <c r="X39" s="4">
        <v>1</v>
      </c>
      <c r="Y39" s="10">
        <v>2</v>
      </c>
      <c r="Z39" s="10">
        <v>1</v>
      </c>
      <c r="AA39" s="10" t="s">
        <v>22</v>
      </c>
      <c r="AB39" s="14">
        <v>4</v>
      </c>
      <c r="AC39" s="17">
        <f>AB39/0.4</f>
        <v>10</v>
      </c>
      <c r="AD39" s="17">
        <v>10</v>
      </c>
      <c r="AE39" s="31">
        <f t="shared" si="2"/>
        <v>1</v>
      </c>
      <c r="AF39" s="10">
        <v>1</v>
      </c>
      <c r="AG39" s="16">
        <v>1</v>
      </c>
      <c r="AH39" s="38">
        <v>0</v>
      </c>
    </row>
    <row r="40" spans="1:34">
      <c r="A40" s="19">
        <v>38</v>
      </c>
      <c r="B40" s="37">
        <v>19</v>
      </c>
      <c r="C40" s="7">
        <v>24</v>
      </c>
      <c r="D40" s="7">
        <v>39</v>
      </c>
      <c r="E40" s="30">
        <v>7.1035201220000603</v>
      </c>
      <c r="F40" s="30">
        <v>5.2884598579999897</v>
      </c>
      <c r="G40" s="30">
        <v>6.3108914225599904</v>
      </c>
      <c r="H40" s="30">
        <v>9.6786733329999901</v>
      </c>
      <c r="I40" s="4">
        <v>40</v>
      </c>
      <c r="J40" s="4">
        <v>9</v>
      </c>
      <c r="K40" s="2">
        <v>19.489999999999998</v>
      </c>
      <c r="L40" s="4">
        <v>21</v>
      </c>
      <c r="M40" s="4">
        <v>20</v>
      </c>
      <c r="N40" s="10">
        <v>10</v>
      </c>
      <c r="O40" s="10">
        <v>21</v>
      </c>
      <c r="P40" s="10">
        <v>192</v>
      </c>
      <c r="Q40" s="4">
        <v>1</v>
      </c>
      <c r="R40" s="4">
        <v>1</v>
      </c>
      <c r="S40" s="4">
        <v>1</v>
      </c>
      <c r="T40" s="4">
        <v>2</v>
      </c>
      <c r="U40" s="4">
        <v>3</v>
      </c>
      <c r="V40" s="4">
        <v>1</v>
      </c>
      <c r="W40" s="4">
        <v>2</v>
      </c>
      <c r="X40" s="4">
        <v>3</v>
      </c>
      <c r="Y40" s="10">
        <v>2</v>
      </c>
      <c r="Z40" s="10">
        <v>2</v>
      </c>
      <c r="AA40" s="10" t="s">
        <v>38</v>
      </c>
      <c r="AB40" s="14">
        <v>300</v>
      </c>
      <c r="AC40" s="17">
        <f>AB40/32.3</f>
        <v>9.2879256965944279</v>
      </c>
      <c r="AD40" s="17">
        <v>9.2879256965944279</v>
      </c>
      <c r="AE40" s="31">
        <f t="shared" si="2"/>
        <v>1</v>
      </c>
      <c r="AF40" s="10">
        <v>1</v>
      </c>
      <c r="AG40" s="16">
        <v>2</v>
      </c>
      <c r="AH40" s="38">
        <v>0</v>
      </c>
    </row>
    <row r="41" spans="1:34">
      <c r="A41" s="19">
        <v>39</v>
      </c>
      <c r="B41" s="37">
        <v>25</v>
      </c>
      <c r="C41" s="7">
        <v>25</v>
      </c>
      <c r="D41" s="7">
        <v>50</v>
      </c>
      <c r="E41" s="30">
        <v>9.8150354770001105</v>
      </c>
      <c r="F41" s="30">
        <v>7.9493010359999996</v>
      </c>
      <c r="G41" s="30">
        <v>6.9419827025599998</v>
      </c>
      <c r="H41" s="30">
        <v>10.864733943999999</v>
      </c>
      <c r="I41" s="4">
        <v>30</v>
      </c>
      <c r="J41" s="4">
        <v>8</v>
      </c>
      <c r="K41" s="2">
        <v>22.15</v>
      </c>
      <c r="L41" s="4">
        <v>17</v>
      </c>
      <c r="M41" s="4">
        <v>22</v>
      </c>
      <c r="N41" s="10">
        <v>4</v>
      </c>
      <c r="O41" s="10">
        <v>21</v>
      </c>
      <c r="P41" s="10">
        <v>84</v>
      </c>
      <c r="Q41" s="4">
        <v>1</v>
      </c>
      <c r="R41" s="4">
        <v>1</v>
      </c>
      <c r="S41" s="4">
        <v>2</v>
      </c>
      <c r="T41" s="4">
        <v>1</v>
      </c>
      <c r="U41" s="4">
        <v>3</v>
      </c>
      <c r="V41" s="4">
        <v>2</v>
      </c>
      <c r="W41" s="4">
        <v>2</v>
      </c>
      <c r="X41" s="4">
        <v>1</v>
      </c>
      <c r="Y41" s="10">
        <v>2</v>
      </c>
      <c r="Z41" s="10">
        <v>2</v>
      </c>
      <c r="AA41" s="10" t="s">
        <v>31</v>
      </c>
      <c r="AB41" s="14" t="s">
        <v>39</v>
      </c>
      <c r="AC41" s="17">
        <v>25</v>
      </c>
      <c r="AD41" s="17">
        <v>25</v>
      </c>
      <c r="AE41" s="31">
        <f t="shared" si="2"/>
        <v>3</v>
      </c>
      <c r="AF41" s="10">
        <v>1</v>
      </c>
      <c r="AG41" s="16">
        <v>2</v>
      </c>
      <c r="AH41" s="38">
        <v>0</v>
      </c>
    </row>
    <row r="42" spans="1:34">
      <c r="A42" s="19">
        <v>40</v>
      </c>
      <c r="B42" s="37">
        <v>18</v>
      </c>
      <c r="C42" s="7">
        <v>19</v>
      </c>
      <c r="D42" s="7">
        <v>37</v>
      </c>
      <c r="E42" s="30">
        <v>7.1652301710000597</v>
      </c>
      <c r="F42" s="30">
        <v>5.5344863559999897</v>
      </c>
      <c r="G42" s="30">
        <v>5.6535881266699999</v>
      </c>
      <c r="H42" s="30">
        <v>8.1751423059999997</v>
      </c>
      <c r="I42" s="4">
        <v>40</v>
      </c>
      <c r="J42" s="4">
        <v>8</v>
      </c>
      <c r="K42" s="2">
        <v>22.49</v>
      </c>
      <c r="L42" s="4">
        <v>23</v>
      </c>
      <c r="M42" s="4">
        <v>41</v>
      </c>
      <c r="N42" s="10">
        <v>10</v>
      </c>
      <c r="O42" s="10">
        <v>29</v>
      </c>
      <c r="P42" s="10">
        <v>120</v>
      </c>
      <c r="Q42" s="4">
        <v>1</v>
      </c>
      <c r="R42" s="4">
        <v>1</v>
      </c>
      <c r="S42" s="4">
        <v>1</v>
      </c>
      <c r="T42" s="4">
        <v>2</v>
      </c>
      <c r="U42" s="4">
        <v>3</v>
      </c>
      <c r="V42" s="4">
        <v>1</v>
      </c>
      <c r="W42" s="4">
        <v>2</v>
      </c>
      <c r="X42" s="4">
        <v>1</v>
      </c>
      <c r="Y42" s="10">
        <v>2</v>
      </c>
      <c r="Z42" s="10">
        <v>2</v>
      </c>
      <c r="AA42" s="10" t="s">
        <v>29</v>
      </c>
      <c r="AB42" s="14">
        <v>20</v>
      </c>
      <c r="AC42" s="14">
        <v>20</v>
      </c>
      <c r="AD42" s="17">
        <v>20</v>
      </c>
      <c r="AE42" s="31">
        <f t="shared" si="2"/>
        <v>2</v>
      </c>
      <c r="AF42" s="10">
        <v>1</v>
      </c>
      <c r="AG42" s="16">
        <v>1</v>
      </c>
      <c r="AH42" s="38">
        <v>1</v>
      </c>
    </row>
    <row r="43" spans="1:34">
      <c r="A43" s="19">
        <v>41</v>
      </c>
      <c r="B43" s="37">
        <v>22</v>
      </c>
      <c r="C43" s="7">
        <v>20</v>
      </c>
      <c r="D43" s="7">
        <v>42</v>
      </c>
      <c r="E43" s="30">
        <v>8.4726786900000892</v>
      </c>
      <c r="F43" s="30">
        <v>5.8269524699999904</v>
      </c>
      <c r="G43" s="30">
        <v>6.4402956796699904</v>
      </c>
      <c r="H43" s="30">
        <v>9.5478192819999901</v>
      </c>
      <c r="I43" s="4">
        <v>29</v>
      </c>
      <c r="J43" s="4">
        <v>6</v>
      </c>
      <c r="K43" s="2">
        <v>21.48</v>
      </c>
      <c r="L43" s="4">
        <v>22</v>
      </c>
      <c r="M43" s="4">
        <v>24</v>
      </c>
      <c r="N43" s="10">
        <v>10</v>
      </c>
      <c r="O43" s="10">
        <v>16</v>
      </c>
      <c r="P43" s="10">
        <v>180</v>
      </c>
      <c r="Q43" s="4">
        <v>1</v>
      </c>
      <c r="R43" s="4">
        <v>1</v>
      </c>
      <c r="S43" s="4">
        <v>2</v>
      </c>
      <c r="T43" s="4">
        <v>2</v>
      </c>
      <c r="U43" s="4">
        <v>1</v>
      </c>
      <c r="V43" s="4">
        <v>1</v>
      </c>
      <c r="W43" s="4">
        <v>2</v>
      </c>
      <c r="X43" s="4">
        <v>1</v>
      </c>
      <c r="Y43" s="10">
        <v>2</v>
      </c>
      <c r="Z43" s="10">
        <v>1</v>
      </c>
      <c r="AA43" s="10" t="s">
        <v>97</v>
      </c>
      <c r="AB43" s="14">
        <v>600</v>
      </c>
      <c r="AC43" s="17">
        <f>AB43/38.3</f>
        <v>15.665796344647521</v>
      </c>
      <c r="AD43" s="17">
        <v>15.665796344647521</v>
      </c>
      <c r="AE43" s="31">
        <f t="shared" si="2"/>
        <v>2</v>
      </c>
      <c r="AF43" s="10">
        <v>1</v>
      </c>
      <c r="AG43" s="16">
        <v>2</v>
      </c>
      <c r="AH43" s="38">
        <v>0</v>
      </c>
    </row>
    <row r="44" spans="1:34">
      <c r="A44" s="19">
        <v>42</v>
      </c>
      <c r="B44" s="37">
        <v>25</v>
      </c>
      <c r="C44" s="7">
        <v>18</v>
      </c>
      <c r="D44" s="7">
        <v>47</v>
      </c>
      <c r="E44" s="30">
        <v>9.9884651860001092</v>
      </c>
      <c r="F44" s="30">
        <v>5.0413794860000003</v>
      </c>
      <c r="G44" s="30">
        <v>4.8856425725600001</v>
      </c>
      <c r="H44" s="30">
        <v>11.405431549999999</v>
      </c>
      <c r="I44" s="4">
        <v>24</v>
      </c>
      <c r="J44" s="4">
        <v>14</v>
      </c>
      <c r="K44" s="2">
        <v>30.42</v>
      </c>
      <c r="L44" s="4">
        <v>38</v>
      </c>
      <c r="M44" s="4">
        <v>24</v>
      </c>
      <c r="N44" s="10">
        <v>2</v>
      </c>
      <c r="O44" s="10">
        <v>23</v>
      </c>
      <c r="P44" s="10">
        <v>12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2</v>
      </c>
      <c r="X44" s="4">
        <v>1</v>
      </c>
      <c r="Y44" s="10">
        <v>2</v>
      </c>
      <c r="Z44" s="10">
        <v>1</v>
      </c>
      <c r="AA44" s="10" t="s">
        <v>31</v>
      </c>
      <c r="AB44" s="14" t="s">
        <v>40</v>
      </c>
      <c r="AC44" s="17">
        <v>20</v>
      </c>
      <c r="AD44" s="17">
        <v>20</v>
      </c>
      <c r="AE44" s="31">
        <f t="shared" si="2"/>
        <v>2</v>
      </c>
      <c r="AF44" s="10">
        <v>0</v>
      </c>
      <c r="AG44" s="14">
        <v>0</v>
      </c>
      <c r="AH44" s="38">
        <v>1</v>
      </c>
    </row>
    <row r="45" spans="1:34">
      <c r="A45" s="19">
        <v>43</v>
      </c>
      <c r="B45" s="37">
        <v>33</v>
      </c>
      <c r="C45" s="7">
        <v>20</v>
      </c>
      <c r="D45" s="7">
        <v>50</v>
      </c>
      <c r="E45" s="30">
        <v>12.621445542000099</v>
      </c>
      <c r="F45" s="30">
        <v>6.0903496899999903</v>
      </c>
      <c r="G45" s="30">
        <v>5.3605474614500004</v>
      </c>
      <c r="H45" s="30">
        <v>12.647983557</v>
      </c>
      <c r="I45" s="4">
        <v>39</v>
      </c>
      <c r="J45" s="4">
        <v>9</v>
      </c>
      <c r="K45" s="2">
        <v>26.04</v>
      </c>
      <c r="L45" s="4">
        <v>18</v>
      </c>
      <c r="M45" s="4">
        <v>34</v>
      </c>
      <c r="N45" s="10">
        <v>4</v>
      </c>
      <c r="O45" s="10">
        <v>18</v>
      </c>
      <c r="P45" s="10">
        <v>240</v>
      </c>
      <c r="Q45" s="4">
        <v>1</v>
      </c>
      <c r="R45" s="4">
        <v>1</v>
      </c>
      <c r="S45" s="4">
        <v>2</v>
      </c>
      <c r="T45" s="4">
        <v>2</v>
      </c>
      <c r="U45" s="4">
        <v>3</v>
      </c>
      <c r="V45" s="4">
        <v>1</v>
      </c>
      <c r="W45" s="4">
        <v>2</v>
      </c>
      <c r="X45" s="4">
        <v>2</v>
      </c>
      <c r="Y45" s="10">
        <v>2</v>
      </c>
      <c r="Z45" s="10">
        <v>1</v>
      </c>
      <c r="AA45" s="10" t="s">
        <v>22</v>
      </c>
      <c r="AB45" s="14">
        <v>4</v>
      </c>
      <c r="AC45" s="17">
        <f>AB45/0.4</f>
        <v>10</v>
      </c>
      <c r="AD45" s="17">
        <v>10</v>
      </c>
      <c r="AE45" s="31">
        <f t="shared" si="2"/>
        <v>1</v>
      </c>
      <c r="AF45" s="10">
        <v>1</v>
      </c>
      <c r="AG45" s="16">
        <v>1</v>
      </c>
      <c r="AH45" s="38">
        <v>0</v>
      </c>
    </row>
    <row r="46" spans="1:34">
      <c r="A46" s="19">
        <v>44</v>
      </c>
      <c r="B46" s="37">
        <v>18</v>
      </c>
      <c r="C46" s="7">
        <v>28</v>
      </c>
      <c r="D46" s="7">
        <v>44</v>
      </c>
      <c r="E46" s="30">
        <v>7.7985976410000903</v>
      </c>
      <c r="F46" s="30">
        <v>8.2491206209999994</v>
      </c>
      <c r="G46" s="30">
        <v>6.8046630946699898</v>
      </c>
      <c r="H46" s="30">
        <v>9.4114589229999996</v>
      </c>
      <c r="I46" s="4">
        <v>33</v>
      </c>
      <c r="J46" s="4">
        <v>9</v>
      </c>
      <c r="K46" s="2">
        <v>31.83</v>
      </c>
      <c r="L46" s="4">
        <v>23</v>
      </c>
      <c r="M46" s="4">
        <v>21</v>
      </c>
      <c r="N46" s="10">
        <v>6</v>
      </c>
      <c r="O46" s="10">
        <v>19</v>
      </c>
      <c r="P46" s="10">
        <v>156</v>
      </c>
      <c r="Q46" s="4">
        <v>1</v>
      </c>
      <c r="R46" s="4">
        <v>1</v>
      </c>
      <c r="S46" s="4">
        <v>2</v>
      </c>
      <c r="T46" s="4">
        <v>2</v>
      </c>
      <c r="U46" s="4">
        <v>1</v>
      </c>
      <c r="V46" s="4">
        <v>1</v>
      </c>
      <c r="W46" s="4">
        <v>2</v>
      </c>
      <c r="X46" s="4">
        <v>1</v>
      </c>
      <c r="Y46" s="10">
        <v>2</v>
      </c>
      <c r="Z46" s="10">
        <v>2</v>
      </c>
      <c r="AA46" s="10" t="s">
        <v>29</v>
      </c>
      <c r="AB46" s="14">
        <v>20</v>
      </c>
      <c r="AC46" s="14">
        <v>20</v>
      </c>
      <c r="AD46" s="17">
        <v>20</v>
      </c>
      <c r="AE46" s="31">
        <f t="shared" si="2"/>
        <v>2</v>
      </c>
      <c r="AF46" s="10">
        <v>0</v>
      </c>
      <c r="AG46" s="14">
        <v>0</v>
      </c>
      <c r="AH46" s="38">
        <v>0</v>
      </c>
    </row>
    <row r="47" spans="1:34">
      <c r="A47" s="19">
        <v>45</v>
      </c>
      <c r="B47" s="37">
        <v>22</v>
      </c>
      <c r="C47" s="7">
        <v>24</v>
      </c>
      <c r="D47" s="7">
        <v>44</v>
      </c>
      <c r="E47" s="30">
        <v>9.1113086330000801</v>
      </c>
      <c r="F47" s="30">
        <v>7.1844610529999997</v>
      </c>
      <c r="G47" s="30">
        <v>5.7178310545599897</v>
      </c>
      <c r="H47" s="30">
        <v>10.009532434</v>
      </c>
      <c r="I47" s="4">
        <v>55</v>
      </c>
      <c r="J47" s="4">
        <v>9</v>
      </c>
      <c r="K47" s="2">
        <v>27.76</v>
      </c>
      <c r="L47" s="4">
        <v>18</v>
      </c>
      <c r="M47" s="4">
        <v>22</v>
      </c>
      <c r="N47" s="10">
        <v>3</v>
      </c>
      <c r="O47" s="10">
        <v>47</v>
      </c>
      <c r="P47" s="10">
        <v>84</v>
      </c>
      <c r="Q47" s="4">
        <v>1</v>
      </c>
      <c r="R47" s="4">
        <v>1</v>
      </c>
      <c r="S47" s="4">
        <v>1</v>
      </c>
      <c r="T47" s="4">
        <v>2</v>
      </c>
      <c r="U47" s="4">
        <v>3</v>
      </c>
      <c r="V47" s="4">
        <v>1</v>
      </c>
      <c r="W47" s="4">
        <v>2</v>
      </c>
      <c r="X47" s="4">
        <v>1</v>
      </c>
      <c r="Y47" s="10">
        <v>2</v>
      </c>
      <c r="Z47" s="10">
        <v>2</v>
      </c>
      <c r="AA47" s="10" t="s">
        <v>22</v>
      </c>
      <c r="AB47" s="14">
        <v>5</v>
      </c>
      <c r="AC47" s="17">
        <f>AB47/0.4</f>
        <v>12.5</v>
      </c>
      <c r="AD47" s="17">
        <v>12.5</v>
      </c>
      <c r="AE47" s="31">
        <f t="shared" si="2"/>
        <v>2</v>
      </c>
      <c r="AF47" s="10">
        <v>0</v>
      </c>
      <c r="AG47" s="14">
        <v>0</v>
      </c>
      <c r="AH47" s="38">
        <v>1</v>
      </c>
    </row>
    <row r="48" spans="1:34">
      <c r="A48" s="19">
        <v>46</v>
      </c>
      <c r="B48" s="37">
        <v>29</v>
      </c>
      <c r="C48" s="7">
        <v>13</v>
      </c>
      <c r="D48" s="7">
        <v>42</v>
      </c>
      <c r="E48" s="30">
        <v>10.524599072999999</v>
      </c>
      <c r="F48" s="30">
        <v>3.1678130279999999</v>
      </c>
      <c r="G48" s="30">
        <v>5.1699639787800002</v>
      </c>
      <c r="H48" s="30">
        <v>10.809285235999999</v>
      </c>
      <c r="I48" s="4">
        <v>39</v>
      </c>
      <c r="J48" s="4">
        <v>6</v>
      </c>
      <c r="K48" s="2">
        <v>17.309999999999999</v>
      </c>
      <c r="L48" s="4">
        <v>37</v>
      </c>
      <c r="M48" s="4">
        <v>34</v>
      </c>
      <c r="N48" s="10">
        <v>5</v>
      </c>
      <c r="O48" s="10">
        <v>27</v>
      </c>
      <c r="P48" s="10">
        <v>336</v>
      </c>
      <c r="Q48" s="4">
        <v>1</v>
      </c>
      <c r="R48" s="4">
        <v>1</v>
      </c>
      <c r="S48" s="4">
        <v>1</v>
      </c>
      <c r="T48" s="4">
        <v>1</v>
      </c>
      <c r="U48" s="4">
        <v>3</v>
      </c>
      <c r="V48" s="4">
        <v>1</v>
      </c>
      <c r="W48" s="4">
        <v>2</v>
      </c>
      <c r="X48" s="4">
        <v>1</v>
      </c>
      <c r="Y48" s="10">
        <v>2</v>
      </c>
      <c r="Z48" s="10">
        <v>2</v>
      </c>
      <c r="AA48" s="10" t="s">
        <v>98</v>
      </c>
      <c r="AB48" s="14">
        <v>300</v>
      </c>
      <c r="AC48" s="17">
        <f>AB48/30.6</f>
        <v>9.8039215686274499</v>
      </c>
      <c r="AD48" s="17">
        <v>9.8039215686274499</v>
      </c>
      <c r="AE48" s="31">
        <f t="shared" si="2"/>
        <v>1</v>
      </c>
      <c r="AF48" s="10">
        <v>0</v>
      </c>
      <c r="AG48" s="14">
        <v>0</v>
      </c>
      <c r="AH48" s="38">
        <v>0</v>
      </c>
    </row>
    <row r="49" spans="1:34">
      <c r="A49" s="19">
        <v>47</v>
      </c>
      <c r="B49" s="37">
        <v>19</v>
      </c>
      <c r="C49" s="7">
        <v>28</v>
      </c>
      <c r="D49" s="7">
        <v>43</v>
      </c>
      <c r="E49" s="30">
        <v>8.1489201990000595</v>
      </c>
      <c r="F49" s="30">
        <v>8.81913619</v>
      </c>
      <c r="G49" s="30">
        <v>5.8212938564499899</v>
      </c>
      <c r="H49" s="30">
        <v>9.7172271059999993</v>
      </c>
      <c r="I49" s="4">
        <v>27</v>
      </c>
      <c r="J49" s="4">
        <v>22</v>
      </c>
      <c r="K49" s="2">
        <v>26.58</v>
      </c>
      <c r="L49" s="4">
        <v>42</v>
      </c>
      <c r="M49" s="4">
        <v>45</v>
      </c>
      <c r="N49" s="10">
        <v>2</v>
      </c>
      <c r="O49" s="10">
        <v>25</v>
      </c>
      <c r="P49" s="10">
        <v>12</v>
      </c>
      <c r="Q49" s="4">
        <v>1</v>
      </c>
      <c r="R49" s="4">
        <v>1</v>
      </c>
      <c r="S49" s="4">
        <v>1</v>
      </c>
      <c r="T49" s="4">
        <v>1</v>
      </c>
      <c r="U49" s="4">
        <v>2</v>
      </c>
      <c r="V49" s="4">
        <v>2</v>
      </c>
      <c r="W49" s="4">
        <v>2</v>
      </c>
      <c r="X49" s="4">
        <v>1</v>
      </c>
      <c r="Y49" s="10">
        <v>2</v>
      </c>
      <c r="Z49" s="10">
        <v>2</v>
      </c>
      <c r="AA49" s="10" t="s">
        <v>23</v>
      </c>
      <c r="AB49" s="14">
        <v>400</v>
      </c>
      <c r="AC49" s="17">
        <f>AB49/38.3</f>
        <v>10.443864229765014</v>
      </c>
      <c r="AD49" s="17">
        <v>10.443864229765014</v>
      </c>
      <c r="AE49" s="31">
        <f t="shared" si="2"/>
        <v>2</v>
      </c>
      <c r="AF49" s="10">
        <v>1</v>
      </c>
      <c r="AG49" s="16">
        <v>2</v>
      </c>
      <c r="AH49" s="38">
        <v>0</v>
      </c>
    </row>
    <row r="50" spans="1:34">
      <c r="A50" s="19">
        <v>48</v>
      </c>
      <c r="B50" s="37">
        <v>28</v>
      </c>
      <c r="C50" s="7">
        <v>25</v>
      </c>
      <c r="D50" s="7">
        <v>41</v>
      </c>
      <c r="E50" s="30">
        <v>10.984113648999999</v>
      </c>
      <c r="F50" s="30">
        <v>6.7681941950000004</v>
      </c>
      <c r="G50" s="30">
        <v>5.7079592375599901</v>
      </c>
      <c r="H50" s="30">
        <v>10.754842720999999</v>
      </c>
      <c r="I50" s="4">
        <v>45</v>
      </c>
      <c r="J50" s="4">
        <v>11</v>
      </c>
      <c r="K50" s="2">
        <v>28.09</v>
      </c>
      <c r="L50" s="4">
        <v>32</v>
      </c>
      <c r="M50" s="4">
        <v>58</v>
      </c>
      <c r="N50" s="10">
        <v>6</v>
      </c>
      <c r="O50" s="10">
        <v>17</v>
      </c>
      <c r="P50" s="10">
        <v>360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2</v>
      </c>
      <c r="X50" s="4">
        <v>1</v>
      </c>
      <c r="Y50" s="10">
        <v>2</v>
      </c>
      <c r="Z50" s="10">
        <v>2</v>
      </c>
      <c r="AA50" s="10" t="s">
        <v>29</v>
      </c>
      <c r="AB50" s="14">
        <v>20</v>
      </c>
      <c r="AC50" s="14">
        <v>20</v>
      </c>
      <c r="AD50" s="17">
        <v>20</v>
      </c>
      <c r="AE50" s="31">
        <f t="shared" si="2"/>
        <v>2</v>
      </c>
      <c r="AF50" s="10">
        <v>0</v>
      </c>
      <c r="AG50" s="14">
        <v>0</v>
      </c>
      <c r="AH50" s="38">
        <v>1</v>
      </c>
    </row>
    <row r="51" spans="1:34">
      <c r="A51" s="19">
        <v>49</v>
      </c>
      <c r="B51" s="37">
        <v>30</v>
      </c>
      <c r="C51" s="7">
        <v>31</v>
      </c>
      <c r="D51" s="7">
        <v>42</v>
      </c>
      <c r="E51" s="30">
        <v>10.755233322</v>
      </c>
      <c r="F51" s="30">
        <v>9.3152912810000004</v>
      </c>
      <c r="G51" s="30">
        <v>5.9053937126699996</v>
      </c>
      <c r="H51" s="30">
        <v>11.673056958999901</v>
      </c>
      <c r="I51" s="4">
        <v>42</v>
      </c>
      <c r="J51" s="4">
        <v>6</v>
      </c>
      <c r="K51" s="2">
        <v>31.59</v>
      </c>
      <c r="L51" s="4">
        <v>19</v>
      </c>
      <c r="M51" s="4">
        <v>24</v>
      </c>
      <c r="N51" s="10">
        <v>8</v>
      </c>
      <c r="O51" s="10">
        <v>36</v>
      </c>
      <c r="P51" s="10">
        <v>144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2</v>
      </c>
      <c r="W51" s="4">
        <v>2</v>
      </c>
      <c r="X51" s="4">
        <v>1</v>
      </c>
      <c r="Y51" s="10">
        <v>2</v>
      </c>
      <c r="Z51" s="10">
        <v>2</v>
      </c>
      <c r="AA51" s="10" t="s">
        <v>29</v>
      </c>
      <c r="AB51" s="14">
        <v>15</v>
      </c>
      <c r="AC51" s="14">
        <v>15</v>
      </c>
      <c r="AD51" s="17">
        <v>15</v>
      </c>
      <c r="AE51" s="31">
        <f t="shared" si="2"/>
        <v>2</v>
      </c>
      <c r="AF51" s="10">
        <v>0</v>
      </c>
      <c r="AG51" s="14">
        <v>0</v>
      </c>
      <c r="AH51" s="38">
        <v>0</v>
      </c>
    </row>
    <row r="52" spans="1:34">
      <c r="A52" s="19">
        <v>50</v>
      </c>
      <c r="B52" s="37">
        <v>18</v>
      </c>
      <c r="C52" s="7">
        <v>27</v>
      </c>
      <c r="D52" s="7">
        <v>45</v>
      </c>
      <c r="E52" s="30">
        <v>7.3537557310000601</v>
      </c>
      <c r="F52" s="30">
        <v>6.3827104419999996</v>
      </c>
      <c r="G52" s="30">
        <v>5.3148757883400002</v>
      </c>
      <c r="H52" s="30">
        <v>10.731811383</v>
      </c>
      <c r="I52" s="4">
        <v>36</v>
      </c>
      <c r="J52" s="4">
        <v>9</v>
      </c>
      <c r="K52" s="2">
        <v>21.77</v>
      </c>
      <c r="L52" s="4">
        <v>25</v>
      </c>
      <c r="M52" s="4">
        <v>36</v>
      </c>
      <c r="N52" s="10">
        <v>10</v>
      </c>
      <c r="O52" s="10">
        <v>28</v>
      </c>
      <c r="P52" s="10">
        <v>96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10">
        <v>2</v>
      </c>
      <c r="Z52" s="10">
        <v>2</v>
      </c>
      <c r="AA52" s="46" t="s">
        <v>41</v>
      </c>
      <c r="AB52" s="14">
        <v>250</v>
      </c>
      <c r="AC52" s="17">
        <f>AB52/38.9</f>
        <v>6.4267352185089974</v>
      </c>
      <c r="AD52" s="17">
        <v>6.4267352185089974</v>
      </c>
      <c r="AE52" s="31">
        <f t="shared" si="2"/>
        <v>1</v>
      </c>
      <c r="AF52" s="10">
        <v>0</v>
      </c>
      <c r="AG52" s="14">
        <v>0</v>
      </c>
      <c r="AH52" s="38">
        <v>0</v>
      </c>
    </row>
    <row r="53" spans="1:34">
      <c r="A53" s="19">
        <v>51</v>
      </c>
      <c r="B53" s="37">
        <v>25</v>
      </c>
      <c r="C53" s="7">
        <v>15</v>
      </c>
      <c r="D53" s="7">
        <v>41</v>
      </c>
      <c r="E53" s="30">
        <v>9.2866669820000691</v>
      </c>
      <c r="F53" s="30">
        <v>4.0035463399999998</v>
      </c>
      <c r="G53" s="30">
        <v>5.0155205006700001</v>
      </c>
      <c r="H53" s="30">
        <v>9.7388600819999898</v>
      </c>
      <c r="I53" s="4">
        <v>33</v>
      </c>
      <c r="J53" s="4">
        <v>12</v>
      </c>
      <c r="K53" s="2">
        <v>25.35</v>
      </c>
      <c r="L53" s="4">
        <v>14</v>
      </c>
      <c r="M53" s="4">
        <v>29</v>
      </c>
      <c r="N53" s="10">
        <v>3</v>
      </c>
      <c r="O53" s="10">
        <v>30</v>
      </c>
      <c r="P53" s="10">
        <v>144</v>
      </c>
      <c r="Q53" s="4">
        <v>1</v>
      </c>
      <c r="R53" s="4">
        <v>1</v>
      </c>
      <c r="S53" s="4">
        <v>2</v>
      </c>
      <c r="T53" s="4">
        <v>2</v>
      </c>
      <c r="U53" s="4">
        <v>3</v>
      </c>
      <c r="V53" s="4">
        <v>2</v>
      </c>
      <c r="W53" s="4">
        <v>2</v>
      </c>
      <c r="X53" s="4">
        <v>1</v>
      </c>
      <c r="Y53" s="10">
        <v>2</v>
      </c>
      <c r="Z53" s="10">
        <v>1</v>
      </c>
      <c r="AA53" s="46" t="s">
        <v>88</v>
      </c>
      <c r="AB53" s="14">
        <v>800</v>
      </c>
      <c r="AC53" s="17">
        <f>AB53/40</f>
        <v>20</v>
      </c>
      <c r="AD53" s="17">
        <v>20</v>
      </c>
      <c r="AE53" s="31">
        <f t="shared" si="2"/>
        <v>2</v>
      </c>
      <c r="AF53" s="10">
        <v>0</v>
      </c>
      <c r="AG53" s="14">
        <v>0</v>
      </c>
      <c r="AH53" s="38">
        <v>0</v>
      </c>
    </row>
    <row r="54" spans="1:34">
      <c r="A54" s="19">
        <v>52</v>
      </c>
      <c r="B54" s="37">
        <v>34</v>
      </c>
      <c r="C54" s="7">
        <v>27</v>
      </c>
      <c r="D54" s="7">
        <v>49</v>
      </c>
      <c r="E54" s="30">
        <v>12.223149940000001</v>
      </c>
      <c r="F54" s="30">
        <v>7.6831358109999996</v>
      </c>
      <c r="G54" s="30">
        <v>6.4957444963399897</v>
      </c>
      <c r="H54" s="30">
        <v>12.559192184</v>
      </c>
      <c r="I54" s="4">
        <v>50</v>
      </c>
      <c r="J54" s="4">
        <v>9</v>
      </c>
      <c r="K54" s="2">
        <v>18.52</v>
      </c>
      <c r="L54" s="4">
        <v>18</v>
      </c>
      <c r="M54" s="4">
        <v>24</v>
      </c>
      <c r="N54" s="10">
        <v>5</v>
      </c>
      <c r="O54" s="10">
        <v>49</v>
      </c>
      <c r="P54" s="10">
        <v>360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2</v>
      </c>
      <c r="W54" s="4">
        <v>2</v>
      </c>
      <c r="X54" s="4">
        <v>1</v>
      </c>
      <c r="Y54" s="10">
        <v>2</v>
      </c>
      <c r="Z54" s="10">
        <v>1</v>
      </c>
      <c r="AA54" s="10" t="s">
        <v>22</v>
      </c>
      <c r="AB54" s="14">
        <v>4</v>
      </c>
      <c r="AC54" s="17">
        <f>AB54/0.4</f>
        <v>10</v>
      </c>
      <c r="AD54" s="17">
        <v>10</v>
      </c>
      <c r="AE54" s="31">
        <f t="shared" si="2"/>
        <v>1</v>
      </c>
      <c r="AF54" s="10">
        <v>0</v>
      </c>
      <c r="AG54" s="14">
        <v>0</v>
      </c>
      <c r="AH54" s="38">
        <v>0</v>
      </c>
    </row>
    <row r="55" spans="1:34">
      <c r="A55" s="19">
        <v>53</v>
      </c>
      <c r="B55" s="37">
        <v>28</v>
      </c>
      <c r="C55" s="7">
        <v>23</v>
      </c>
      <c r="D55" s="7">
        <v>48</v>
      </c>
      <c r="E55" s="30">
        <v>11.6474386790001</v>
      </c>
      <c r="F55" s="30">
        <v>4.6508797999999896</v>
      </c>
      <c r="G55" s="30">
        <v>5.9223271615599904</v>
      </c>
      <c r="H55" s="30">
        <v>11.646083121999901</v>
      </c>
      <c r="I55" s="4">
        <v>33</v>
      </c>
      <c r="J55" s="4">
        <v>13</v>
      </c>
      <c r="K55" s="2">
        <v>23.88</v>
      </c>
      <c r="L55" s="4">
        <v>18</v>
      </c>
      <c r="M55" s="4">
        <v>32</v>
      </c>
      <c r="N55" s="10">
        <v>12</v>
      </c>
      <c r="O55" s="10">
        <v>18</v>
      </c>
      <c r="P55" s="10">
        <v>192</v>
      </c>
      <c r="Q55" s="4">
        <v>1</v>
      </c>
      <c r="R55" s="4">
        <v>1</v>
      </c>
      <c r="S55" s="4">
        <v>1</v>
      </c>
      <c r="T55" s="4">
        <v>2</v>
      </c>
      <c r="U55" s="4">
        <v>3</v>
      </c>
      <c r="V55" s="4">
        <v>2</v>
      </c>
      <c r="W55" s="4">
        <v>2</v>
      </c>
      <c r="X55" s="4">
        <v>1</v>
      </c>
      <c r="Y55" s="10">
        <v>2</v>
      </c>
      <c r="Z55" s="10">
        <v>2</v>
      </c>
      <c r="AA55" s="10" t="s">
        <v>33</v>
      </c>
      <c r="AB55" s="14">
        <v>6</v>
      </c>
      <c r="AC55" s="17">
        <f>AB55/0.45</f>
        <v>13.333333333333332</v>
      </c>
      <c r="AD55" s="17">
        <v>13.333333333333332</v>
      </c>
      <c r="AE55" s="31">
        <f t="shared" si="2"/>
        <v>2</v>
      </c>
      <c r="AF55" s="10">
        <v>1</v>
      </c>
      <c r="AG55" s="16">
        <v>1</v>
      </c>
      <c r="AH55" s="38">
        <v>1</v>
      </c>
    </row>
    <row r="56" spans="1:34">
      <c r="A56" s="19">
        <v>54</v>
      </c>
      <c r="B56" s="37">
        <v>28</v>
      </c>
      <c r="C56" s="7">
        <v>21</v>
      </c>
      <c r="D56" s="7">
        <v>41</v>
      </c>
      <c r="E56" s="30">
        <v>9.4720638970000905</v>
      </c>
      <c r="F56" s="30">
        <v>6.6421711129999998</v>
      </c>
      <c r="G56" s="30">
        <v>5.9571913577800002</v>
      </c>
      <c r="H56" s="30">
        <v>11.1630487019999</v>
      </c>
      <c r="I56" s="4">
        <v>52</v>
      </c>
      <c r="J56" s="4">
        <v>9</v>
      </c>
      <c r="K56" s="2">
        <v>24.22</v>
      </c>
      <c r="L56" s="4">
        <v>22</v>
      </c>
      <c r="M56" s="4">
        <v>24</v>
      </c>
      <c r="N56" s="10">
        <v>10</v>
      </c>
      <c r="O56" s="10">
        <v>29</v>
      </c>
      <c r="P56" s="10">
        <v>300</v>
      </c>
      <c r="Q56" s="4">
        <v>1</v>
      </c>
      <c r="R56" s="4">
        <v>1</v>
      </c>
      <c r="S56" s="4">
        <v>1</v>
      </c>
      <c r="T56" s="4">
        <v>2</v>
      </c>
      <c r="U56" s="4">
        <v>3</v>
      </c>
      <c r="V56" s="4">
        <v>1</v>
      </c>
      <c r="W56" s="4">
        <v>2</v>
      </c>
      <c r="X56" s="4">
        <v>1</v>
      </c>
      <c r="Y56" s="10">
        <v>2</v>
      </c>
      <c r="Z56" s="10">
        <v>1</v>
      </c>
      <c r="AA56" s="10" t="s">
        <v>30</v>
      </c>
      <c r="AB56" s="14">
        <v>200</v>
      </c>
      <c r="AC56" s="17">
        <f>AB56/30.6</f>
        <v>6.5359477124183005</v>
      </c>
      <c r="AD56" s="17">
        <v>6.5359477124183005</v>
      </c>
      <c r="AE56" s="31">
        <f t="shared" si="2"/>
        <v>1</v>
      </c>
      <c r="AF56" s="10">
        <v>0</v>
      </c>
      <c r="AG56" s="14">
        <v>0</v>
      </c>
      <c r="AH56" s="38">
        <v>1</v>
      </c>
    </row>
    <row r="57" spans="1:34">
      <c r="A57" s="19">
        <v>55</v>
      </c>
      <c r="B57" s="37">
        <v>25</v>
      </c>
      <c r="C57" s="7">
        <v>21</v>
      </c>
      <c r="D57" s="7">
        <v>45</v>
      </c>
      <c r="E57" s="30">
        <v>9.6960037690001109</v>
      </c>
      <c r="F57" s="30">
        <v>5.5185055360000002</v>
      </c>
      <c r="G57" s="30">
        <v>5.7055685706699997</v>
      </c>
      <c r="H57" s="30">
        <v>11.125941490999899</v>
      </c>
      <c r="I57" s="4">
        <v>23</v>
      </c>
      <c r="J57" s="4">
        <v>8</v>
      </c>
      <c r="K57" s="2">
        <v>19.63</v>
      </c>
      <c r="L57" s="4">
        <v>14</v>
      </c>
      <c r="M57" s="4">
        <v>31</v>
      </c>
      <c r="N57" s="10">
        <v>3</v>
      </c>
      <c r="O57" s="10">
        <v>18</v>
      </c>
      <c r="P57" s="10">
        <v>36</v>
      </c>
      <c r="Q57" s="4">
        <v>1</v>
      </c>
      <c r="R57" s="4">
        <v>2</v>
      </c>
      <c r="S57" s="4">
        <v>2</v>
      </c>
      <c r="T57" s="4">
        <v>2</v>
      </c>
      <c r="U57" s="4">
        <v>3</v>
      </c>
      <c r="V57" s="4">
        <v>2</v>
      </c>
      <c r="W57" s="4">
        <v>2</v>
      </c>
      <c r="X57" s="4">
        <v>1</v>
      </c>
      <c r="Y57" s="10">
        <v>2</v>
      </c>
      <c r="Z57" s="10">
        <v>2</v>
      </c>
      <c r="AA57" s="46" t="s">
        <v>34</v>
      </c>
      <c r="AB57" s="14">
        <v>600</v>
      </c>
      <c r="AC57" s="17">
        <f>AB57/40</f>
        <v>15</v>
      </c>
      <c r="AD57" s="17">
        <v>15</v>
      </c>
      <c r="AE57" s="31">
        <f t="shared" si="2"/>
        <v>2</v>
      </c>
      <c r="AF57" s="10">
        <v>1</v>
      </c>
      <c r="AG57" s="16">
        <v>1</v>
      </c>
      <c r="AH57" s="38">
        <v>0</v>
      </c>
    </row>
    <row r="58" spans="1:34">
      <c r="A58" s="19">
        <v>56</v>
      </c>
      <c r="B58" s="37">
        <v>19</v>
      </c>
      <c r="C58" s="7">
        <v>28</v>
      </c>
      <c r="D58" s="7">
        <v>42</v>
      </c>
      <c r="E58" s="30">
        <v>8.0376724940000805</v>
      </c>
      <c r="F58" s="30">
        <v>9.7823757499999999</v>
      </c>
      <c r="G58" s="30">
        <v>5.6220698236699898</v>
      </c>
      <c r="H58" s="30">
        <v>9.4881217519999996</v>
      </c>
      <c r="I58" s="4">
        <v>32</v>
      </c>
      <c r="J58" s="4">
        <v>9</v>
      </c>
      <c r="K58" s="2">
        <v>23.39</v>
      </c>
      <c r="L58" s="4">
        <v>23</v>
      </c>
      <c r="M58" s="4">
        <v>35</v>
      </c>
      <c r="N58" s="10">
        <v>5</v>
      </c>
      <c r="O58" s="10">
        <v>25</v>
      </c>
      <c r="P58" s="10">
        <v>72</v>
      </c>
      <c r="Q58" s="4">
        <v>1</v>
      </c>
      <c r="R58" s="4">
        <v>1</v>
      </c>
      <c r="S58" s="4">
        <v>2</v>
      </c>
      <c r="T58" s="4">
        <v>1</v>
      </c>
      <c r="U58" s="4">
        <v>3</v>
      </c>
      <c r="V58" s="4">
        <v>1</v>
      </c>
      <c r="W58" s="4">
        <v>2</v>
      </c>
      <c r="X58" s="4">
        <v>1</v>
      </c>
      <c r="Y58" s="10">
        <v>2</v>
      </c>
      <c r="Z58" s="10">
        <v>2</v>
      </c>
      <c r="AA58" s="10" t="s">
        <v>22</v>
      </c>
      <c r="AB58" s="14">
        <v>4</v>
      </c>
      <c r="AC58" s="17">
        <f>AB58/0.4</f>
        <v>10</v>
      </c>
      <c r="AD58" s="17">
        <v>10</v>
      </c>
      <c r="AE58" s="31">
        <f t="shared" si="2"/>
        <v>1</v>
      </c>
      <c r="AF58" s="10">
        <v>0</v>
      </c>
      <c r="AG58" s="14">
        <v>0</v>
      </c>
      <c r="AH58" s="38">
        <v>1</v>
      </c>
    </row>
    <row r="59" spans="1:34">
      <c r="A59" s="19">
        <v>57</v>
      </c>
      <c r="B59" s="37">
        <v>19</v>
      </c>
      <c r="C59" s="7">
        <v>24</v>
      </c>
      <c r="D59" s="7">
        <v>39</v>
      </c>
      <c r="E59" s="30">
        <v>7.5022759270000599</v>
      </c>
      <c r="F59" s="30">
        <v>7.3000756549999997</v>
      </c>
      <c r="G59" s="30">
        <v>5.6282464686699996</v>
      </c>
      <c r="H59" s="30">
        <v>9.3433928379999998</v>
      </c>
      <c r="I59" s="4">
        <v>39</v>
      </c>
      <c r="J59" s="4">
        <v>11</v>
      </c>
      <c r="K59" s="2">
        <v>26.23</v>
      </c>
      <c r="L59" s="4">
        <v>31</v>
      </c>
      <c r="M59" s="4">
        <v>25</v>
      </c>
      <c r="N59" s="10">
        <v>3</v>
      </c>
      <c r="O59" s="10">
        <v>32</v>
      </c>
      <c r="P59" s="10">
        <v>96</v>
      </c>
      <c r="Q59" s="4">
        <v>1</v>
      </c>
      <c r="R59" s="4">
        <v>1</v>
      </c>
      <c r="S59" s="4">
        <v>1</v>
      </c>
      <c r="T59" s="4">
        <v>2</v>
      </c>
      <c r="U59" s="4">
        <v>3</v>
      </c>
      <c r="V59" s="4">
        <v>1</v>
      </c>
      <c r="W59" s="4">
        <v>1</v>
      </c>
      <c r="X59" s="4">
        <v>2</v>
      </c>
      <c r="Y59" s="10">
        <v>2</v>
      </c>
      <c r="Z59" s="10">
        <v>2</v>
      </c>
      <c r="AA59" s="10" t="s">
        <v>23</v>
      </c>
      <c r="AB59" s="14">
        <v>600</v>
      </c>
      <c r="AC59" s="17">
        <f>AB59/38.3</f>
        <v>15.665796344647521</v>
      </c>
      <c r="AD59" s="17">
        <v>15.665796344647521</v>
      </c>
      <c r="AE59" s="31">
        <f t="shared" si="2"/>
        <v>2</v>
      </c>
      <c r="AF59" s="10">
        <v>0</v>
      </c>
      <c r="AG59" s="14">
        <v>0</v>
      </c>
      <c r="AH59" s="38">
        <v>1</v>
      </c>
    </row>
    <row r="60" spans="1:34">
      <c r="A60" s="19">
        <v>58</v>
      </c>
      <c r="B60" s="37">
        <v>26</v>
      </c>
      <c r="C60" s="7">
        <v>23</v>
      </c>
      <c r="D60" s="7">
        <v>42</v>
      </c>
      <c r="E60" s="30">
        <v>10.077033123000099</v>
      </c>
      <c r="F60" s="30">
        <v>7.2647801369999998</v>
      </c>
      <c r="G60" s="30">
        <v>4.9401935795599998</v>
      </c>
      <c r="H60" s="30">
        <v>10.635095419000001</v>
      </c>
      <c r="I60" s="4">
        <v>35</v>
      </c>
      <c r="J60" s="4">
        <v>8</v>
      </c>
      <c r="K60" s="2">
        <v>22.2</v>
      </c>
      <c r="L60" s="4">
        <v>18</v>
      </c>
      <c r="M60" s="4">
        <v>41</v>
      </c>
      <c r="N60" s="10">
        <v>5</v>
      </c>
      <c r="O60" s="10">
        <v>30</v>
      </c>
      <c r="P60" s="10">
        <v>120</v>
      </c>
      <c r="Q60" s="4">
        <v>1</v>
      </c>
      <c r="R60" s="4">
        <v>1</v>
      </c>
      <c r="S60" s="4">
        <v>2</v>
      </c>
      <c r="T60" s="4">
        <v>1</v>
      </c>
      <c r="U60" s="4">
        <v>1</v>
      </c>
      <c r="V60" s="4">
        <v>1</v>
      </c>
      <c r="W60" s="4">
        <v>2</v>
      </c>
      <c r="X60" s="4">
        <v>1</v>
      </c>
      <c r="Y60" s="10">
        <v>2</v>
      </c>
      <c r="Z60" s="10">
        <v>2</v>
      </c>
      <c r="AA60" s="10" t="s">
        <v>22</v>
      </c>
      <c r="AB60" s="14">
        <v>5</v>
      </c>
      <c r="AC60" s="17">
        <f>AB60/0.4</f>
        <v>12.5</v>
      </c>
      <c r="AD60" s="17">
        <v>12.5</v>
      </c>
      <c r="AE60" s="31">
        <f t="shared" si="2"/>
        <v>2</v>
      </c>
      <c r="AF60" s="10">
        <v>1</v>
      </c>
      <c r="AG60" s="16">
        <v>1</v>
      </c>
      <c r="AH60" s="38">
        <v>0</v>
      </c>
    </row>
    <row r="61" spans="1:34">
      <c r="A61" s="19">
        <v>59</v>
      </c>
      <c r="B61" s="37">
        <v>23</v>
      </c>
      <c r="C61" s="7">
        <v>25</v>
      </c>
      <c r="D61" s="7">
        <v>43</v>
      </c>
      <c r="E61" s="30">
        <v>9.2594182770000604</v>
      </c>
      <c r="F61" s="30">
        <v>7.3578482549999897</v>
      </c>
      <c r="G61" s="30">
        <v>5.7446322325599901</v>
      </c>
      <c r="H61" s="30">
        <v>10.348777674999999</v>
      </c>
      <c r="I61" s="4">
        <v>42</v>
      </c>
      <c r="J61" s="4">
        <v>9</v>
      </c>
      <c r="K61" s="2">
        <v>19.16</v>
      </c>
      <c r="L61" s="4">
        <v>25</v>
      </c>
      <c r="M61" s="4">
        <v>22</v>
      </c>
      <c r="N61" s="10">
        <v>5</v>
      </c>
      <c r="O61" s="10">
        <v>42</v>
      </c>
      <c r="P61" s="10">
        <v>60</v>
      </c>
      <c r="Q61" s="4">
        <v>1</v>
      </c>
      <c r="R61" s="4">
        <v>1</v>
      </c>
      <c r="S61" s="4">
        <v>1</v>
      </c>
      <c r="T61" s="4">
        <v>1</v>
      </c>
      <c r="U61" s="4">
        <v>3</v>
      </c>
      <c r="V61" s="4">
        <v>2</v>
      </c>
      <c r="W61" s="4">
        <v>2</v>
      </c>
      <c r="X61" s="4">
        <v>1</v>
      </c>
      <c r="Y61" s="10">
        <v>2</v>
      </c>
      <c r="Z61" s="10">
        <v>2</v>
      </c>
      <c r="AA61" s="12" t="s">
        <v>42</v>
      </c>
      <c r="AB61" s="14" t="s">
        <v>43</v>
      </c>
      <c r="AC61" s="17">
        <v>30</v>
      </c>
      <c r="AD61" s="17">
        <v>30</v>
      </c>
      <c r="AE61" s="31">
        <f t="shared" si="2"/>
        <v>3</v>
      </c>
      <c r="AF61" s="10">
        <v>1</v>
      </c>
      <c r="AG61" s="16">
        <v>2</v>
      </c>
      <c r="AH61" s="38">
        <v>0</v>
      </c>
    </row>
    <row r="62" spans="1:34">
      <c r="A62" s="19">
        <v>60</v>
      </c>
      <c r="B62" s="37">
        <v>24</v>
      </c>
      <c r="C62" s="7">
        <v>21</v>
      </c>
      <c r="D62" s="7">
        <v>41</v>
      </c>
      <c r="E62" s="30">
        <v>9.3380426800000702</v>
      </c>
      <c r="F62" s="30">
        <v>6.5208526720000002</v>
      </c>
      <c r="G62" s="30">
        <v>5.2919930406699898</v>
      </c>
      <c r="H62" s="30">
        <v>9.7494164769999898</v>
      </c>
      <c r="I62" s="4">
        <v>36</v>
      </c>
      <c r="J62" s="4">
        <v>3</v>
      </c>
      <c r="K62" s="2">
        <v>27.68</v>
      </c>
      <c r="L62" s="4">
        <v>26</v>
      </c>
      <c r="M62" s="4">
        <v>34</v>
      </c>
      <c r="N62" s="10">
        <v>3</v>
      </c>
      <c r="O62" s="10">
        <v>32</v>
      </c>
      <c r="P62" s="10">
        <v>48</v>
      </c>
      <c r="Q62" s="4">
        <v>1</v>
      </c>
      <c r="R62" s="4">
        <v>1</v>
      </c>
      <c r="S62" s="4">
        <v>2</v>
      </c>
      <c r="T62" s="4">
        <v>1</v>
      </c>
      <c r="U62" s="4">
        <v>1</v>
      </c>
      <c r="V62" s="4">
        <v>1</v>
      </c>
      <c r="W62" s="4">
        <v>2</v>
      </c>
      <c r="X62" s="4">
        <v>1</v>
      </c>
      <c r="Y62" s="10">
        <v>2</v>
      </c>
      <c r="Z62" s="10">
        <v>2</v>
      </c>
      <c r="AA62" s="10" t="s">
        <v>35</v>
      </c>
      <c r="AB62" s="14" t="s">
        <v>36</v>
      </c>
      <c r="AC62" s="17">
        <v>30.44</v>
      </c>
      <c r="AD62" s="17">
        <v>30.44</v>
      </c>
      <c r="AE62" s="31">
        <f t="shared" si="2"/>
        <v>3</v>
      </c>
      <c r="AF62" s="10">
        <v>1</v>
      </c>
      <c r="AG62" s="16">
        <v>2</v>
      </c>
      <c r="AH62" s="38">
        <v>1</v>
      </c>
    </row>
    <row r="63" spans="1:34">
      <c r="A63" s="19">
        <v>61</v>
      </c>
      <c r="B63" s="37">
        <v>20</v>
      </c>
      <c r="C63" s="7">
        <v>27</v>
      </c>
      <c r="D63" s="7">
        <v>38</v>
      </c>
      <c r="E63" s="30">
        <v>8.1008336130000593</v>
      </c>
      <c r="F63" s="30">
        <v>8.1197864230000008</v>
      </c>
      <c r="G63" s="30">
        <v>4.9178106825599999</v>
      </c>
      <c r="H63" s="30">
        <v>9.570221793</v>
      </c>
      <c r="I63" s="4">
        <v>31</v>
      </c>
      <c r="J63" s="4">
        <v>16</v>
      </c>
      <c r="K63" s="2">
        <v>24.84</v>
      </c>
      <c r="L63" s="4">
        <v>20</v>
      </c>
      <c r="M63" s="4">
        <v>26</v>
      </c>
      <c r="N63" s="10">
        <v>3</v>
      </c>
      <c r="O63" s="10">
        <v>23</v>
      </c>
      <c r="P63" s="10">
        <v>96</v>
      </c>
      <c r="Q63" s="4">
        <v>1</v>
      </c>
      <c r="R63" s="4">
        <v>1</v>
      </c>
      <c r="S63" s="4">
        <v>2</v>
      </c>
      <c r="T63" s="4">
        <v>2</v>
      </c>
      <c r="U63" s="4">
        <v>3</v>
      </c>
      <c r="V63" s="4">
        <v>2</v>
      </c>
      <c r="W63" s="4">
        <v>1</v>
      </c>
      <c r="X63" s="4">
        <v>1</v>
      </c>
      <c r="Y63" s="10">
        <v>2</v>
      </c>
      <c r="Z63" s="10">
        <v>2</v>
      </c>
      <c r="AA63" s="10" t="s">
        <v>22</v>
      </c>
      <c r="AB63" s="14">
        <v>4</v>
      </c>
      <c r="AC63" s="17">
        <f>AB63/0.4</f>
        <v>10</v>
      </c>
      <c r="AD63" s="17">
        <v>10</v>
      </c>
      <c r="AE63" s="31">
        <f t="shared" si="2"/>
        <v>1</v>
      </c>
      <c r="AF63" s="10">
        <v>0</v>
      </c>
      <c r="AG63" s="14">
        <v>0</v>
      </c>
      <c r="AH63" s="38">
        <v>0</v>
      </c>
    </row>
    <row r="64" spans="1:34">
      <c r="A64" s="19">
        <v>62</v>
      </c>
      <c r="B64" s="37">
        <v>28</v>
      </c>
      <c r="C64" s="7">
        <v>24</v>
      </c>
      <c r="D64" s="7">
        <v>45</v>
      </c>
      <c r="E64" s="30">
        <v>10.3031519120001</v>
      </c>
      <c r="F64" s="30">
        <v>8.1540316369999992</v>
      </c>
      <c r="G64" s="30">
        <v>6.1325953335599896</v>
      </c>
      <c r="H64" s="30">
        <v>11.023307164</v>
      </c>
      <c r="I64" s="4">
        <v>24</v>
      </c>
      <c r="J64" s="4">
        <v>6</v>
      </c>
      <c r="K64" s="2">
        <v>21.13</v>
      </c>
      <c r="L64" s="4">
        <v>16</v>
      </c>
      <c r="M64" s="4">
        <v>28</v>
      </c>
      <c r="N64" s="10">
        <v>2</v>
      </c>
      <c r="O64" s="10">
        <v>26</v>
      </c>
      <c r="P64" s="10">
        <v>12</v>
      </c>
      <c r="Q64" s="4">
        <v>1</v>
      </c>
      <c r="R64" s="4">
        <v>2</v>
      </c>
      <c r="S64" s="4">
        <v>1</v>
      </c>
      <c r="T64" s="4">
        <v>2</v>
      </c>
      <c r="U64" s="4">
        <v>1</v>
      </c>
      <c r="V64" s="4">
        <v>1</v>
      </c>
      <c r="W64" s="4">
        <v>2</v>
      </c>
      <c r="X64" s="4">
        <v>1</v>
      </c>
      <c r="Y64" s="10">
        <v>2</v>
      </c>
      <c r="Z64" s="10">
        <v>2</v>
      </c>
      <c r="AA64" s="10" t="s">
        <v>22</v>
      </c>
      <c r="AB64" s="14">
        <v>6</v>
      </c>
      <c r="AC64" s="17">
        <f>AB64/0.4</f>
        <v>15</v>
      </c>
      <c r="AD64" s="17">
        <v>15</v>
      </c>
      <c r="AE64" s="31">
        <f t="shared" si="2"/>
        <v>2</v>
      </c>
      <c r="AF64" s="10">
        <v>0</v>
      </c>
      <c r="AG64" s="14">
        <v>0</v>
      </c>
      <c r="AH64" s="38">
        <v>1</v>
      </c>
    </row>
    <row r="65" spans="1:34">
      <c r="A65" s="19">
        <v>63</v>
      </c>
      <c r="B65" s="37">
        <v>18</v>
      </c>
      <c r="C65" s="7">
        <v>26</v>
      </c>
      <c r="D65" s="7">
        <v>42</v>
      </c>
      <c r="E65" s="30">
        <v>7.6830176840000597</v>
      </c>
      <c r="F65" s="30">
        <v>9.2479478919999991</v>
      </c>
      <c r="G65" s="30">
        <v>5.7613517596699904</v>
      </c>
      <c r="H65" s="30">
        <v>9.0295735280000002</v>
      </c>
      <c r="I65" s="4">
        <v>49</v>
      </c>
      <c r="J65" s="4">
        <v>12</v>
      </c>
      <c r="K65" s="2">
        <v>25.26</v>
      </c>
      <c r="L65" s="4">
        <v>20</v>
      </c>
      <c r="M65" s="4">
        <v>22</v>
      </c>
      <c r="N65" s="10">
        <v>6</v>
      </c>
      <c r="O65" s="10">
        <v>43</v>
      </c>
      <c r="P65" s="10">
        <v>240</v>
      </c>
      <c r="Q65" s="4">
        <v>1</v>
      </c>
      <c r="R65" s="4">
        <v>1</v>
      </c>
      <c r="S65" s="4">
        <v>1</v>
      </c>
      <c r="T65" s="4">
        <v>2</v>
      </c>
      <c r="U65" s="4">
        <v>3</v>
      </c>
      <c r="V65" s="4">
        <v>1</v>
      </c>
      <c r="W65" s="4">
        <v>2</v>
      </c>
      <c r="X65" s="4">
        <v>1</v>
      </c>
      <c r="Y65" s="10">
        <v>2</v>
      </c>
      <c r="Z65" s="10">
        <v>1</v>
      </c>
      <c r="AA65" s="10" t="s">
        <v>22</v>
      </c>
      <c r="AB65" s="14">
        <v>4</v>
      </c>
      <c r="AC65" s="17">
        <f>AB65/0.4</f>
        <v>10</v>
      </c>
      <c r="AD65" s="17">
        <v>10</v>
      </c>
      <c r="AE65" s="31">
        <f t="shared" si="2"/>
        <v>1</v>
      </c>
      <c r="AF65" s="10">
        <v>0</v>
      </c>
      <c r="AG65" s="14">
        <v>0</v>
      </c>
      <c r="AH65" s="38">
        <v>0</v>
      </c>
    </row>
    <row r="66" spans="1:34">
      <c r="A66" s="19">
        <v>64</v>
      </c>
      <c r="B66" s="37">
        <v>22</v>
      </c>
      <c r="C66" s="7">
        <v>22</v>
      </c>
      <c r="D66" s="7">
        <v>36</v>
      </c>
      <c r="E66" s="30">
        <v>8.57553464800006</v>
      </c>
      <c r="F66" s="30">
        <v>6.5095697729999999</v>
      </c>
      <c r="G66" s="30">
        <v>5.0979304276699997</v>
      </c>
      <c r="H66" s="30">
        <v>9.1175620019999997</v>
      </c>
      <c r="I66" s="4">
        <v>27</v>
      </c>
      <c r="J66" s="4">
        <v>9</v>
      </c>
      <c r="K66" s="2">
        <v>23.88</v>
      </c>
      <c r="L66" s="4">
        <v>22</v>
      </c>
      <c r="M66" s="4">
        <v>53</v>
      </c>
      <c r="N66" s="10">
        <v>6</v>
      </c>
      <c r="O66" s="10">
        <v>21</v>
      </c>
      <c r="P66" s="10">
        <v>108</v>
      </c>
      <c r="Q66" s="4">
        <v>1</v>
      </c>
      <c r="R66" s="4">
        <v>2</v>
      </c>
      <c r="S66" s="4">
        <v>2</v>
      </c>
      <c r="T66" s="4">
        <v>1</v>
      </c>
      <c r="U66" s="4">
        <v>3</v>
      </c>
      <c r="V66" s="4">
        <v>2</v>
      </c>
      <c r="W66" s="4">
        <v>2</v>
      </c>
      <c r="X66" s="4">
        <v>1</v>
      </c>
      <c r="Y66" s="10">
        <v>2</v>
      </c>
      <c r="Z66" s="10">
        <v>2</v>
      </c>
      <c r="AA66" s="10" t="s">
        <v>23</v>
      </c>
      <c r="AB66" s="14">
        <v>800</v>
      </c>
      <c r="AC66" s="17">
        <f>AB66/38.3</f>
        <v>20.887728459530027</v>
      </c>
      <c r="AD66" s="17">
        <v>20.887728459530027</v>
      </c>
      <c r="AE66" s="31">
        <f t="shared" ref="AE66:AE97" si="3">IF(AD66&lt;=10, 1, IF(AD66&lt;=20, 2, 3))</f>
        <v>3</v>
      </c>
      <c r="AF66" s="10">
        <v>1</v>
      </c>
      <c r="AG66" s="16">
        <v>1</v>
      </c>
      <c r="AH66" s="38">
        <v>1</v>
      </c>
    </row>
    <row r="67" spans="1:34">
      <c r="A67" s="19">
        <v>65</v>
      </c>
      <c r="B67" s="37">
        <v>19</v>
      </c>
      <c r="C67" s="7">
        <v>24</v>
      </c>
      <c r="D67" s="7">
        <v>37</v>
      </c>
      <c r="E67" s="30">
        <v>7.4091114700000604</v>
      </c>
      <c r="F67" s="30">
        <v>7.1874185519999996</v>
      </c>
      <c r="G67" s="30">
        <v>5.1573009536700001</v>
      </c>
      <c r="H67" s="30">
        <v>9.4432749339999997</v>
      </c>
      <c r="I67" s="4">
        <v>29</v>
      </c>
      <c r="J67" s="4">
        <v>14</v>
      </c>
      <c r="K67" s="2">
        <v>24.22</v>
      </c>
      <c r="L67" s="4">
        <v>16</v>
      </c>
      <c r="M67" s="4">
        <v>31</v>
      </c>
      <c r="N67" s="10">
        <v>4</v>
      </c>
      <c r="O67" s="10">
        <v>20</v>
      </c>
      <c r="P67" s="10">
        <v>108</v>
      </c>
      <c r="Q67" s="4">
        <v>1</v>
      </c>
      <c r="R67" s="4">
        <v>1</v>
      </c>
      <c r="S67" s="4">
        <v>2</v>
      </c>
      <c r="T67" s="4">
        <v>2</v>
      </c>
      <c r="U67" s="4">
        <v>1</v>
      </c>
      <c r="V67" s="4">
        <v>1</v>
      </c>
      <c r="W67" s="4">
        <v>2</v>
      </c>
      <c r="X67" s="4">
        <v>1</v>
      </c>
      <c r="Y67" s="10">
        <v>2</v>
      </c>
      <c r="Z67" s="10">
        <v>1</v>
      </c>
      <c r="AA67" s="10" t="s">
        <v>22</v>
      </c>
      <c r="AB67" s="14">
        <v>4</v>
      </c>
      <c r="AC67" s="17">
        <f>AB67/0.4</f>
        <v>10</v>
      </c>
      <c r="AD67" s="17">
        <v>10</v>
      </c>
      <c r="AE67" s="31">
        <f t="shared" si="3"/>
        <v>1</v>
      </c>
      <c r="AF67" s="10">
        <v>0</v>
      </c>
      <c r="AG67" s="14">
        <v>0</v>
      </c>
      <c r="AH67" s="38">
        <v>0</v>
      </c>
    </row>
    <row r="68" spans="1:34">
      <c r="A68" s="19">
        <v>66</v>
      </c>
      <c r="B68" s="37">
        <v>20</v>
      </c>
      <c r="C68" s="7">
        <v>27</v>
      </c>
      <c r="D68" s="7">
        <v>39</v>
      </c>
      <c r="E68" s="30">
        <v>7.3969075600000602</v>
      </c>
      <c r="F68" s="30">
        <v>9.6679864119999994</v>
      </c>
      <c r="G68" s="30">
        <v>5.3334184546699897</v>
      </c>
      <c r="H68" s="30">
        <v>9.1401423909999995</v>
      </c>
      <c r="I68" s="4">
        <v>31</v>
      </c>
      <c r="J68" s="4">
        <v>16</v>
      </c>
      <c r="K68" s="2">
        <v>21.83</v>
      </c>
      <c r="L68" s="4">
        <v>46</v>
      </c>
      <c r="M68" s="4">
        <v>53</v>
      </c>
      <c r="N68" s="10">
        <v>10</v>
      </c>
      <c r="O68" s="10">
        <v>28</v>
      </c>
      <c r="P68" s="10">
        <v>156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2</v>
      </c>
      <c r="X68" s="4">
        <v>1</v>
      </c>
      <c r="Y68" s="10">
        <v>2</v>
      </c>
      <c r="Z68" s="10">
        <v>2</v>
      </c>
      <c r="AA68" s="10" t="s">
        <v>99</v>
      </c>
      <c r="AB68" s="14" t="s">
        <v>44</v>
      </c>
      <c r="AC68" s="17">
        <v>13.39</v>
      </c>
      <c r="AD68" s="17">
        <v>13.39</v>
      </c>
      <c r="AE68" s="31">
        <f t="shared" si="3"/>
        <v>2</v>
      </c>
      <c r="AF68" s="10">
        <v>1</v>
      </c>
      <c r="AG68" s="16">
        <v>1</v>
      </c>
      <c r="AH68" s="38">
        <v>0</v>
      </c>
    </row>
    <row r="69" spans="1:34">
      <c r="A69" s="19">
        <v>67</v>
      </c>
      <c r="B69" s="37">
        <v>18</v>
      </c>
      <c r="C69" s="7">
        <v>22</v>
      </c>
      <c r="D69" s="7">
        <v>42</v>
      </c>
      <c r="E69" s="30">
        <v>7.4346769620000401</v>
      </c>
      <c r="F69" s="30">
        <v>4.4617215870000004</v>
      </c>
      <c r="G69" s="30">
        <v>5.3708369473399902</v>
      </c>
      <c r="H69" s="30">
        <v>9.7359563480000002</v>
      </c>
      <c r="I69" s="4">
        <v>32</v>
      </c>
      <c r="J69" s="4">
        <v>9</v>
      </c>
      <c r="K69" s="2">
        <v>22.86</v>
      </c>
      <c r="L69" s="4">
        <v>15</v>
      </c>
      <c r="M69" s="4">
        <v>28</v>
      </c>
      <c r="N69" s="10">
        <v>8</v>
      </c>
      <c r="O69" s="10">
        <v>30</v>
      </c>
      <c r="P69" s="10">
        <v>192</v>
      </c>
      <c r="Q69" s="4">
        <v>1</v>
      </c>
      <c r="R69" s="4">
        <v>1</v>
      </c>
      <c r="S69" s="4">
        <v>2</v>
      </c>
      <c r="T69" s="4">
        <v>2</v>
      </c>
      <c r="U69" s="4">
        <v>3</v>
      </c>
      <c r="V69" s="4">
        <v>2</v>
      </c>
      <c r="W69" s="4">
        <v>2</v>
      </c>
      <c r="X69" s="4">
        <v>1</v>
      </c>
      <c r="Y69" s="10">
        <v>2</v>
      </c>
      <c r="Z69" s="10">
        <v>2</v>
      </c>
      <c r="AA69" s="10" t="s">
        <v>23</v>
      </c>
      <c r="AB69" s="14">
        <v>400</v>
      </c>
      <c r="AC69" s="17">
        <f>AB69/38.3</f>
        <v>10.443864229765014</v>
      </c>
      <c r="AD69" s="17">
        <v>10.443864229765014</v>
      </c>
      <c r="AE69" s="31">
        <f t="shared" si="3"/>
        <v>2</v>
      </c>
      <c r="AF69" s="10">
        <v>0</v>
      </c>
      <c r="AG69" s="14">
        <v>0</v>
      </c>
      <c r="AH69" s="38">
        <v>0</v>
      </c>
    </row>
    <row r="70" spans="1:34">
      <c r="A70" s="19">
        <v>68</v>
      </c>
      <c r="B70" s="37">
        <v>19</v>
      </c>
      <c r="C70" s="7">
        <v>24</v>
      </c>
      <c r="D70" s="7">
        <v>37</v>
      </c>
      <c r="E70" s="30">
        <v>7.3017400240000603</v>
      </c>
      <c r="F70" s="30">
        <v>7.7144113890000003</v>
      </c>
      <c r="G70" s="30">
        <v>5.4877542436699898</v>
      </c>
      <c r="H70" s="30">
        <v>9.1648675379999993</v>
      </c>
      <c r="I70" s="4">
        <v>33</v>
      </c>
      <c r="J70" s="4">
        <v>13</v>
      </c>
      <c r="K70" s="2">
        <v>29.39</v>
      </c>
      <c r="L70" s="4">
        <v>16</v>
      </c>
      <c r="M70" s="4">
        <v>58</v>
      </c>
      <c r="N70" s="10">
        <v>5</v>
      </c>
      <c r="O70" s="10">
        <v>29</v>
      </c>
      <c r="P70" s="10">
        <v>156</v>
      </c>
      <c r="Q70" s="4">
        <v>1</v>
      </c>
      <c r="R70" s="4">
        <v>1</v>
      </c>
      <c r="S70" s="4">
        <v>1</v>
      </c>
      <c r="T70" s="4">
        <v>2</v>
      </c>
      <c r="U70" s="4">
        <v>3</v>
      </c>
      <c r="V70" s="4">
        <v>3</v>
      </c>
      <c r="W70" s="4">
        <v>2</v>
      </c>
      <c r="X70" s="4">
        <v>1</v>
      </c>
      <c r="Y70" s="10">
        <v>2</v>
      </c>
      <c r="Z70" s="10">
        <v>2</v>
      </c>
      <c r="AA70" s="10" t="s">
        <v>31</v>
      </c>
      <c r="AB70" s="14" t="s">
        <v>45</v>
      </c>
      <c r="AC70" s="17">
        <v>30</v>
      </c>
      <c r="AD70" s="17">
        <v>30</v>
      </c>
      <c r="AE70" s="31">
        <f t="shared" si="3"/>
        <v>3</v>
      </c>
      <c r="AF70" s="10">
        <v>0</v>
      </c>
      <c r="AG70" s="14">
        <v>0</v>
      </c>
      <c r="AH70" s="38">
        <v>0</v>
      </c>
    </row>
    <row r="71" spans="1:34">
      <c r="A71" s="19">
        <v>69</v>
      </c>
      <c r="B71" s="37">
        <v>21</v>
      </c>
      <c r="C71" s="7">
        <v>27</v>
      </c>
      <c r="D71" s="7">
        <v>39</v>
      </c>
      <c r="E71" s="30">
        <v>8.2389444850000793</v>
      </c>
      <c r="F71" s="30">
        <v>9.2816521929999993</v>
      </c>
      <c r="G71" s="30">
        <v>5.3957459586700001</v>
      </c>
      <c r="H71" s="30">
        <v>9.6550934700000006</v>
      </c>
      <c r="I71" s="4">
        <v>31</v>
      </c>
      <c r="J71" s="4">
        <v>24</v>
      </c>
      <c r="K71" s="2">
        <v>24.73</v>
      </c>
      <c r="L71" s="4">
        <v>28</v>
      </c>
      <c r="M71" s="4">
        <v>39</v>
      </c>
      <c r="N71" s="10">
        <v>3</v>
      </c>
      <c r="O71" s="10">
        <v>23</v>
      </c>
      <c r="P71" s="10">
        <v>96</v>
      </c>
      <c r="Q71" s="4">
        <v>1</v>
      </c>
      <c r="R71" s="4">
        <v>1</v>
      </c>
      <c r="S71" s="4">
        <v>1</v>
      </c>
      <c r="T71" s="4">
        <v>1</v>
      </c>
      <c r="U71" s="4">
        <v>1</v>
      </c>
      <c r="V71" s="4">
        <v>1</v>
      </c>
      <c r="W71" s="4">
        <v>2</v>
      </c>
      <c r="X71" s="4">
        <v>1</v>
      </c>
      <c r="Y71" s="10">
        <v>2</v>
      </c>
      <c r="Z71" s="10">
        <v>2</v>
      </c>
      <c r="AA71" s="10" t="s">
        <v>22</v>
      </c>
      <c r="AB71" s="14">
        <v>4</v>
      </c>
      <c r="AC71" s="17">
        <f>AB71/0.4</f>
        <v>10</v>
      </c>
      <c r="AD71" s="17">
        <v>10</v>
      </c>
      <c r="AE71" s="31">
        <f t="shared" si="3"/>
        <v>1</v>
      </c>
      <c r="AF71" s="10">
        <v>0</v>
      </c>
      <c r="AG71" s="14">
        <v>0</v>
      </c>
      <c r="AH71" s="38">
        <v>1</v>
      </c>
    </row>
    <row r="72" spans="1:34">
      <c r="A72" s="19">
        <v>70</v>
      </c>
      <c r="B72" s="37">
        <v>24</v>
      </c>
      <c r="C72" s="7">
        <v>24</v>
      </c>
      <c r="D72" s="7">
        <v>50</v>
      </c>
      <c r="E72" s="30">
        <v>9.4212136340000594</v>
      </c>
      <c r="F72" s="30">
        <v>7.7436435509999999</v>
      </c>
      <c r="G72" s="30">
        <v>5.5224855893399996</v>
      </c>
      <c r="H72" s="30">
        <v>11.863235847</v>
      </c>
      <c r="I72" s="4">
        <v>38</v>
      </c>
      <c r="J72" s="4">
        <v>16</v>
      </c>
      <c r="K72" s="2">
        <v>24.84</v>
      </c>
      <c r="L72" s="4">
        <v>35</v>
      </c>
      <c r="M72" s="4">
        <v>32</v>
      </c>
      <c r="N72" s="10">
        <v>4</v>
      </c>
      <c r="O72" s="10">
        <v>34</v>
      </c>
      <c r="P72" s="10">
        <v>5</v>
      </c>
      <c r="Q72" s="4">
        <v>2</v>
      </c>
      <c r="R72" s="4">
        <v>1</v>
      </c>
      <c r="S72" s="4">
        <v>1</v>
      </c>
      <c r="T72" s="4">
        <v>2</v>
      </c>
      <c r="U72" s="4">
        <v>1</v>
      </c>
      <c r="V72" s="4">
        <v>1</v>
      </c>
      <c r="W72" s="4">
        <v>1</v>
      </c>
      <c r="X72" s="4">
        <v>2</v>
      </c>
      <c r="Y72" s="10">
        <v>2</v>
      </c>
      <c r="Z72" s="10">
        <v>2</v>
      </c>
      <c r="AA72" s="10" t="s">
        <v>22</v>
      </c>
      <c r="AB72" s="14">
        <v>4</v>
      </c>
      <c r="AC72" s="17">
        <f>AB72/0.4</f>
        <v>10</v>
      </c>
      <c r="AD72" s="17">
        <v>10</v>
      </c>
      <c r="AE72" s="31">
        <f t="shared" si="3"/>
        <v>1</v>
      </c>
      <c r="AF72" s="10">
        <v>0</v>
      </c>
      <c r="AG72" s="14">
        <v>0</v>
      </c>
      <c r="AH72" s="38">
        <v>0</v>
      </c>
    </row>
    <row r="73" spans="1:34">
      <c r="A73" s="19">
        <v>71</v>
      </c>
      <c r="B73" s="37">
        <v>19</v>
      </c>
      <c r="C73" s="7">
        <v>15</v>
      </c>
      <c r="D73" s="7">
        <v>39</v>
      </c>
      <c r="E73" s="30">
        <v>7.4415423950000799</v>
      </c>
      <c r="F73" s="30">
        <v>3.9991782300000001</v>
      </c>
      <c r="G73" s="30">
        <v>4.1193988396699996</v>
      </c>
      <c r="H73" s="30">
        <v>9.8106850109999897</v>
      </c>
      <c r="I73" s="4">
        <v>30</v>
      </c>
      <c r="J73" s="4">
        <v>12</v>
      </c>
      <c r="K73" s="2">
        <v>20.2</v>
      </c>
      <c r="L73" s="4">
        <v>34</v>
      </c>
      <c r="M73" s="4">
        <v>49</v>
      </c>
      <c r="N73" s="10">
        <v>12</v>
      </c>
      <c r="O73" s="10">
        <v>20</v>
      </c>
      <c r="P73" s="10">
        <v>120</v>
      </c>
      <c r="Q73" s="4">
        <v>2</v>
      </c>
      <c r="R73" s="4">
        <v>1</v>
      </c>
      <c r="S73" s="4">
        <v>1</v>
      </c>
      <c r="T73" s="4">
        <v>1</v>
      </c>
      <c r="U73" s="4">
        <v>1</v>
      </c>
      <c r="V73" s="4">
        <v>2</v>
      </c>
      <c r="W73" s="4">
        <v>1</v>
      </c>
      <c r="X73" s="4">
        <v>1</v>
      </c>
      <c r="Y73" s="10">
        <v>2</v>
      </c>
      <c r="Z73" s="10">
        <v>2</v>
      </c>
      <c r="AA73" s="10" t="s">
        <v>95</v>
      </c>
      <c r="AB73" s="14" t="s">
        <v>47</v>
      </c>
      <c r="AC73" s="17">
        <v>20.83</v>
      </c>
      <c r="AD73" s="17">
        <v>20.83</v>
      </c>
      <c r="AE73" s="31">
        <f t="shared" si="3"/>
        <v>3</v>
      </c>
      <c r="AF73" s="10">
        <v>1</v>
      </c>
      <c r="AG73" s="16">
        <v>1</v>
      </c>
      <c r="AH73" s="38">
        <v>0</v>
      </c>
    </row>
    <row r="74" spans="1:34">
      <c r="A74" s="19">
        <v>72</v>
      </c>
      <c r="B74" s="37">
        <v>19</v>
      </c>
      <c r="C74" s="7">
        <v>23</v>
      </c>
      <c r="D74" s="7">
        <v>43</v>
      </c>
      <c r="E74" s="30">
        <v>7.4279189320000603</v>
      </c>
      <c r="F74" s="30">
        <v>3.9485934729999999</v>
      </c>
      <c r="G74" s="30">
        <v>5.5941554044500004</v>
      </c>
      <c r="H74" s="30">
        <v>11.0480472839999</v>
      </c>
      <c r="I74" s="4">
        <v>38</v>
      </c>
      <c r="J74" s="4">
        <v>13</v>
      </c>
      <c r="K74" s="2">
        <v>29.76</v>
      </c>
      <c r="L74" s="4">
        <v>38</v>
      </c>
      <c r="M74" s="4">
        <v>31</v>
      </c>
      <c r="N74" s="10">
        <v>6</v>
      </c>
      <c r="O74" s="10">
        <v>25</v>
      </c>
      <c r="P74" s="10">
        <v>168</v>
      </c>
      <c r="Q74" s="4">
        <v>2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10">
        <v>2</v>
      </c>
      <c r="Z74" s="10">
        <v>2</v>
      </c>
      <c r="AA74" s="46" t="s">
        <v>101</v>
      </c>
      <c r="AB74" s="14" t="s">
        <v>48</v>
      </c>
      <c r="AC74" s="17">
        <v>25</v>
      </c>
      <c r="AD74" s="17">
        <v>25</v>
      </c>
      <c r="AE74" s="31">
        <f t="shared" si="3"/>
        <v>3</v>
      </c>
      <c r="AF74" s="10">
        <v>1</v>
      </c>
      <c r="AG74" s="16">
        <v>2</v>
      </c>
      <c r="AH74" s="38">
        <v>0</v>
      </c>
    </row>
    <row r="75" spans="1:34">
      <c r="A75" s="19">
        <v>73</v>
      </c>
      <c r="B75" s="37">
        <v>22</v>
      </c>
      <c r="C75" s="7">
        <v>19</v>
      </c>
      <c r="D75" s="7">
        <v>39</v>
      </c>
      <c r="E75" s="30">
        <v>8.8043157030000696</v>
      </c>
      <c r="F75" s="30">
        <v>5.6142452999999897</v>
      </c>
      <c r="G75" s="30">
        <v>5.0063260105599996</v>
      </c>
      <c r="H75" s="30">
        <v>9.4501726559999994</v>
      </c>
      <c r="I75" s="4">
        <v>32</v>
      </c>
      <c r="J75" s="4">
        <v>15</v>
      </c>
      <c r="K75" s="2">
        <v>20.28</v>
      </c>
      <c r="L75" s="4">
        <v>23</v>
      </c>
      <c r="M75" s="4">
        <v>25</v>
      </c>
      <c r="N75" s="10">
        <v>3</v>
      </c>
      <c r="O75" s="10">
        <v>25</v>
      </c>
      <c r="P75" s="10">
        <v>84</v>
      </c>
      <c r="Q75" s="4">
        <v>2</v>
      </c>
      <c r="R75" s="4">
        <v>2</v>
      </c>
      <c r="S75" s="4">
        <v>2</v>
      </c>
      <c r="T75" s="4">
        <v>2</v>
      </c>
      <c r="U75" s="4">
        <v>1</v>
      </c>
      <c r="V75" s="4">
        <v>1</v>
      </c>
      <c r="W75" s="4">
        <v>1</v>
      </c>
      <c r="X75" s="4">
        <v>3</v>
      </c>
      <c r="Y75" s="10">
        <v>2</v>
      </c>
      <c r="Z75" s="10">
        <v>2</v>
      </c>
      <c r="AA75" s="10" t="s">
        <v>37</v>
      </c>
      <c r="AB75" s="14">
        <v>120</v>
      </c>
      <c r="AC75" s="17">
        <f>AB75/7.9</f>
        <v>15.189873417721518</v>
      </c>
      <c r="AD75" s="17">
        <v>15.189873417721518</v>
      </c>
      <c r="AE75" s="31">
        <f t="shared" si="3"/>
        <v>2</v>
      </c>
      <c r="AF75" s="10">
        <v>0</v>
      </c>
      <c r="AG75" s="14">
        <v>0</v>
      </c>
      <c r="AH75" s="38">
        <v>0</v>
      </c>
    </row>
    <row r="76" spans="1:34">
      <c r="A76" s="19">
        <v>74</v>
      </c>
      <c r="B76" s="37">
        <v>21</v>
      </c>
      <c r="C76" s="7">
        <v>23</v>
      </c>
      <c r="D76" s="7">
        <v>40</v>
      </c>
      <c r="E76" s="30">
        <v>7.8394525920000602</v>
      </c>
      <c r="F76" s="30">
        <v>6.6705359419999999</v>
      </c>
      <c r="G76" s="30">
        <v>5.1626987805599898</v>
      </c>
      <c r="H76" s="30">
        <v>10.039958757000001</v>
      </c>
      <c r="I76" s="4">
        <v>32</v>
      </c>
      <c r="J76" s="4">
        <v>12</v>
      </c>
      <c r="K76" s="2">
        <v>17.190000000000001</v>
      </c>
      <c r="L76" s="4">
        <v>22</v>
      </c>
      <c r="M76" s="4">
        <v>19</v>
      </c>
      <c r="N76" s="10">
        <v>6</v>
      </c>
      <c r="O76" s="10">
        <v>18</v>
      </c>
      <c r="P76" s="10">
        <v>180</v>
      </c>
      <c r="Q76" s="4">
        <v>2</v>
      </c>
      <c r="R76" s="4">
        <v>1</v>
      </c>
      <c r="S76" s="4">
        <v>1</v>
      </c>
      <c r="T76" s="4">
        <v>2</v>
      </c>
      <c r="U76" s="4">
        <v>1</v>
      </c>
      <c r="V76" s="4">
        <v>2</v>
      </c>
      <c r="W76" s="4">
        <v>2</v>
      </c>
      <c r="X76" s="4">
        <v>1</v>
      </c>
      <c r="Y76" s="10">
        <v>2</v>
      </c>
      <c r="Z76" s="10">
        <v>1</v>
      </c>
      <c r="AA76" s="10" t="s">
        <v>30</v>
      </c>
      <c r="AB76" s="14">
        <v>375</v>
      </c>
      <c r="AC76" s="17">
        <f>AB76/30.6</f>
        <v>12.254901960784313</v>
      </c>
      <c r="AD76" s="17">
        <v>12.254901960784313</v>
      </c>
      <c r="AE76" s="31">
        <f t="shared" si="3"/>
        <v>2</v>
      </c>
      <c r="AF76" s="10">
        <v>0</v>
      </c>
      <c r="AG76" s="14">
        <v>0</v>
      </c>
      <c r="AH76" s="38">
        <v>1</v>
      </c>
    </row>
    <row r="77" spans="1:34">
      <c r="A77" s="19">
        <v>75</v>
      </c>
      <c r="B77" s="37">
        <v>23</v>
      </c>
      <c r="C77" s="7">
        <v>23</v>
      </c>
      <c r="D77" s="7">
        <v>44</v>
      </c>
      <c r="E77" s="30">
        <v>8.3171237490001104</v>
      </c>
      <c r="F77" s="30">
        <v>5.0530273650000002</v>
      </c>
      <c r="G77" s="30">
        <v>5.4745081243399998</v>
      </c>
      <c r="H77" s="30">
        <v>11.623039846999999</v>
      </c>
      <c r="I77" s="4">
        <v>52</v>
      </c>
      <c r="J77" s="4">
        <v>14</v>
      </c>
      <c r="K77" s="2">
        <v>30.11</v>
      </c>
      <c r="L77" s="4">
        <v>23</v>
      </c>
      <c r="M77" s="4">
        <v>14</v>
      </c>
      <c r="N77" s="10">
        <v>7</v>
      </c>
      <c r="O77" s="10">
        <v>36</v>
      </c>
      <c r="P77" s="10">
        <v>192</v>
      </c>
      <c r="Q77" s="4">
        <v>2</v>
      </c>
      <c r="R77" s="4">
        <v>1</v>
      </c>
      <c r="S77" s="4">
        <v>1</v>
      </c>
      <c r="T77" s="4">
        <v>2</v>
      </c>
      <c r="U77" s="4">
        <v>1</v>
      </c>
      <c r="V77" s="4">
        <v>1</v>
      </c>
      <c r="W77" s="4">
        <v>1</v>
      </c>
      <c r="X77" s="4">
        <v>3</v>
      </c>
      <c r="Y77" s="10">
        <v>2</v>
      </c>
      <c r="Z77" s="10">
        <v>2</v>
      </c>
      <c r="AA77" s="10" t="s">
        <v>22</v>
      </c>
      <c r="AB77" s="14">
        <v>4</v>
      </c>
      <c r="AC77" s="17">
        <f>AB77/0.4</f>
        <v>10</v>
      </c>
      <c r="AD77" s="17">
        <v>10</v>
      </c>
      <c r="AE77" s="31">
        <f t="shared" si="3"/>
        <v>1</v>
      </c>
      <c r="AF77" s="10">
        <v>0</v>
      </c>
      <c r="AG77" s="14">
        <v>0</v>
      </c>
      <c r="AH77" s="38">
        <v>1</v>
      </c>
    </row>
    <row r="78" spans="1:34">
      <c r="A78" s="19">
        <v>76</v>
      </c>
      <c r="B78" s="37">
        <v>32</v>
      </c>
      <c r="C78" s="7">
        <v>19</v>
      </c>
      <c r="D78" s="7">
        <v>46</v>
      </c>
      <c r="E78" s="30">
        <v>11.888829411000099</v>
      </c>
      <c r="F78" s="30">
        <v>5.4427547329999904</v>
      </c>
      <c r="G78" s="30">
        <v>5.2522155554500003</v>
      </c>
      <c r="H78" s="30">
        <v>12.112779660999999</v>
      </c>
      <c r="I78" s="4">
        <v>28</v>
      </c>
      <c r="J78" s="4">
        <v>10</v>
      </c>
      <c r="K78" s="2">
        <v>18.75</v>
      </c>
      <c r="L78" s="4">
        <v>19</v>
      </c>
      <c r="M78" s="4">
        <v>25</v>
      </c>
      <c r="N78" s="10">
        <v>5</v>
      </c>
      <c r="O78" s="10">
        <v>20</v>
      </c>
      <c r="P78" s="10">
        <v>84</v>
      </c>
      <c r="Q78" s="4">
        <v>2</v>
      </c>
      <c r="R78" s="4">
        <v>1</v>
      </c>
      <c r="S78" s="4">
        <v>2</v>
      </c>
      <c r="T78" s="4">
        <v>2</v>
      </c>
      <c r="U78" s="4">
        <v>1</v>
      </c>
      <c r="V78" s="4">
        <v>1</v>
      </c>
      <c r="W78" s="4">
        <v>2</v>
      </c>
      <c r="X78" s="4">
        <v>2</v>
      </c>
      <c r="Y78" s="10">
        <v>2</v>
      </c>
      <c r="Z78" s="10">
        <v>2</v>
      </c>
      <c r="AA78" s="10" t="s">
        <v>30</v>
      </c>
      <c r="AB78" s="14">
        <v>400</v>
      </c>
      <c r="AC78" s="17">
        <f>AB78/30.6</f>
        <v>13.071895424836601</v>
      </c>
      <c r="AD78" s="17">
        <v>13.071895424836601</v>
      </c>
      <c r="AE78" s="31">
        <f t="shared" si="3"/>
        <v>2</v>
      </c>
      <c r="AF78" s="10">
        <v>1</v>
      </c>
      <c r="AG78" s="16">
        <v>1</v>
      </c>
      <c r="AH78" s="38">
        <v>0</v>
      </c>
    </row>
    <row r="79" spans="1:34">
      <c r="A79" s="19">
        <v>77</v>
      </c>
      <c r="B79" s="37">
        <v>19</v>
      </c>
      <c r="C79" s="7">
        <v>22</v>
      </c>
      <c r="D79" s="7">
        <v>36</v>
      </c>
      <c r="E79" s="30">
        <v>7.1588249410000602</v>
      </c>
      <c r="F79" s="30">
        <v>5.2690144309999898</v>
      </c>
      <c r="G79" s="30">
        <v>4.6215071093400004</v>
      </c>
      <c r="H79" s="30">
        <v>9.9035874279999998</v>
      </c>
      <c r="I79" s="4">
        <v>47</v>
      </c>
      <c r="J79" s="4">
        <v>19</v>
      </c>
      <c r="K79" s="2">
        <v>21.72</v>
      </c>
      <c r="L79" s="4">
        <v>33</v>
      </c>
      <c r="M79" s="4">
        <v>27</v>
      </c>
      <c r="N79" s="10">
        <v>5</v>
      </c>
      <c r="O79" s="10">
        <v>44</v>
      </c>
      <c r="P79" s="10">
        <v>84</v>
      </c>
      <c r="Q79" s="4">
        <v>2</v>
      </c>
      <c r="R79" s="4">
        <v>1</v>
      </c>
      <c r="S79" s="4">
        <v>1</v>
      </c>
      <c r="T79" s="4">
        <v>2</v>
      </c>
      <c r="U79" s="4">
        <v>1</v>
      </c>
      <c r="V79" s="4">
        <v>1</v>
      </c>
      <c r="W79" s="4">
        <v>1</v>
      </c>
      <c r="X79" s="4">
        <v>3</v>
      </c>
      <c r="Y79" s="10">
        <v>2</v>
      </c>
      <c r="Z79" s="10">
        <v>2</v>
      </c>
      <c r="AA79" s="10" t="s">
        <v>22</v>
      </c>
      <c r="AB79" s="14">
        <v>4</v>
      </c>
      <c r="AC79" s="17">
        <f>AB79/0.4</f>
        <v>10</v>
      </c>
      <c r="AD79" s="17">
        <v>10</v>
      </c>
      <c r="AE79" s="31">
        <f t="shared" si="3"/>
        <v>1</v>
      </c>
      <c r="AF79" s="10">
        <v>1</v>
      </c>
      <c r="AG79" s="16">
        <v>1</v>
      </c>
      <c r="AH79" s="38">
        <v>0</v>
      </c>
    </row>
    <row r="80" spans="1:34">
      <c r="A80" s="19">
        <v>78</v>
      </c>
      <c r="B80" s="37">
        <v>25</v>
      </c>
      <c r="C80" s="7">
        <v>28</v>
      </c>
      <c r="D80" s="7">
        <v>39</v>
      </c>
      <c r="E80" s="30">
        <v>8.8075020090000606</v>
      </c>
      <c r="F80" s="30">
        <v>8.8478785860000002</v>
      </c>
      <c r="G80" s="30">
        <v>6.0805209865599998</v>
      </c>
      <c r="H80" s="30">
        <v>10.4620376559999</v>
      </c>
      <c r="I80" s="4">
        <v>39</v>
      </c>
      <c r="J80" s="4">
        <v>9</v>
      </c>
      <c r="K80" s="2">
        <v>25.71</v>
      </c>
      <c r="L80" s="4">
        <v>15</v>
      </c>
      <c r="M80" s="4">
        <v>29</v>
      </c>
      <c r="N80" s="10">
        <v>4</v>
      </c>
      <c r="O80" s="10">
        <v>28</v>
      </c>
      <c r="P80" s="10">
        <v>180</v>
      </c>
      <c r="Q80" s="4">
        <v>2</v>
      </c>
      <c r="R80" s="4">
        <v>1</v>
      </c>
      <c r="S80" s="4">
        <v>2</v>
      </c>
      <c r="T80" s="4">
        <v>2</v>
      </c>
      <c r="U80" s="4">
        <v>1</v>
      </c>
      <c r="V80" s="4">
        <v>1</v>
      </c>
      <c r="W80" s="4">
        <v>1</v>
      </c>
      <c r="X80" s="4">
        <v>3</v>
      </c>
      <c r="Y80" s="10">
        <v>2</v>
      </c>
      <c r="Z80" s="10">
        <v>2</v>
      </c>
      <c r="AA80" s="10" t="s">
        <v>22</v>
      </c>
      <c r="AB80" s="14">
        <v>4</v>
      </c>
      <c r="AC80" s="17">
        <f>AB80/0.4</f>
        <v>10</v>
      </c>
      <c r="AD80" s="17">
        <v>10</v>
      </c>
      <c r="AE80" s="31">
        <f t="shared" si="3"/>
        <v>1</v>
      </c>
      <c r="AF80" s="10">
        <v>0</v>
      </c>
      <c r="AG80" s="14">
        <v>0</v>
      </c>
      <c r="AH80" s="38">
        <v>0</v>
      </c>
    </row>
    <row r="81" spans="1:34">
      <c r="A81" s="19">
        <v>79</v>
      </c>
      <c r="B81" s="37">
        <v>18</v>
      </c>
      <c r="C81" s="7">
        <v>28</v>
      </c>
      <c r="D81" s="7">
        <v>38</v>
      </c>
      <c r="E81" s="30">
        <v>7.2824942810000604</v>
      </c>
      <c r="F81" s="30">
        <v>9.3444034170000005</v>
      </c>
      <c r="G81" s="30">
        <v>5.0862020655599904</v>
      </c>
      <c r="H81" s="30">
        <v>9.1980529769999997</v>
      </c>
      <c r="I81" s="4">
        <v>46</v>
      </c>
      <c r="J81" s="4">
        <v>12</v>
      </c>
      <c r="K81" s="2">
        <v>26.35</v>
      </c>
      <c r="L81" s="4">
        <v>25</v>
      </c>
      <c r="M81" s="4">
        <v>27</v>
      </c>
      <c r="N81" s="10">
        <v>3</v>
      </c>
      <c r="O81" s="10">
        <v>40</v>
      </c>
      <c r="P81" s="10">
        <v>72</v>
      </c>
      <c r="Q81" s="4">
        <v>2</v>
      </c>
      <c r="R81" s="4">
        <v>1</v>
      </c>
      <c r="S81" s="4">
        <v>1</v>
      </c>
      <c r="T81" s="4">
        <v>2</v>
      </c>
      <c r="U81" s="4">
        <v>1</v>
      </c>
      <c r="V81" s="4">
        <v>1</v>
      </c>
      <c r="W81" s="4">
        <v>2</v>
      </c>
      <c r="X81" s="4">
        <v>2</v>
      </c>
      <c r="Y81" s="10">
        <v>2</v>
      </c>
      <c r="Z81" s="10">
        <v>1</v>
      </c>
      <c r="AA81" s="10" t="s">
        <v>22</v>
      </c>
      <c r="AB81" s="14">
        <v>4</v>
      </c>
      <c r="AC81" s="17">
        <f>AB81/0.4</f>
        <v>10</v>
      </c>
      <c r="AD81" s="17">
        <v>10</v>
      </c>
      <c r="AE81" s="31">
        <f t="shared" si="3"/>
        <v>1</v>
      </c>
      <c r="AF81" s="10">
        <v>0</v>
      </c>
      <c r="AG81" s="14">
        <v>0</v>
      </c>
      <c r="AH81" s="38">
        <v>0</v>
      </c>
    </row>
    <row r="82" spans="1:34">
      <c r="A82" s="19">
        <v>80</v>
      </c>
      <c r="B82" s="37">
        <v>18</v>
      </c>
      <c r="C82" s="7">
        <v>23</v>
      </c>
      <c r="D82" s="7">
        <v>39</v>
      </c>
      <c r="E82" s="30">
        <v>7.2204467900000697</v>
      </c>
      <c r="F82" s="30">
        <v>6.1529155519999996</v>
      </c>
      <c r="G82" s="30">
        <v>5.6980531685599898</v>
      </c>
      <c r="H82" s="30">
        <v>9.1782697229999997</v>
      </c>
      <c r="I82" s="4">
        <v>46</v>
      </c>
      <c r="J82" s="4">
        <v>6</v>
      </c>
      <c r="K82" s="2">
        <v>30.41</v>
      </c>
      <c r="L82" s="4">
        <v>34</v>
      </c>
      <c r="M82" s="4">
        <v>27</v>
      </c>
      <c r="N82" s="10">
        <v>2</v>
      </c>
      <c r="O82" s="10">
        <v>44</v>
      </c>
      <c r="P82" s="10">
        <v>36</v>
      </c>
      <c r="Q82" s="4">
        <v>2</v>
      </c>
      <c r="R82" s="4">
        <v>1</v>
      </c>
      <c r="S82" s="4">
        <v>1</v>
      </c>
      <c r="T82" s="4">
        <v>2</v>
      </c>
      <c r="U82" s="4">
        <v>1</v>
      </c>
      <c r="V82" s="4">
        <v>2</v>
      </c>
      <c r="W82" s="4">
        <v>2</v>
      </c>
      <c r="X82" s="4">
        <v>2</v>
      </c>
      <c r="Y82" s="10">
        <v>2</v>
      </c>
      <c r="Z82" s="10">
        <v>2</v>
      </c>
      <c r="AA82" s="10" t="s">
        <v>22</v>
      </c>
      <c r="AB82" s="14">
        <v>5</v>
      </c>
      <c r="AC82" s="17">
        <f>AB82/0.4</f>
        <v>12.5</v>
      </c>
      <c r="AD82" s="17">
        <v>12.5</v>
      </c>
      <c r="AE82" s="31">
        <f t="shared" si="3"/>
        <v>2</v>
      </c>
      <c r="AF82" s="10">
        <v>0</v>
      </c>
      <c r="AG82" s="14">
        <v>0</v>
      </c>
      <c r="AH82" s="38">
        <v>1</v>
      </c>
    </row>
    <row r="83" spans="1:34">
      <c r="A83" s="19">
        <v>81</v>
      </c>
      <c r="B83" s="37">
        <v>27</v>
      </c>
      <c r="C83" s="7">
        <v>24</v>
      </c>
      <c r="D83" s="7">
        <v>39</v>
      </c>
      <c r="E83" s="30">
        <v>10.356145958999999</v>
      </c>
      <c r="F83" s="30">
        <v>8.0592793969999992</v>
      </c>
      <c r="G83" s="30">
        <v>5.0183293186699904</v>
      </c>
      <c r="H83" s="30">
        <v>10.3036784539999</v>
      </c>
      <c r="I83" s="4">
        <v>52</v>
      </c>
      <c r="J83" s="4">
        <v>12</v>
      </c>
      <c r="K83" s="2">
        <v>20.54</v>
      </c>
      <c r="L83" s="4">
        <v>29</v>
      </c>
      <c r="M83" s="4">
        <v>14</v>
      </c>
      <c r="N83" s="10">
        <v>3</v>
      </c>
      <c r="O83" s="10">
        <v>25</v>
      </c>
      <c r="P83" s="10">
        <v>324</v>
      </c>
      <c r="Q83" s="4">
        <v>2</v>
      </c>
      <c r="R83" s="4">
        <v>1</v>
      </c>
      <c r="S83" s="4">
        <v>1</v>
      </c>
      <c r="T83" s="4">
        <v>2</v>
      </c>
      <c r="U83" s="4">
        <v>1</v>
      </c>
      <c r="V83" s="4">
        <v>1</v>
      </c>
      <c r="W83" s="4">
        <v>2</v>
      </c>
      <c r="X83" s="4">
        <v>2</v>
      </c>
      <c r="Y83" s="10">
        <v>2</v>
      </c>
      <c r="Z83" s="10">
        <v>2</v>
      </c>
      <c r="AA83" s="46" t="s">
        <v>49</v>
      </c>
      <c r="AB83" s="14" t="s">
        <v>50</v>
      </c>
      <c r="AC83" s="17">
        <v>18.28</v>
      </c>
      <c r="AD83" s="17">
        <v>18.28</v>
      </c>
      <c r="AE83" s="31">
        <f t="shared" si="3"/>
        <v>2</v>
      </c>
      <c r="AF83" s="10">
        <v>1</v>
      </c>
      <c r="AG83" s="16">
        <v>2</v>
      </c>
      <c r="AH83" s="38">
        <v>1</v>
      </c>
    </row>
    <row r="84" spans="1:34">
      <c r="A84" s="19">
        <v>82</v>
      </c>
      <c r="B84" s="37">
        <v>18</v>
      </c>
      <c r="C84" s="7">
        <v>24</v>
      </c>
      <c r="D84" s="7">
        <v>38</v>
      </c>
      <c r="E84" s="30">
        <v>7.23415845300008</v>
      </c>
      <c r="F84" s="30">
        <v>8.2335944879999996</v>
      </c>
      <c r="G84" s="30">
        <v>5.6105588466699903</v>
      </c>
      <c r="H84" s="30">
        <v>8.3416739629999999</v>
      </c>
      <c r="I84" s="4">
        <v>19</v>
      </c>
      <c r="J84" s="4">
        <v>10</v>
      </c>
      <c r="K84" s="2">
        <v>18.78</v>
      </c>
      <c r="L84" s="4">
        <v>17</v>
      </c>
      <c r="M84" s="4">
        <v>52</v>
      </c>
      <c r="N84" s="10">
        <v>3</v>
      </c>
      <c r="O84" s="10">
        <v>16</v>
      </c>
      <c r="P84" s="10">
        <v>48</v>
      </c>
      <c r="Q84" s="4">
        <v>2</v>
      </c>
      <c r="R84" s="4">
        <v>2</v>
      </c>
      <c r="S84" s="4">
        <v>2</v>
      </c>
      <c r="T84" s="4">
        <v>2</v>
      </c>
      <c r="U84" s="4">
        <v>1</v>
      </c>
      <c r="V84" s="4">
        <v>1</v>
      </c>
      <c r="W84" s="4">
        <v>2</v>
      </c>
      <c r="X84" s="4">
        <v>1</v>
      </c>
      <c r="Y84" s="10">
        <v>2</v>
      </c>
      <c r="Z84" s="10">
        <v>2</v>
      </c>
      <c r="AA84" s="10" t="s">
        <v>87</v>
      </c>
      <c r="AB84" s="14">
        <v>36</v>
      </c>
      <c r="AC84" s="17">
        <f>AB84/3.2</f>
        <v>11.25</v>
      </c>
      <c r="AD84" s="17">
        <v>11.25</v>
      </c>
      <c r="AE84" s="31">
        <f t="shared" si="3"/>
        <v>2</v>
      </c>
      <c r="AF84" s="10">
        <v>1</v>
      </c>
      <c r="AG84" s="16">
        <v>2</v>
      </c>
      <c r="AH84" s="38">
        <v>0</v>
      </c>
    </row>
    <row r="85" spans="1:34">
      <c r="A85" s="19">
        <v>83</v>
      </c>
      <c r="B85" s="37">
        <v>23</v>
      </c>
      <c r="C85" s="7">
        <v>27</v>
      </c>
      <c r="D85" s="7">
        <v>40</v>
      </c>
      <c r="E85" s="30">
        <v>8.4720751560000807</v>
      </c>
      <c r="F85" s="30">
        <v>8.7352401769999997</v>
      </c>
      <c r="G85" s="30">
        <v>5.1266503115599997</v>
      </c>
      <c r="H85" s="30">
        <v>10.281862989</v>
      </c>
      <c r="I85" s="4">
        <v>49</v>
      </c>
      <c r="J85" s="4">
        <v>12</v>
      </c>
      <c r="K85" s="2">
        <v>23.44</v>
      </c>
      <c r="L85" s="4">
        <v>15</v>
      </c>
      <c r="M85" s="4">
        <v>24</v>
      </c>
      <c r="N85" s="10">
        <v>5</v>
      </c>
      <c r="O85" s="10">
        <v>48</v>
      </c>
      <c r="P85" s="10">
        <v>84</v>
      </c>
      <c r="Q85" s="4">
        <v>2</v>
      </c>
      <c r="R85" s="4">
        <v>1</v>
      </c>
      <c r="S85" s="4">
        <v>1</v>
      </c>
      <c r="T85" s="4">
        <v>2</v>
      </c>
      <c r="U85" s="4">
        <v>3</v>
      </c>
      <c r="V85" s="4">
        <v>1</v>
      </c>
      <c r="W85" s="4">
        <v>2</v>
      </c>
      <c r="X85" s="4">
        <v>1</v>
      </c>
      <c r="Y85" s="10">
        <v>2</v>
      </c>
      <c r="Z85" s="10">
        <v>2</v>
      </c>
      <c r="AA85" s="10" t="s">
        <v>22</v>
      </c>
      <c r="AB85" s="14">
        <v>4</v>
      </c>
      <c r="AC85" s="17">
        <f>AB85/0.4</f>
        <v>10</v>
      </c>
      <c r="AD85" s="17">
        <v>10</v>
      </c>
      <c r="AE85" s="31">
        <f t="shared" si="3"/>
        <v>1</v>
      </c>
      <c r="AF85" s="10">
        <v>1</v>
      </c>
      <c r="AG85" s="16">
        <v>2</v>
      </c>
      <c r="AH85" s="38">
        <v>0</v>
      </c>
    </row>
    <row r="86" spans="1:34">
      <c r="A86" s="19">
        <v>84</v>
      </c>
      <c r="B86" s="37">
        <v>21</v>
      </c>
      <c r="C86" s="7">
        <v>24</v>
      </c>
      <c r="D86" s="7">
        <v>41</v>
      </c>
      <c r="E86" s="30">
        <v>7.27246090000006</v>
      </c>
      <c r="F86" s="30">
        <v>5.9531201300000003</v>
      </c>
      <c r="G86" s="30">
        <v>5.8368520655599996</v>
      </c>
      <c r="H86" s="30">
        <v>11.128219597999999</v>
      </c>
      <c r="I86" s="4">
        <v>42</v>
      </c>
      <c r="J86" s="4">
        <v>17</v>
      </c>
      <c r="K86" s="2">
        <v>23.88</v>
      </c>
      <c r="L86" s="4">
        <v>26</v>
      </c>
      <c r="M86" s="4">
        <v>32</v>
      </c>
      <c r="N86" s="10">
        <v>4</v>
      </c>
      <c r="O86" s="10">
        <v>37</v>
      </c>
      <c r="P86" s="10">
        <v>48</v>
      </c>
      <c r="Q86" s="4">
        <v>2</v>
      </c>
      <c r="R86" s="4">
        <v>1</v>
      </c>
      <c r="S86" s="4">
        <v>1</v>
      </c>
      <c r="T86" s="4">
        <v>1</v>
      </c>
      <c r="U86" s="4">
        <v>2</v>
      </c>
      <c r="V86" s="4">
        <v>1</v>
      </c>
      <c r="W86" s="4">
        <v>1</v>
      </c>
      <c r="X86" s="4">
        <v>3</v>
      </c>
      <c r="Y86" s="10">
        <v>2</v>
      </c>
      <c r="Z86" s="10">
        <v>2</v>
      </c>
      <c r="AA86" s="10" t="s">
        <v>87</v>
      </c>
      <c r="AB86" s="14">
        <v>20</v>
      </c>
      <c r="AC86" s="17">
        <f>AB86/3.2</f>
        <v>6.25</v>
      </c>
      <c r="AD86" s="17">
        <v>6.25</v>
      </c>
      <c r="AE86" s="31">
        <f t="shared" si="3"/>
        <v>1</v>
      </c>
      <c r="AF86" s="10">
        <v>0</v>
      </c>
      <c r="AG86" s="14">
        <v>0</v>
      </c>
      <c r="AH86" s="38">
        <v>0</v>
      </c>
    </row>
    <row r="87" spans="1:34">
      <c r="A87" s="19">
        <v>85</v>
      </c>
      <c r="B87" s="37">
        <v>20</v>
      </c>
      <c r="C87" s="7">
        <v>24</v>
      </c>
      <c r="D87" s="7">
        <v>34</v>
      </c>
      <c r="E87" s="30">
        <v>7.20708996300006</v>
      </c>
      <c r="F87" s="30">
        <v>8.2992805259999898</v>
      </c>
      <c r="G87" s="30">
        <v>4.3690940166700001</v>
      </c>
      <c r="H87" s="30">
        <v>9.0115627219999901</v>
      </c>
      <c r="I87" s="4">
        <v>24</v>
      </c>
      <c r="J87" s="4">
        <v>12</v>
      </c>
      <c r="K87" s="2">
        <v>18.989999999999998</v>
      </c>
      <c r="L87" s="4">
        <v>20</v>
      </c>
      <c r="M87" s="4">
        <v>38</v>
      </c>
      <c r="N87" s="10">
        <v>1</v>
      </c>
      <c r="O87" s="10">
        <v>23</v>
      </c>
      <c r="P87" s="10">
        <v>1</v>
      </c>
      <c r="Q87" s="4">
        <v>2</v>
      </c>
      <c r="R87" s="4">
        <v>1</v>
      </c>
      <c r="S87" s="4">
        <v>1</v>
      </c>
      <c r="T87" s="4">
        <v>1</v>
      </c>
      <c r="U87" s="4">
        <v>1</v>
      </c>
      <c r="V87" s="4">
        <v>2</v>
      </c>
      <c r="W87" s="4">
        <v>2</v>
      </c>
      <c r="X87" s="4">
        <v>1</v>
      </c>
      <c r="Y87" s="10">
        <v>1</v>
      </c>
      <c r="Z87" s="10">
        <v>2</v>
      </c>
      <c r="AA87" s="10" t="s">
        <v>33</v>
      </c>
      <c r="AB87" s="14">
        <v>12</v>
      </c>
      <c r="AC87" s="17">
        <f>AB87/0.45</f>
        <v>26.666666666666664</v>
      </c>
      <c r="AD87" s="17">
        <v>26.666666666666664</v>
      </c>
      <c r="AE87" s="31">
        <f t="shared" si="3"/>
        <v>3</v>
      </c>
      <c r="AF87" s="10">
        <v>0</v>
      </c>
      <c r="AG87" s="14">
        <v>0</v>
      </c>
      <c r="AH87" s="38">
        <v>1</v>
      </c>
    </row>
    <row r="88" spans="1:34">
      <c r="A88" s="19">
        <v>86</v>
      </c>
      <c r="B88" s="37">
        <v>20</v>
      </c>
      <c r="C88" s="7">
        <v>24</v>
      </c>
      <c r="D88" s="7">
        <v>41</v>
      </c>
      <c r="E88" s="30">
        <v>7.6764360540000602</v>
      </c>
      <c r="F88" s="30">
        <v>7.4698939419999997</v>
      </c>
      <c r="G88" s="30">
        <v>5.2718379665599997</v>
      </c>
      <c r="H88" s="30">
        <v>9.9255336689999893</v>
      </c>
      <c r="I88" s="4">
        <v>33</v>
      </c>
      <c r="J88" s="4">
        <v>12</v>
      </c>
      <c r="K88" s="2">
        <v>18.59</v>
      </c>
      <c r="L88" s="4">
        <v>22</v>
      </c>
      <c r="M88" s="4">
        <v>12</v>
      </c>
      <c r="N88" s="10">
        <v>12</v>
      </c>
      <c r="O88" s="10">
        <v>21</v>
      </c>
      <c r="P88" s="10">
        <v>168</v>
      </c>
      <c r="Q88" s="4">
        <v>2</v>
      </c>
      <c r="R88" s="4">
        <v>1</v>
      </c>
      <c r="S88" s="4">
        <v>1</v>
      </c>
      <c r="T88" s="4">
        <v>2</v>
      </c>
      <c r="U88" s="4">
        <v>3</v>
      </c>
      <c r="V88" s="4">
        <v>2</v>
      </c>
      <c r="W88" s="4">
        <v>2</v>
      </c>
      <c r="X88" s="4">
        <v>2</v>
      </c>
      <c r="Y88" s="10">
        <v>2</v>
      </c>
      <c r="Z88" s="10">
        <v>1</v>
      </c>
      <c r="AA88" s="10" t="s">
        <v>30</v>
      </c>
      <c r="AB88" s="14">
        <v>400</v>
      </c>
      <c r="AC88" s="17">
        <f>AB88/30.6</f>
        <v>13.071895424836601</v>
      </c>
      <c r="AD88" s="17">
        <v>13.071895424836601</v>
      </c>
      <c r="AE88" s="31">
        <f t="shared" si="3"/>
        <v>2</v>
      </c>
      <c r="AF88" s="10">
        <v>0</v>
      </c>
      <c r="AG88" s="14">
        <v>0</v>
      </c>
      <c r="AH88" s="38">
        <v>1</v>
      </c>
    </row>
    <row r="89" spans="1:34">
      <c r="A89" s="19">
        <v>87</v>
      </c>
      <c r="B89" s="37">
        <v>20</v>
      </c>
      <c r="C89" s="7">
        <v>22</v>
      </c>
      <c r="D89" s="7">
        <v>38</v>
      </c>
      <c r="E89" s="30">
        <v>7.1864264760000598</v>
      </c>
      <c r="F89" s="30">
        <v>6.9366053460000003</v>
      </c>
      <c r="G89" s="30">
        <v>5.0916319915599999</v>
      </c>
      <c r="H89" s="30">
        <v>9.8044671579999996</v>
      </c>
      <c r="I89" s="4">
        <v>42</v>
      </c>
      <c r="J89" s="4">
        <v>16</v>
      </c>
      <c r="K89" s="2">
        <v>21.97</v>
      </c>
      <c r="L89" s="4">
        <v>17</v>
      </c>
      <c r="M89" s="4">
        <v>41</v>
      </c>
      <c r="N89" s="10">
        <v>9</v>
      </c>
      <c r="O89" s="10">
        <v>37</v>
      </c>
      <c r="P89" s="10">
        <v>168</v>
      </c>
      <c r="Q89" s="4">
        <v>2</v>
      </c>
      <c r="R89" s="4">
        <v>1</v>
      </c>
      <c r="S89" s="4">
        <v>1</v>
      </c>
      <c r="T89" s="4">
        <v>2</v>
      </c>
      <c r="U89" s="4">
        <v>1</v>
      </c>
      <c r="V89" s="4">
        <v>2</v>
      </c>
      <c r="W89" s="4">
        <v>2</v>
      </c>
      <c r="X89" s="4">
        <v>3</v>
      </c>
      <c r="Y89" s="10">
        <v>2</v>
      </c>
      <c r="Z89" s="10">
        <v>1</v>
      </c>
      <c r="AA89" s="10" t="s">
        <v>89</v>
      </c>
      <c r="AB89" s="14" t="s">
        <v>53</v>
      </c>
      <c r="AC89" s="17">
        <v>24.67</v>
      </c>
      <c r="AD89" s="17">
        <v>24.67</v>
      </c>
      <c r="AE89" s="31">
        <f t="shared" si="3"/>
        <v>3</v>
      </c>
      <c r="AF89" s="10">
        <v>1</v>
      </c>
      <c r="AG89" s="16">
        <v>2</v>
      </c>
      <c r="AH89" s="38">
        <v>0</v>
      </c>
    </row>
    <row r="90" spans="1:34">
      <c r="A90" s="19">
        <v>88</v>
      </c>
      <c r="B90" s="37">
        <v>19</v>
      </c>
      <c r="C90" s="7">
        <v>22</v>
      </c>
      <c r="D90" s="7">
        <v>39</v>
      </c>
      <c r="E90" s="30">
        <v>7.2880283610000598</v>
      </c>
      <c r="F90" s="30">
        <v>6.3743297720000003</v>
      </c>
      <c r="G90" s="30">
        <v>4.8939157775600002</v>
      </c>
      <c r="H90" s="30">
        <v>9.5542633559999999</v>
      </c>
      <c r="I90" s="4">
        <v>48</v>
      </c>
      <c r="J90" s="4">
        <v>2</v>
      </c>
      <c r="K90" s="2">
        <v>20.69</v>
      </c>
      <c r="L90" s="4">
        <v>23</v>
      </c>
      <c r="M90" s="4">
        <v>22</v>
      </c>
      <c r="N90" s="10">
        <v>8</v>
      </c>
      <c r="O90" s="10">
        <v>39</v>
      </c>
      <c r="P90" s="10">
        <v>144</v>
      </c>
      <c r="Q90" s="4">
        <v>2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1</v>
      </c>
      <c r="X90" s="4">
        <v>2</v>
      </c>
      <c r="Y90" s="10">
        <v>2</v>
      </c>
      <c r="Z90" s="10">
        <v>2</v>
      </c>
      <c r="AA90" s="10" t="s">
        <v>52</v>
      </c>
      <c r="AB90" s="14" t="s">
        <v>54</v>
      </c>
      <c r="AC90" s="17">
        <v>28</v>
      </c>
      <c r="AD90" s="17">
        <v>28</v>
      </c>
      <c r="AE90" s="31">
        <f t="shared" si="3"/>
        <v>3</v>
      </c>
      <c r="AF90" s="10">
        <v>1</v>
      </c>
      <c r="AG90" s="16">
        <v>1</v>
      </c>
      <c r="AH90" s="38">
        <v>0</v>
      </c>
    </row>
    <row r="91" spans="1:34">
      <c r="A91" s="19">
        <v>89</v>
      </c>
      <c r="B91" s="37">
        <v>19</v>
      </c>
      <c r="C91" s="7">
        <v>24</v>
      </c>
      <c r="D91" s="7">
        <v>36</v>
      </c>
      <c r="E91" s="30">
        <v>7.1862482670000603</v>
      </c>
      <c r="F91" s="30">
        <v>8.4777857839999999</v>
      </c>
      <c r="G91" s="30">
        <v>4.5163777815600001</v>
      </c>
      <c r="H91" s="30">
        <v>9.4216976939999899</v>
      </c>
      <c r="I91" s="4">
        <v>19</v>
      </c>
      <c r="J91" s="4">
        <v>12</v>
      </c>
      <c r="K91" s="2">
        <v>18.14</v>
      </c>
      <c r="L91" s="4">
        <v>21</v>
      </c>
      <c r="M91" s="4">
        <v>36</v>
      </c>
      <c r="N91" s="10">
        <v>2</v>
      </c>
      <c r="O91" s="10">
        <v>18</v>
      </c>
      <c r="P91" s="10">
        <v>24</v>
      </c>
      <c r="Q91" s="4">
        <v>2</v>
      </c>
      <c r="R91" s="4">
        <v>1</v>
      </c>
      <c r="S91" s="4">
        <v>2</v>
      </c>
      <c r="T91" s="4">
        <v>1</v>
      </c>
      <c r="U91" s="4">
        <v>1</v>
      </c>
      <c r="V91" s="4">
        <v>1</v>
      </c>
      <c r="W91" s="4">
        <v>2</v>
      </c>
      <c r="X91" s="4">
        <v>1</v>
      </c>
      <c r="Y91" s="10">
        <v>2</v>
      </c>
      <c r="Z91" s="10">
        <v>2</v>
      </c>
      <c r="AA91" s="10" t="s">
        <v>87</v>
      </c>
      <c r="AB91" s="14">
        <v>36</v>
      </c>
      <c r="AC91" s="17">
        <f>AB91/3.2</f>
        <v>11.25</v>
      </c>
      <c r="AD91" s="17">
        <v>11.25</v>
      </c>
      <c r="AE91" s="31">
        <f t="shared" si="3"/>
        <v>2</v>
      </c>
      <c r="AF91" s="10">
        <v>0</v>
      </c>
      <c r="AG91" s="14">
        <v>0</v>
      </c>
      <c r="AH91" s="38">
        <v>0</v>
      </c>
    </row>
    <row r="92" spans="1:34">
      <c r="A92" s="19">
        <v>90</v>
      </c>
      <c r="B92" s="37">
        <v>22</v>
      </c>
      <c r="C92" s="7">
        <v>20</v>
      </c>
      <c r="D92" s="7">
        <v>43</v>
      </c>
      <c r="E92" s="30">
        <v>8.8532154440000905</v>
      </c>
      <c r="F92" s="30">
        <v>6.379471938</v>
      </c>
      <c r="G92" s="30">
        <v>5.5891944545599896</v>
      </c>
      <c r="H92" s="30">
        <v>9.5981025290000002</v>
      </c>
      <c r="I92" s="4">
        <v>31</v>
      </c>
      <c r="J92" s="4">
        <v>25</v>
      </c>
      <c r="K92" s="2">
        <v>26.18</v>
      </c>
      <c r="L92" s="4">
        <v>29</v>
      </c>
      <c r="M92" s="4">
        <v>30</v>
      </c>
      <c r="N92" s="10">
        <v>5</v>
      </c>
      <c r="O92" s="10">
        <v>29</v>
      </c>
      <c r="P92" s="10">
        <v>60</v>
      </c>
      <c r="Q92" s="4">
        <v>2</v>
      </c>
      <c r="R92" s="4">
        <v>1</v>
      </c>
      <c r="S92" s="4">
        <v>1</v>
      </c>
      <c r="T92" s="4">
        <v>2</v>
      </c>
      <c r="U92" s="4">
        <v>1</v>
      </c>
      <c r="V92" s="4">
        <v>2</v>
      </c>
      <c r="W92" s="4">
        <v>1</v>
      </c>
      <c r="X92" s="4">
        <v>2</v>
      </c>
      <c r="Y92" s="10">
        <v>2</v>
      </c>
      <c r="Z92" s="10">
        <v>2</v>
      </c>
      <c r="AA92" s="10" t="s">
        <v>38</v>
      </c>
      <c r="AB92" s="14">
        <v>400</v>
      </c>
      <c r="AC92" s="17">
        <f>AB92/32.3</f>
        <v>12.383900928792571</v>
      </c>
      <c r="AD92" s="17">
        <v>12.383900928792571</v>
      </c>
      <c r="AE92" s="31">
        <f t="shared" si="3"/>
        <v>2</v>
      </c>
      <c r="AF92" s="10">
        <v>0</v>
      </c>
      <c r="AG92" s="14">
        <v>0</v>
      </c>
      <c r="AH92" s="38">
        <v>0</v>
      </c>
    </row>
    <row r="93" spans="1:34">
      <c r="A93" s="19">
        <v>91</v>
      </c>
      <c r="B93" s="37">
        <v>19</v>
      </c>
      <c r="C93" s="7">
        <v>24</v>
      </c>
      <c r="D93" s="7">
        <v>37</v>
      </c>
      <c r="E93" s="30">
        <v>6.9514428080000599</v>
      </c>
      <c r="F93" s="30">
        <v>7.6089095679999996</v>
      </c>
      <c r="G93" s="30">
        <v>5.4493554285599997</v>
      </c>
      <c r="H93" s="30">
        <v>9.0742393959999994</v>
      </c>
      <c r="I93" s="4">
        <v>32</v>
      </c>
      <c r="J93" s="4">
        <v>13</v>
      </c>
      <c r="K93" s="2">
        <v>23.88</v>
      </c>
      <c r="L93" s="4">
        <v>24</v>
      </c>
      <c r="M93" s="4">
        <v>37</v>
      </c>
      <c r="N93" s="10">
        <v>1</v>
      </c>
      <c r="O93" s="10">
        <v>30</v>
      </c>
      <c r="P93" s="10">
        <v>8</v>
      </c>
      <c r="Q93" s="4">
        <v>2</v>
      </c>
      <c r="R93" s="4">
        <v>1</v>
      </c>
      <c r="S93" s="4">
        <v>1</v>
      </c>
      <c r="T93" s="4">
        <v>2</v>
      </c>
      <c r="U93" s="4">
        <v>1</v>
      </c>
      <c r="V93" s="4">
        <v>1</v>
      </c>
      <c r="W93" s="4">
        <v>2</v>
      </c>
      <c r="X93" s="4">
        <v>2</v>
      </c>
      <c r="Y93" s="10">
        <v>1</v>
      </c>
      <c r="Z93" s="10">
        <v>2</v>
      </c>
      <c r="AA93" s="10" t="s">
        <v>29</v>
      </c>
      <c r="AB93" s="14">
        <v>20</v>
      </c>
      <c r="AC93" s="14">
        <v>20</v>
      </c>
      <c r="AD93" s="17">
        <v>20</v>
      </c>
      <c r="AE93" s="31">
        <f t="shared" si="3"/>
        <v>2</v>
      </c>
      <c r="AF93" s="10">
        <v>0</v>
      </c>
      <c r="AG93" s="14">
        <v>0</v>
      </c>
      <c r="AH93" s="38">
        <v>0</v>
      </c>
    </row>
    <row r="94" spans="1:34">
      <c r="A94" s="19">
        <v>92</v>
      </c>
      <c r="B94" s="37">
        <v>21</v>
      </c>
      <c r="C94" s="7">
        <v>24</v>
      </c>
      <c r="D94" s="7">
        <v>41</v>
      </c>
      <c r="E94" s="30">
        <v>7.7607963090000602</v>
      </c>
      <c r="F94" s="30">
        <v>7.1740428810000001</v>
      </c>
      <c r="G94" s="30">
        <v>6.28131731366999</v>
      </c>
      <c r="H94" s="30">
        <v>10.055235042</v>
      </c>
      <c r="I94" s="4">
        <v>40</v>
      </c>
      <c r="J94" s="4">
        <v>24</v>
      </c>
      <c r="K94" s="2">
        <v>27.34</v>
      </c>
      <c r="L94" s="4">
        <v>19</v>
      </c>
      <c r="M94" s="4">
        <v>47</v>
      </c>
      <c r="N94" s="10">
        <v>4</v>
      </c>
      <c r="O94" s="10">
        <v>31</v>
      </c>
      <c r="P94" s="10">
        <v>96</v>
      </c>
      <c r="Q94" s="4">
        <v>2</v>
      </c>
      <c r="R94" s="4">
        <v>1</v>
      </c>
      <c r="S94" s="4">
        <v>1</v>
      </c>
      <c r="T94" s="4">
        <v>2</v>
      </c>
      <c r="U94" s="4">
        <v>1</v>
      </c>
      <c r="V94" s="4">
        <v>1</v>
      </c>
      <c r="W94" s="4">
        <v>1</v>
      </c>
      <c r="X94" s="4">
        <v>2</v>
      </c>
      <c r="Y94" s="10">
        <v>2</v>
      </c>
      <c r="Z94" s="10">
        <v>2</v>
      </c>
      <c r="AA94" s="10" t="s">
        <v>22</v>
      </c>
      <c r="AB94" s="14">
        <v>4</v>
      </c>
      <c r="AC94" s="17">
        <f>AB94/0.4</f>
        <v>10</v>
      </c>
      <c r="AD94" s="17">
        <v>10</v>
      </c>
      <c r="AE94" s="31">
        <f t="shared" si="3"/>
        <v>1</v>
      </c>
      <c r="AF94" s="10">
        <v>1</v>
      </c>
      <c r="AG94" s="16">
        <v>1</v>
      </c>
      <c r="AH94" s="38">
        <v>1</v>
      </c>
    </row>
    <row r="95" spans="1:34">
      <c r="A95" s="19">
        <v>93</v>
      </c>
      <c r="B95" s="37">
        <v>18</v>
      </c>
      <c r="C95" s="7">
        <v>26</v>
      </c>
      <c r="D95" s="7">
        <v>41</v>
      </c>
      <c r="E95" s="30">
        <v>7.6278892650000696</v>
      </c>
      <c r="F95" s="30">
        <v>8.8161740220000002</v>
      </c>
      <c r="G95" s="30">
        <v>6.2354505336699901</v>
      </c>
      <c r="H95" s="30">
        <v>9.0895443169999997</v>
      </c>
      <c r="I95" s="4">
        <v>40</v>
      </c>
      <c r="J95" s="4">
        <v>17</v>
      </c>
      <c r="K95" s="2">
        <v>28.73</v>
      </c>
      <c r="L95" s="4">
        <v>22</v>
      </c>
      <c r="M95" s="4">
        <v>58</v>
      </c>
      <c r="N95" s="10">
        <v>9</v>
      </c>
      <c r="O95" s="10">
        <v>24</v>
      </c>
      <c r="P95" s="10">
        <v>168</v>
      </c>
      <c r="Q95" s="4">
        <v>2</v>
      </c>
      <c r="R95" s="4">
        <v>1</v>
      </c>
      <c r="S95" s="4">
        <v>1</v>
      </c>
      <c r="T95" s="4">
        <v>1</v>
      </c>
      <c r="U95" s="4">
        <v>1</v>
      </c>
      <c r="V95" s="4">
        <v>1</v>
      </c>
      <c r="W95" s="4">
        <v>1</v>
      </c>
      <c r="X95" s="4">
        <v>1</v>
      </c>
      <c r="Y95" s="10">
        <v>2</v>
      </c>
      <c r="Z95" s="10">
        <v>2</v>
      </c>
      <c r="AA95" s="10" t="s">
        <v>89</v>
      </c>
      <c r="AB95" s="14" t="s">
        <v>55</v>
      </c>
      <c r="AC95" s="17">
        <v>13.33</v>
      </c>
      <c r="AD95" s="17">
        <v>13.33</v>
      </c>
      <c r="AE95" s="31">
        <f t="shared" si="3"/>
        <v>2</v>
      </c>
      <c r="AF95" s="10">
        <v>1</v>
      </c>
      <c r="AG95" s="16">
        <v>2</v>
      </c>
      <c r="AH95" s="38">
        <v>1</v>
      </c>
    </row>
    <row r="96" spans="1:34">
      <c r="A96" s="19">
        <v>94</v>
      </c>
      <c r="B96" s="37">
        <v>23</v>
      </c>
      <c r="C96" s="7">
        <v>22</v>
      </c>
      <c r="D96" s="7">
        <v>40</v>
      </c>
      <c r="E96" s="30">
        <v>9.0600510580000808</v>
      </c>
      <c r="F96" s="30">
        <v>7.7885136529999999</v>
      </c>
      <c r="G96" s="30">
        <v>4.93907215656</v>
      </c>
      <c r="H96" s="30">
        <v>9.47790430199999</v>
      </c>
      <c r="I96" s="4">
        <v>24</v>
      </c>
      <c r="J96" s="4">
        <v>18</v>
      </c>
      <c r="K96" s="2">
        <v>27.34</v>
      </c>
      <c r="L96" s="4">
        <v>37</v>
      </c>
      <c r="M96" s="4">
        <v>32</v>
      </c>
      <c r="N96" s="10">
        <v>3</v>
      </c>
      <c r="O96" s="10">
        <v>20</v>
      </c>
      <c r="P96" s="10">
        <v>72</v>
      </c>
      <c r="Q96" s="4">
        <v>2</v>
      </c>
      <c r="R96" s="4">
        <v>1</v>
      </c>
      <c r="S96" s="4">
        <v>1</v>
      </c>
      <c r="T96" s="4">
        <v>1</v>
      </c>
      <c r="U96" s="4">
        <v>2</v>
      </c>
      <c r="V96" s="4">
        <v>1</v>
      </c>
      <c r="W96" s="4">
        <v>2</v>
      </c>
      <c r="X96" s="4">
        <v>1</v>
      </c>
      <c r="Y96" s="10">
        <v>2</v>
      </c>
      <c r="Z96" s="10">
        <v>2</v>
      </c>
      <c r="AA96" s="10" t="s">
        <v>22</v>
      </c>
      <c r="AB96" s="14">
        <v>4</v>
      </c>
      <c r="AC96" s="17">
        <f>AB96/0.4</f>
        <v>10</v>
      </c>
      <c r="AD96" s="17">
        <v>10</v>
      </c>
      <c r="AE96" s="31">
        <f t="shared" si="3"/>
        <v>1</v>
      </c>
      <c r="AF96" s="10">
        <v>0</v>
      </c>
      <c r="AG96" s="14">
        <v>0</v>
      </c>
      <c r="AH96" s="38">
        <v>0</v>
      </c>
    </row>
    <row r="97" spans="1:34">
      <c r="A97" s="19">
        <v>95</v>
      </c>
      <c r="B97" s="37">
        <v>23</v>
      </c>
      <c r="C97" s="7">
        <v>27</v>
      </c>
      <c r="D97" s="7">
        <v>39</v>
      </c>
      <c r="E97" s="30">
        <v>9.3656424060000791</v>
      </c>
      <c r="F97" s="30">
        <v>8.9547397530000001</v>
      </c>
      <c r="G97" s="30">
        <v>5.1751051116699998</v>
      </c>
      <c r="H97" s="30">
        <v>9.5520040129999995</v>
      </c>
      <c r="I97" s="4">
        <v>28</v>
      </c>
      <c r="J97" s="4">
        <v>13</v>
      </c>
      <c r="K97" s="2">
        <v>24.03</v>
      </c>
      <c r="L97" s="4">
        <v>21</v>
      </c>
      <c r="M97" s="4">
        <v>34</v>
      </c>
      <c r="N97" s="10">
        <v>4</v>
      </c>
      <c r="O97" s="10">
        <v>23</v>
      </c>
      <c r="P97" s="10">
        <v>84</v>
      </c>
      <c r="Q97" s="4">
        <v>2</v>
      </c>
      <c r="R97" s="4">
        <v>1</v>
      </c>
      <c r="S97" s="4">
        <v>2</v>
      </c>
      <c r="T97" s="4">
        <v>2</v>
      </c>
      <c r="U97" s="4">
        <v>1</v>
      </c>
      <c r="V97" s="4">
        <v>1</v>
      </c>
      <c r="W97" s="4">
        <v>2</v>
      </c>
      <c r="X97" s="4">
        <v>2</v>
      </c>
      <c r="Y97" s="10">
        <v>2</v>
      </c>
      <c r="Z97" s="10">
        <v>2</v>
      </c>
      <c r="AA97" s="10" t="s">
        <v>31</v>
      </c>
      <c r="AB97" s="14" t="s">
        <v>56</v>
      </c>
      <c r="AC97" s="17">
        <v>22.5</v>
      </c>
      <c r="AD97" s="17">
        <v>22.5</v>
      </c>
      <c r="AE97" s="31">
        <f t="shared" si="3"/>
        <v>3</v>
      </c>
      <c r="AF97" s="10">
        <v>1</v>
      </c>
      <c r="AG97" s="16">
        <v>1</v>
      </c>
      <c r="AH97" s="38">
        <v>0</v>
      </c>
    </row>
    <row r="98" spans="1:34">
      <c r="A98" s="19">
        <v>96</v>
      </c>
      <c r="B98" s="37">
        <v>8</v>
      </c>
      <c r="C98" s="7">
        <v>25</v>
      </c>
      <c r="D98" s="7">
        <v>39</v>
      </c>
      <c r="E98" s="30">
        <v>3.2149808150000401</v>
      </c>
      <c r="F98" s="30">
        <v>5.3525631159999998</v>
      </c>
      <c r="G98" s="30">
        <v>6.00774040645</v>
      </c>
      <c r="H98" s="30">
        <v>9.4540096330000001</v>
      </c>
      <c r="I98" s="4">
        <v>41</v>
      </c>
      <c r="J98" s="4">
        <v>16</v>
      </c>
      <c r="K98" s="2">
        <v>19.53</v>
      </c>
      <c r="L98" s="4">
        <v>24</v>
      </c>
      <c r="M98" s="4">
        <v>34</v>
      </c>
      <c r="N98" s="10">
        <v>11</v>
      </c>
      <c r="O98" s="10">
        <v>28</v>
      </c>
      <c r="P98" s="10">
        <v>204</v>
      </c>
      <c r="Q98" s="4">
        <v>2</v>
      </c>
      <c r="R98" s="4">
        <v>1</v>
      </c>
      <c r="S98" s="4">
        <v>1</v>
      </c>
      <c r="T98" s="4">
        <v>1</v>
      </c>
      <c r="U98" s="4">
        <v>1</v>
      </c>
      <c r="V98" s="4">
        <v>1</v>
      </c>
      <c r="W98" s="4">
        <v>1</v>
      </c>
      <c r="X98" s="4">
        <v>3</v>
      </c>
      <c r="Y98" s="10">
        <v>2</v>
      </c>
      <c r="Z98" s="10">
        <v>2</v>
      </c>
      <c r="AA98" s="10" t="s">
        <v>29</v>
      </c>
      <c r="AB98" s="14">
        <v>15</v>
      </c>
      <c r="AC98" s="14">
        <v>15</v>
      </c>
      <c r="AD98" s="17">
        <v>15</v>
      </c>
      <c r="AE98" s="31">
        <f t="shared" ref="AE98:AE129" si="4">IF(AD98&lt;=10, 1, IF(AD98&lt;=20, 2, 3))</f>
        <v>2</v>
      </c>
      <c r="AF98" s="10">
        <v>0</v>
      </c>
      <c r="AG98" s="14">
        <v>0</v>
      </c>
      <c r="AH98" s="38">
        <v>1</v>
      </c>
    </row>
    <row r="99" spans="1:34">
      <c r="A99" s="19">
        <v>97</v>
      </c>
      <c r="B99" s="37">
        <v>13</v>
      </c>
      <c r="C99" s="7">
        <v>18</v>
      </c>
      <c r="D99" s="7">
        <v>18</v>
      </c>
      <c r="E99" s="30">
        <v>2.58419221700002</v>
      </c>
      <c r="F99" s="30">
        <v>6.3004219910000003</v>
      </c>
      <c r="G99" s="30">
        <v>4.8080652378899904</v>
      </c>
      <c r="H99" s="30">
        <v>4.77866356</v>
      </c>
      <c r="I99" s="4">
        <v>36</v>
      </c>
      <c r="J99" s="4">
        <v>7</v>
      </c>
      <c r="K99" s="2">
        <v>20.32</v>
      </c>
      <c r="L99" s="4">
        <v>21</v>
      </c>
      <c r="M99" s="4">
        <v>36</v>
      </c>
      <c r="N99" s="10">
        <v>5</v>
      </c>
      <c r="O99" s="10">
        <v>36</v>
      </c>
      <c r="P99" s="10">
        <v>60</v>
      </c>
      <c r="Q99" s="4">
        <v>2</v>
      </c>
      <c r="R99" s="4">
        <v>1</v>
      </c>
      <c r="S99" s="4">
        <v>2</v>
      </c>
      <c r="T99" s="4">
        <v>2</v>
      </c>
      <c r="U99" s="4">
        <v>1</v>
      </c>
      <c r="V99" s="4">
        <v>1</v>
      </c>
      <c r="W99" s="4">
        <v>2</v>
      </c>
      <c r="X99" s="4">
        <v>2</v>
      </c>
      <c r="Y99" s="10">
        <v>2</v>
      </c>
      <c r="Z99" s="10">
        <v>2</v>
      </c>
      <c r="AA99" s="46" t="s">
        <v>34</v>
      </c>
      <c r="AB99" s="14">
        <v>600</v>
      </c>
      <c r="AC99" s="17">
        <f>AB99/40</f>
        <v>15</v>
      </c>
      <c r="AD99" s="17">
        <v>15</v>
      </c>
      <c r="AE99" s="31">
        <f t="shared" si="4"/>
        <v>2</v>
      </c>
      <c r="AF99" s="10">
        <v>1</v>
      </c>
      <c r="AG99" s="16">
        <v>1</v>
      </c>
      <c r="AH99" s="38">
        <v>0</v>
      </c>
    </row>
    <row r="100" spans="1:34">
      <c r="A100" s="19">
        <v>98</v>
      </c>
      <c r="B100" s="37">
        <v>20</v>
      </c>
      <c r="C100" s="7">
        <v>22</v>
      </c>
      <c r="D100" s="7">
        <v>44</v>
      </c>
      <c r="E100" s="30">
        <v>6.9423038420000696</v>
      </c>
      <c r="F100" s="30">
        <v>7.872325032</v>
      </c>
      <c r="G100" s="30">
        <v>5.7386549716699999</v>
      </c>
      <c r="H100" s="30">
        <v>10.156019403</v>
      </c>
      <c r="I100" s="4">
        <v>26</v>
      </c>
      <c r="J100" s="4">
        <v>16</v>
      </c>
      <c r="K100" s="2">
        <v>25.1</v>
      </c>
      <c r="L100" s="4">
        <v>22</v>
      </c>
      <c r="M100" s="4">
        <v>55</v>
      </c>
      <c r="N100" s="10">
        <v>2</v>
      </c>
      <c r="O100" s="10">
        <v>26</v>
      </c>
      <c r="P100" s="10">
        <v>24</v>
      </c>
      <c r="Q100" s="4">
        <v>2</v>
      </c>
      <c r="R100" s="4">
        <v>1</v>
      </c>
      <c r="S100" s="4">
        <v>1</v>
      </c>
      <c r="T100" s="4">
        <v>2</v>
      </c>
      <c r="U100" s="4">
        <v>1</v>
      </c>
      <c r="V100" s="4">
        <v>1</v>
      </c>
      <c r="W100" s="4">
        <v>2</v>
      </c>
      <c r="X100" s="4">
        <v>1</v>
      </c>
      <c r="Y100" s="10">
        <v>2</v>
      </c>
      <c r="Z100" s="10">
        <v>2</v>
      </c>
      <c r="AA100" s="10" t="s">
        <v>22</v>
      </c>
      <c r="AB100" s="14">
        <v>5</v>
      </c>
      <c r="AC100" s="17">
        <f>AB100/0.4</f>
        <v>12.5</v>
      </c>
      <c r="AD100" s="17">
        <v>12.5</v>
      </c>
      <c r="AE100" s="31">
        <f t="shared" si="4"/>
        <v>2</v>
      </c>
      <c r="AF100" s="10">
        <v>0</v>
      </c>
      <c r="AG100" s="14">
        <v>0</v>
      </c>
      <c r="AH100" s="38">
        <v>0</v>
      </c>
    </row>
    <row r="101" spans="1:34">
      <c r="A101" s="19">
        <v>99</v>
      </c>
      <c r="B101" s="37">
        <v>7</v>
      </c>
      <c r="C101" s="7">
        <v>13</v>
      </c>
      <c r="D101" s="7">
        <v>20</v>
      </c>
      <c r="E101" s="30">
        <v>2.59792104700003</v>
      </c>
      <c r="F101" s="30">
        <v>3.9550498790000002</v>
      </c>
      <c r="G101" s="30">
        <v>3.41730750889</v>
      </c>
      <c r="H101" s="30">
        <v>4.311214455</v>
      </c>
      <c r="I101" s="4">
        <v>30</v>
      </c>
      <c r="J101" s="4">
        <v>18</v>
      </c>
      <c r="K101" s="2">
        <v>17.920000000000002</v>
      </c>
      <c r="L101" s="4">
        <v>35</v>
      </c>
      <c r="M101" s="4">
        <v>51</v>
      </c>
      <c r="N101" s="10">
        <v>1</v>
      </c>
      <c r="O101" s="10">
        <v>30</v>
      </c>
      <c r="P101" s="10">
        <v>3</v>
      </c>
      <c r="Q101" s="4">
        <v>2</v>
      </c>
      <c r="R101" s="4">
        <v>1</v>
      </c>
      <c r="S101" s="4">
        <v>1</v>
      </c>
      <c r="T101" s="4">
        <v>1</v>
      </c>
      <c r="U101" s="4">
        <v>1</v>
      </c>
      <c r="V101" s="4">
        <v>2</v>
      </c>
      <c r="W101" s="4">
        <v>1</v>
      </c>
      <c r="X101" s="4">
        <v>1</v>
      </c>
      <c r="Y101" s="10">
        <v>1</v>
      </c>
      <c r="Z101" s="10">
        <v>2</v>
      </c>
      <c r="AA101" s="10" t="s">
        <v>29</v>
      </c>
      <c r="AB101" s="14">
        <v>2</v>
      </c>
      <c r="AC101" s="14">
        <v>2</v>
      </c>
      <c r="AD101" s="17">
        <v>2</v>
      </c>
      <c r="AE101" s="31">
        <f t="shared" si="4"/>
        <v>1</v>
      </c>
      <c r="AF101" s="10">
        <v>0</v>
      </c>
      <c r="AG101" s="14">
        <v>0</v>
      </c>
      <c r="AH101" s="38">
        <v>0</v>
      </c>
    </row>
    <row r="102" spans="1:34">
      <c r="A102" s="19">
        <v>100</v>
      </c>
      <c r="B102" s="37">
        <v>14</v>
      </c>
      <c r="C102" s="7">
        <v>16</v>
      </c>
      <c r="D102" s="7">
        <v>32</v>
      </c>
      <c r="E102" s="30">
        <v>5.0855852560000496</v>
      </c>
      <c r="F102" s="30">
        <v>5.0963061239999998</v>
      </c>
      <c r="G102" s="30">
        <v>5.3142298097799996</v>
      </c>
      <c r="H102" s="30">
        <v>5.9131705620000004</v>
      </c>
      <c r="I102" s="4">
        <v>37</v>
      </c>
      <c r="J102" s="4">
        <v>10</v>
      </c>
      <c r="K102" s="2">
        <v>25.81</v>
      </c>
      <c r="L102" s="4">
        <v>12</v>
      </c>
      <c r="M102" s="4">
        <v>28</v>
      </c>
      <c r="N102" s="10">
        <v>3</v>
      </c>
      <c r="O102" s="10">
        <v>30</v>
      </c>
      <c r="P102" s="10">
        <v>84</v>
      </c>
      <c r="Q102" s="4">
        <v>2</v>
      </c>
      <c r="R102" s="4">
        <v>1</v>
      </c>
      <c r="S102" s="4">
        <v>2</v>
      </c>
      <c r="T102" s="4">
        <v>2</v>
      </c>
      <c r="U102" s="4">
        <v>1</v>
      </c>
      <c r="V102" s="4">
        <v>1</v>
      </c>
      <c r="W102" s="4">
        <v>2</v>
      </c>
      <c r="X102" s="4">
        <v>2</v>
      </c>
      <c r="Y102" s="10">
        <v>2</v>
      </c>
      <c r="Z102" s="10">
        <v>2</v>
      </c>
      <c r="AA102" s="12" t="s">
        <v>84</v>
      </c>
      <c r="AB102" s="14">
        <v>5</v>
      </c>
      <c r="AC102" s="17">
        <v>16.670000000000002</v>
      </c>
      <c r="AD102" s="17">
        <v>16.670000000000002</v>
      </c>
      <c r="AE102" s="31">
        <f t="shared" si="4"/>
        <v>2</v>
      </c>
      <c r="AF102" s="10">
        <v>0</v>
      </c>
      <c r="AG102" s="14">
        <v>0</v>
      </c>
      <c r="AH102" s="38">
        <v>0</v>
      </c>
    </row>
    <row r="103" spans="1:34">
      <c r="A103" s="19">
        <v>101</v>
      </c>
      <c r="B103" s="37">
        <v>20</v>
      </c>
      <c r="C103" s="7">
        <v>25</v>
      </c>
      <c r="D103" s="7">
        <v>40</v>
      </c>
      <c r="E103" s="30">
        <v>6.2079439390000504</v>
      </c>
      <c r="F103" s="30">
        <v>8.3253838669999993</v>
      </c>
      <c r="G103" s="30">
        <v>6.2122663575599901</v>
      </c>
      <c r="H103" s="30">
        <v>10.115652634</v>
      </c>
      <c r="I103" s="4">
        <v>31</v>
      </c>
      <c r="J103" s="4">
        <v>14</v>
      </c>
      <c r="K103" s="2">
        <v>22.49</v>
      </c>
      <c r="L103" s="4">
        <v>33</v>
      </c>
      <c r="M103" s="4">
        <v>27</v>
      </c>
      <c r="N103" s="10">
        <v>5</v>
      </c>
      <c r="O103" s="10">
        <v>24</v>
      </c>
      <c r="P103" s="10">
        <v>144</v>
      </c>
      <c r="Q103" s="4">
        <v>2</v>
      </c>
      <c r="R103" s="4">
        <v>1</v>
      </c>
      <c r="S103" s="4">
        <v>1</v>
      </c>
      <c r="T103" s="4">
        <v>1</v>
      </c>
      <c r="U103" s="4">
        <v>2</v>
      </c>
      <c r="V103" s="4">
        <v>2</v>
      </c>
      <c r="W103" s="4">
        <v>2</v>
      </c>
      <c r="X103" s="4">
        <v>1</v>
      </c>
      <c r="Y103" s="10">
        <v>2</v>
      </c>
      <c r="Z103" s="10">
        <v>2</v>
      </c>
      <c r="AA103" s="12" t="s">
        <v>42</v>
      </c>
      <c r="AB103" s="14" t="s">
        <v>57</v>
      </c>
      <c r="AC103" s="17">
        <v>40</v>
      </c>
      <c r="AD103" s="17">
        <v>40</v>
      </c>
      <c r="AE103" s="31">
        <f t="shared" si="4"/>
        <v>3</v>
      </c>
      <c r="AF103" s="10">
        <v>0</v>
      </c>
      <c r="AG103" s="14">
        <v>0</v>
      </c>
      <c r="AH103" s="38">
        <v>0</v>
      </c>
    </row>
    <row r="104" spans="1:34">
      <c r="A104" s="19">
        <v>102</v>
      </c>
      <c r="B104" s="37">
        <v>16</v>
      </c>
      <c r="C104" s="7">
        <v>11</v>
      </c>
      <c r="D104" s="7">
        <v>35</v>
      </c>
      <c r="E104" s="30">
        <v>5.1747349530000504</v>
      </c>
      <c r="F104" s="30">
        <v>3.6241226829999902</v>
      </c>
      <c r="G104" s="30">
        <v>5.8203751407800004</v>
      </c>
      <c r="H104" s="30">
        <v>6.7504289919999998</v>
      </c>
      <c r="I104" s="4">
        <v>37</v>
      </c>
      <c r="J104" s="4">
        <v>13</v>
      </c>
      <c r="K104" s="2">
        <v>20</v>
      </c>
      <c r="L104" s="4">
        <v>13</v>
      </c>
      <c r="M104" s="4">
        <v>30</v>
      </c>
      <c r="N104" s="10">
        <v>3</v>
      </c>
      <c r="O104" s="10">
        <v>32</v>
      </c>
      <c r="P104" s="10">
        <v>48</v>
      </c>
      <c r="Q104" s="4">
        <v>2</v>
      </c>
      <c r="R104" s="4">
        <v>1</v>
      </c>
      <c r="S104" s="4">
        <v>2</v>
      </c>
      <c r="T104" s="4">
        <v>2</v>
      </c>
      <c r="U104" s="4">
        <v>1</v>
      </c>
      <c r="V104" s="4">
        <v>1</v>
      </c>
      <c r="W104" s="4">
        <v>2</v>
      </c>
      <c r="X104" s="4">
        <v>2</v>
      </c>
      <c r="Y104" s="10">
        <v>2</v>
      </c>
      <c r="Z104" s="10">
        <v>2</v>
      </c>
      <c r="AA104" s="10" t="s">
        <v>46</v>
      </c>
      <c r="AB104" s="14" t="s">
        <v>58</v>
      </c>
      <c r="AC104" s="17">
        <v>15.52</v>
      </c>
      <c r="AD104" s="17">
        <v>15.52</v>
      </c>
      <c r="AE104" s="31">
        <f t="shared" si="4"/>
        <v>2</v>
      </c>
      <c r="AF104" s="10">
        <v>1</v>
      </c>
      <c r="AG104" s="16">
        <v>1</v>
      </c>
      <c r="AH104" s="38">
        <v>1</v>
      </c>
    </row>
    <row r="105" spans="1:34">
      <c r="A105" s="19">
        <v>103</v>
      </c>
      <c r="B105" s="37">
        <v>17</v>
      </c>
      <c r="C105" s="7">
        <v>7</v>
      </c>
      <c r="D105" s="7">
        <v>37</v>
      </c>
      <c r="E105" s="30">
        <v>6.7192640040000704</v>
      </c>
      <c r="F105" s="30">
        <v>2.1120407319999899</v>
      </c>
      <c r="G105" s="30">
        <v>5.6741716347800004</v>
      </c>
      <c r="H105" s="30">
        <v>6.0999197430000001</v>
      </c>
      <c r="I105" s="4">
        <v>29</v>
      </c>
      <c r="J105" s="4">
        <v>9</v>
      </c>
      <c r="K105" s="2">
        <v>20.7</v>
      </c>
      <c r="L105" s="4">
        <v>21</v>
      </c>
      <c r="M105" s="4">
        <v>42</v>
      </c>
      <c r="N105" s="10">
        <v>4</v>
      </c>
      <c r="O105" s="10">
        <v>21</v>
      </c>
      <c r="P105" s="10">
        <v>104</v>
      </c>
      <c r="Q105" s="4">
        <v>2</v>
      </c>
      <c r="R105" s="4">
        <v>1</v>
      </c>
      <c r="S105" s="4">
        <v>2</v>
      </c>
      <c r="T105" s="4">
        <v>2</v>
      </c>
      <c r="U105" s="4">
        <v>1</v>
      </c>
      <c r="V105" s="4">
        <v>2</v>
      </c>
      <c r="W105" s="4">
        <v>2</v>
      </c>
      <c r="X105" s="4">
        <v>3</v>
      </c>
      <c r="Y105" s="10">
        <v>2</v>
      </c>
      <c r="Z105" s="10">
        <v>2</v>
      </c>
      <c r="AA105" s="10" t="s">
        <v>31</v>
      </c>
      <c r="AB105" s="14" t="s">
        <v>56</v>
      </c>
      <c r="AC105" s="17">
        <v>22.5</v>
      </c>
      <c r="AD105" s="17">
        <v>22.5</v>
      </c>
      <c r="AE105" s="31">
        <f t="shared" si="4"/>
        <v>3</v>
      </c>
      <c r="AF105" s="10">
        <v>1</v>
      </c>
      <c r="AG105" s="16">
        <v>2</v>
      </c>
      <c r="AH105" s="38">
        <v>0</v>
      </c>
    </row>
    <row r="106" spans="1:34">
      <c r="A106" s="19">
        <v>104</v>
      </c>
      <c r="B106" s="37">
        <v>9</v>
      </c>
      <c r="C106" s="7">
        <v>9</v>
      </c>
      <c r="D106" s="7">
        <v>36</v>
      </c>
      <c r="E106" s="30">
        <v>3.79895856900005</v>
      </c>
      <c r="F106" s="30">
        <v>2.3576930439999999</v>
      </c>
      <c r="G106" s="30">
        <v>5.2576251157799998</v>
      </c>
      <c r="H106" s="30">
        <v>6.8337451739999997</v>
      </c>
      <c r="I106" s="4">
        <v>33</v>
      </c>
      <c r="J106" s="4">
        <v>12</v>
      </c>
      <c r="K106" s="2">
        <v>20.2</v>
      </c>
      <c r="L106" s="4">
        <v>24</v>
      </c>
      <c r="M106" s="4">
        <v>27</v>
      </c>
      <c r="N106" s="10">
        <v>10</v>
      </c>
      <c r="O106" s="10">
        <v>20</v>
      </c>
      <c r="P106" s="10">
        <v>144</v>
      </c>
      <c r="Q106" s="4">
        <v>2</v>
      </c>
      <c r="R106" s="4">
        <v>1</v>
      </c>
      <c r="S106" s="4">
        <v>2</v>
      </c>
      <c r="T106" s="4">
        <v>2</v>
      </c>
      <c r="U106" s="4">
        <v>1</v>
      </c>
      <c r="V106" s="4">
        <v>1</v>
      </c>
      <c r="W106" s="4">
        <v>1</v>
      </c>
      <c r="X106" s="4">
        <v>1</v>
      </c>
      <c r="Y106" s="10">
        <v>2</v>
      </c>
      <c r="Z106" s="10">
        <v>2</v>
      </c>
      <c r="AA106" s="10" t="s">
        <v>33</v>
      </c>
      <c r="AB106" s="14">
        <v>3.3</v>
      </c>
      <c r="AC106" s="17">
        <f>AB106/0.45</f>
        <v>7.333333333333333</v>
      </c>
      <c r="AD106" s="17">
        <v>7.333333333333333</v>
      </c>
      <c r="AE106" s="31">
        <f t="shared" si="4"/>
        <v>1</v>
      </c>
      <c r="AF106" s="10">
        <v>1</v>
      </c>
      <c r="AG106" s="16">
        <v>2</v>
      </c>
      <c r="AH106" s="38">
        <v>0</v>
      </c>
    </row>
    <row r="107" spans="1:34">
      <c r="A107" s="19">
        <v>105</v>
      </c>
      <c r="B107" s="37">
        <v>17</v>
      </c>
      <c r="C107" s="7">
        <v>13</v>
      </c>
      <c r="D107" s="7">
        <v>32</v>
      </c>
      <c r="E107" s="30">
        <v>5.78064216100005</v>
      </c>
      <c r="F107" s="30">
        <v>4.0656601109999997</v>
      </c>
      <c r="G107" s="30">
        <v>5.3159103918900001</v>
      </c>
      <c r="H107" s="30">
        <v>7.8183180730000004</v>
      </c>
      <c r="I107" s="4">
        <v>52</v>
      </c>
      <c r="J107" s="4">
        <v>11</v>
      </c>
      <c r="K107" s="2">
        <v>19.68</v>
      </c>
      <c r="L107" s="4">
        <v>31</v>
      </c>
      <c r="M107" s="4">
        <v>50</v>
      </c>
      <c r="N107" s="10">
        <v>4</v>
      </c>
      <c r="O107" s="10">
        <v>34</v>
      </c>
      <c r="P107" s="10">
        <v>360</v>
      </c>
      <c r="Q107" s="4">
        <v>2</v>
      </c>
      <c r="R107" s="4">
        <v>1</v>
      </c>
      <c r="S107" s="4">
        <v>1</v>
      </c>
      <c r="T107" s="4">
        <v>2</v>
      </c>
      <c r="U107" s="4">
        <v>1</v>
      </c>
      <c r="V107" s="4">
        <v>1</v>
      </c>
      <c r="W107" s="4">
        <v>2</v>
      </c>
      <c r="X107" s="4">
        <v>1</v>
      </c>
      <c r="Y107" s="10">
        <v>2</v>
      </c>
      <c r="Z107" s="10">
        <v>2</v>
      </c>
      <c r="AA107" s="12" t="s">
        <v>42</v>
      </c>
      <c r="AB107" s="14" t="s">
        <v>59</v>
      </c>
      <c r="AC107" s="17">
        <v>12.5</v>
      </c>
      <c r="AD107" s="17">
        <v>12.5</v>
      </c>
      <c r="AE107" s="31">
        <f t="shared" si="4"/>
        <v>2</v>
      </c>
      <c r="AF107" s="10">
        <v>0</v>
      </c>
      <c r="AG107" s="14">
        <v>0</v>
      </c>
      <c r="AH107" s="38">
        <v>0</v>
      </c>
    </row>
    <row r="108" spans="1:34">
      <c r="A108" s="19">
        <v>106</v>
      </c>
      <c r="B108" s="37">
        <v>11</v>
      </c>
      <c r="C108" s="7">
        <v>12</v>
      </c>
      <c r="D108" s="7">
        <v>27</v>
      </c>
      <c r="E108" s="30">
        <v>4.2054359750000598</v>
      </c>
      <c r="F108" s="30">
        <v>3.732749181</v>
      </c>
      <c r="G108" s="30">
        <v>4.0171839648899903</v>
      </c>
      <c r="H108" s="30">
        <v>5.6648623499999999</v>
      </c>
      <c r="I108" s="4">
        <v>55</v>
      </c>
      <c r="J108" s="4">
        <v>12</v>
      </c>
      <c r="K108" s="2">
        <v>26.67</v>
      </c>
      <c r="L108" s="4">
        <v>21</v>
      </c>
      <c r="M108" s="4">
        <v>20</v>
      </c>
      <c r="N108" s="10">
        <v>3</v>
      </c>
      <c r="O108" s="10">
        <v>31</v>
      </c>
      <c r="P108" s="10">
        <v>216</v>
      </c>
      <c r="Q108" s="4">
        <v>2</v>
      </c>
      <c r="R108" s="4">
        <v>1</v>
      </c>
      <c r="S108" s="4">
        <v>2</v>
      </c>
      <c r="T108" s="4">
        <v>2</v>
      </c>
      <c r="U108" s="4">
        <v>2</v>
      </c>
      <c r="V108" s="4">
        <v>2</v>
      </c>
      <c r="W108" s="4">
        <v>2</v>
      </c>
      <c r="X108" s="4">
        <v>1</v>
      </c>
      <c r="Y108" s="10">
        <v>2</v>
      </c>
      <c r="Z108" s="10">
        <v>2</v>
      </c>
      <c r="AA108" s="10" t="s">
        <v>22</v>
      </c>
      <c r="AB108" s="14">
        <v>4</v>
      </c>
      <c r="AC108" s="17">
        <f>AB108/0.4</f>
        <v>10</v>
      </c>
      <c r="AD108" s="17">
        <v>10</v>
      </c>
      <c r="AE108" s="31">
        <f t="shared" si="4"/>
        <v>1</v>
      </c>
      <c r="AF108" s="10">
        <v>0</v>
      </c>
      <c r="AG108" s="14">
        <v>0</v>
      </c>
      <c r="AH108" s="38">
        <v>0</v>
      </c>
    </row>
    <row r="109" spans="1:34">
      <c r="A109" s="19">
        <v>107</v>
      </c>
      <c r="B109" s="37">
        <v>7</v>
      </c>
      <c r="C109" s="7">
        <v>19</v>
      </c>
      <c r="D109" s="7">
        <v>18</v>
      </c>
      <c r="E109" s="30">
        <v>2.55659249100002</v>
      </c>
      <c r="F109" s="30">
        <v>4.2231263050000001</v>
      </c>
      <c r="G109" s="30">
        <v>3.5067357218900002</v>
      </c>
      <c r="H109" s="30">
        <v>5.1289459929999897</v>
      </c>
      <c r="I109" s="4">
        <v>51</v>
      </c>
      <c r="J109" s="4">
        <v>21</v>
      </c>
      <c r="K109" s="2">
        <v>22.04</v>
      </c>
      <c r="L109" s="4">
        <v>25</v>
      </c>
      <c r="M109" s="4">
        <v>51</v>
      </c>
      <c r="N109" s="10">
        <v>4</v>
      </c>
      <c r="O109" s="10">
        <v>43</v>
      </c>
      <c r="P109" s="10">
        <v>96</v>
      </c>
      <c r="Q109" s="4">
        <v>2</v>
      </c>
      <c r="R109" s="4">
        <v>1</v>
      </c>
      <c r="S109" s="4">
        <v>1</v>
      </c>
      <c r="T109" s="4">
        <v>2</v>
      </c>
      <c r="U109" s="4">
        <v>1</v>
      </c>
      <c r="V109" s="4">
        <v>2</v>
      </c>
      <c r="W109" s="4">
        <v>1</v>
      </c>
      <c r="X109" s="4">
        <v>2</v>
      </c>
      <c r="Y109" s="10">
        <v>2</v>
      </c>
      <c r="Z109" s="10">
        <v>2</v>
      </c>
      <c r="AA109" s="10" t="s">
        <v>22</v>
      </c>
      <c r="AB109" s="14">
        <v>5</v>
      </c>
      <c r="AC109" s="17">
        <f>AB109/0.4</f>
        <v>12.5</v>
      </c>
      <c r="AD109" s="17">
        <v>12.5</v>
      </c>
      <c r="AE109" s="31">
        <f t="shared" si="4"/>
        <v>2</v>
      </c>
      <c r="AF109" s="10">
        <v>1</v>
      </c>
      <c r="AG109" s="16">
        <v>1</v>
      </c>
      <c r="AH109" s="38">
        <v>0</v>
      </c>
    </row>
    <row r="110" spans="1:34">
      <c r="A110" s="19">
        <v>108</v>
      </c>
      <c r="B110" s="37">
        <v>22</v>
      </c>
      <c r="C110" s="7">
        <v>25</v>
      </c>
      <c r="D110" s="7">
        <v>44</v>
      </c>
      <c r="E110" s="30">
        <v>7.0020071760000704</v>
      </c>
      <c r="F110" s="30">
        <v>6.9222466039999997</v>
      </c>
      <c r="G110" s="30">
        <v>7.0350121096700002</v>
      </c>
      <c r="H110" s="30">
        <v>10.369132801999999</v>
      </c>
      <c r="I110" s="4">
        <v>53</v>
      </c>
      <c r="J110" s="4">
        <v>15</v>
      </c>
      <c r="K110" s="2">
        <v>29.34</v>
      </c>
      <c r="L110" s="4">
        <v>26</v>
      </c>
      <c r="M110" s="4">
        <v>35</v>
      </c>
      <c r="N110" s="10">
        <v>5</v>
      </c>
      <c r="O110" s="10">
        <v>41</v>
      </c>
      <c r="P110" s="10">
        <v>132</v>
      </c>
      <c r="Q110" s="4">
        <v>2</v>
      </c>
      <c r="R110" s="4">
        <v>1</v>
      </c>
      <c r="S110" s="4">
        <v>1</v>
      </c>
      <c r="T110" s="4">
        <v>2</v>
      </c>
      <c r="U110" s="4">
        <v>1</v>
      </c>
      <c r="V110" s="4">
        <v>1</v>
      </c>
      <c r="W110" s="4">
        <v>1</v>
      </c>
      <c r="X110" s="4">
        <v>1</v>
      </c>
      <c r="Y110" s="10">
        <v>2</v>
      </c>
      <c r="Z110" s="10">
        <v>2</v>
      </c>
      <c r="AA110" s="10" t="s">
        <v>92</v>
      </c>
      <c r="AB110" s="14">
        <v>10</v>
      </c>
      <c r="AC110" s="14">
        <v>10</v>
      </c>
      <c r="AD110" s="17">
        <v>10</v>
      </c>
      <c r="AE110" s="31">
        <f t="shared" si="4"/>
        <v>1</v>
      </c>
      <c r="AF110" s="10">
        <v>0</v>
      </c>
      <c r="AG110" s="14">
        <v>0</v>
      </c>
      <c r="AH110" s="38">
        <v>1</v>
      </c>
    </row>
    <row r="111" spans="1:34">
      <c r="A111" s="19">
        <v>109</v>
      </c>
      <c r="B111" s="37">
        <v>22</v>
      </c>
      <c r="C111" s="7">
        <v>14</v>
      </c>
      <c r="D111" s="7">
        <v>29</v>
      </c>
      <c r="E111" s="30">
        <v>8.1818011570000202</v>
      </c>
      <c r="F111" s="30">
        <v>4.0552325399999898</v>
      </c>
      <c r="G111" s="30">
        <v>3.6181881498899902</v>
      </c>
      <c r="H111" s="30">
        <v>7.8547067740000003</v>
      </c>
      <c r="I111" s="4">
        <v>21</v>
      </c>
      <c r="J111" s="4">
        <v>9</v>
      </c>
      <c r="K111" s="2">
        <v>18.03</v>
      </c>
      <c r="L111" s="4">
        <v>15</v>
      </c>
      <c r="M111" s="4">
        <v>31</v>
      </c>
      <c r="N111" s="10">
        <v>3</v>
      </c>
      <c r="O111" s="10">
        <v>14</v>
      </c>
      <c r="P111" s="10">
        <v>72</v>
      </c>
      <c r="Q111" s="4">
        <v>2</v>
      </c>
      <c r="R111" s="4">
        <v>1</v>
      </c>
      <c r="S111" s="4">
        <v>1</v>
      </c>
      <c r="T111" s="4">
        <v>1</v>
      </c>
      <c r="U111" s="4">
        <v>1</v>
      </c>
      <c r="V111" s="4">
        <v>1</v>
      </c>
      <c r="W111" s="4">
        <v>2</v>
      </c>
      <c r="X111" s="4">
        <v>1</v>
      </c>
      <c r="Y111" s="10">
        <v>2</v>
      </c>
      <c r="Z111" s="10">
        <v>2</v>
      </c>
      <c r="AA111" s="10" t="s">
        <v>91</v>
      </c>
      <c r="AB111" s="14" t="s">
        <v>90</v>
      </c>
      <c r="AC111" s="17">
        <v>32.14</v>
      </c>
      <c r="AD111" s="17">
        <v>32.14</v>
      </c>
      <c r="AE111" s="31">
        <f t="shared" si="4"/>
        <v>3</v>
      </c>
      <c r="AF111" s="10">
        <v>1</v>
      </c>
      <c r="AG111" s="16">
        <v>2</v>
      </c>
      <c r="AH111" s="38">
        <v>1</v>
      </c>
    </row>
    <row r="112" spans="1:34">
      <c r="A112" s="19">
        <v>110</v>
      </c>
      <c r="B112" s="37">
        <v>14</v>
      </c>
      <c r="C112" s="7">
        <v>36</v>
      </c>
      <c r="D112" s="7">
        <v>39</v>
      </c>
      <c r="E112" s="30">
        <v>4.8215758330000504</v>
      </c>
      <c r="F112" s="30">
        <v>10.084286614</v>
      </c>
      <c r="G112" s="30">
        <v>5.0713563496700003</v>
      </c>
      <c r="H112" s="30">
        <v>11.76950834</v>
      </c>
      <c r="I112" s="4">
        <v>46</v>
      </c>
      <c r="J112" s="4">
        <v>19</v>
      </c>
      <c r="K112" s="2">
        <v>23.88</v>
      </c>
      <c r="L112" s="4">
        <v>31</v>
      </c>
      <c r="M112" s="4">
        <v>36</v>
      </c>
      <c r="N112" s="10">
        <v>1</v>
      </c>
      <c r="O112" s="10">
        <v>46</v>
      </c>
      <c r="P112" s="10">
        <v>60</v>
      </c>
      <c r="Q112" s="4">
        <v>2</v>
      </c>
      <c r="R112" s="4">
        <v>1</v>
      </c>
      <c r="S112" s="4">
        <v>1</v>
      </c>
      <c r="T112" s="4">
        <v>2</v>
      </c>
      <c r="U112" s="4">
        <v>1</v>
      </c>
      <c r="V112" s="4">
        <v>1</v>
      </c>
      <c r="W112" s="4">
        <v>1</v>
      </c>
      <c r="X112" s="4">
        <v>2</v>
      </c>
      <c r="Y112" s="10">
        <v>1</v>
      </c>
      <c r="Z112" s="10">
        <v>2</v>
      </c>
      <c r="AA112" s="10" t="s">
        <v>30</v>
      </c>
      <c r="AB112" s="14">
        <v>225</v>
      </c>
      <c r="AC112" s="17">
        <f>AB112/30.6</f>
        <v>7.3529411764705879</v>
      </c>
      <c r="AD112" s="17">
        <v>7.3529411764705879</v>
      </c>
      <c r="AE112" s="31">
        <f t="shared" si="4"/>
        <v>1</v>
      </c>
      <c r="AF112" s="10">
        <v>0</v>
      </c>
      <c r="AG112" s="14">
        <v>0</v>
      </c>
      <c r="AH112" s="38">
        <v>0</v>
      </c>
    </row>
    <row r="113" spans="1:34">
      <c r="A113" s="19">
        <v>111</v>
      </c>
      <c r="B113" s="37">
        <v>22</v>
      </c>
      <c r="C113" s="7">
        <v>16</v>
      </c>
      <c r="D113" s="7">
        <v>43</v>
      </c>
      <c r="E113" s="30">
        <v>7.3810612660000698</v>
      </c>
      <c r="F113" s="30">
        <v>3.0977881519999899</v>
      </c>
      <c r="G113" s="30">
        <v>4.5809604564499997</v>
      </c>
      <c r="H113" s="30">
        <v>11.170598031000001</v>
      </c>
      <c r="I113" s="4">
        <v>42</v>
      </c>
      <c r="J113" s="4">
        <v>5</v>
      </c>
      <c r="K113" s="2">
        <v>22.77</v>
      </c>
      <c r="L113" s="4">
        <v>25</v>
      </c>
      <c r="M113" s="4">
        <v>19</v>
      </c>
      <c r="N113" s="10">
        <v>2</v>
      </c>
      <c r="O113" s="10">
        <v>30</v>
      </c>
      <c r="P113" s="10">
        <v>147</v>
      </c>
      <c r="Q113" s="4">
        <v>2</v>
      </c>
      <c r="R113" s="4">
        <v>1</v>
      </c>
      <c r="S113" s="4">
        <v>2</v>
      </c>
      <c r="T113" s="4">
        <v>2</v>
      </c>
      <c r="U113" s="4">
        <v>1</v>
      </c>
      <c r="V113" s="4">
        <v>1</v>
      </c>
      <c r="W113" s="4">
        <v>2</v>
      </c>
      <c r="X113" s="4">
        <v>2</v>
      </c>
      <c r="Y113" s="10">
        <v>2</v>
      </c>
      <c r="Z113" s="10">
        <v>2</v>
      </c>
      <c r="AA113" s="10" t="s">
        <v>30</v>
      </c>
      <c r="AB113" s="14">
        <v>50</v>
      </c>
      <c r="AC113" s="17">
        <f>AB113/30.6</f>
        <v>1.6339869281045751</v>
      </c>
      <c r="AD113" s="17">
        <v>1.6339869281045751</v>
      </c>
      <c r="AE113" s="31">
        <f t="shared" si="4"/>
        <v>1</v>
      </c>
      <c r="AF113" s="10">
        <v>0</v>
      </c>
      <c r="AG113" s="14">
        <v>0</v>
      </c>
      <c r="AH113" s="38">
        <v>0</v>
      </c>
    </row>
    <row r="114" spans="1:34">
      <c r="A114" s="19">
        <v>112</v>
      </c>
      <c r="B114" s="37">
        <v>12</v>
      </c>
      <c r="C114" s="7">
        <v>10</v>
      </c>
      <c r="D114" s="7">
        <v>25</v>
      </c>
      <c r="E114" s="30">
        <v>4.8089983890000596</v>
      </c>
      <c r="F114" s="30">
        <v>3.1156486650000002</v>
      </c>
      <c r="G114" s="30">
        <v>4.01842429489</v>
      </c>
      <c r="H114" s="30">
        <v>5.3286820789999902</v>
      </c>
      <c r="I114" s="4">
        <v>44</v>
      </c>
      <c r="J114" s="4">
        <v>14</v>
      </c>
      <c r="K114" s="2">
        <v>26.56</v>
      </c>
      <c r="L114" s="4">
        <v>32</v>
      </c>
      <c r="M114" s="4">
        <v>33</v>
      </c>
      <c r="N114" s="10">
        <v>4</v>
      </c>
      <c r="O114" s="10">
        <v>43</v>
      </c>
      <c r="P114" s="10">
        <v>264</v>
      </c>
      <c r="Q114" s="4">
        <v>2</v>
      </c>
      <c r="R114" s="4">
        <v>1</v>
      </c>
      <c r="S114" s="4">
        <v>1</v>
      </c>
      <c r="T114" s="4">
        <v>2</v>
      </c>
      <c r="U114" s="4">
        <v>1</v>
      </c>
      <c r="V114" s="4">
        <v>1</v>
      </c>
      <c r="W114" s="4">
        <v>1</v>
      </c>
      <c r="X114" s="4">
        <v>2</v>
      </c>
      <c r="Y114" s="10">
        <v>2</v>
      </c>
      <c r="Z114" s="10">
        <v>2</v>
      </c>
      <c r="AA114" s="10" t="s">
        <v>85</v>
      </c>
      <c r="AB114" s="14">
        <v>9</v>
      </c>
      <c r="AC114" s="17">
        <f>AB114/0.45</f>
        <v>20</v>
      </c>
      <c r="AD114" s="17">
        <v>20</v>
      </c>
      <c r="AE114" s="31">
        <f t="shared" si="4"/>
        <v>2</v>
      </c>
      <c r="AF114" s="10">
        <v>1</v>
      </c>
      <c r="AG114" s="16">
        <v>2</v>
      </c>
      <c r="AH114" s="38">
        <v>0</v>
      </c>
    </row>
    <row r="115" spans="1:34">
      <c r="A115" s="19">
        <v>113</v>
      </c>
      <c r="B115" s="37">
        <v>13</v>
      </c>
      <c r="C115" s="7">
        <v>26</v>
      </c>
      <c r="D115" s="7">
        <v>35</v>
      </c>
      <c r="E115" s="30">
        <v>5.3466439990000403</v>
      </c>
      <c r="F115" s="30">
        <v>6.473938618</v>
      </c>
      <c r="G115" s="30">
        <v>4.8881432195599901</v>
      </c>
      <c r="H115" s="30">
        <v>9.1853283450000003</v>
      </c>
      <c r="I115" s="4">
        <v>42</v>
      </c>
      <c r="J115" s="4">
        <v>16</v>
      </c>
      <c r="K115" s="2">
        <v>23.59</v>
      </c>
      <c r="L115" s="4">
        <v>32</v>
      </c>
      <c r="M115" s="4">
        <v>48</v>
      </c>
      <c r="N115" s="10">
        <v>5</v>
      </c>
      <c r="O115" s="10">
        <v>44</v>
      </c>
      <c r="P115" s="10">
        <v>84</v>
      </c>
      <c r="Q115" s="4">
        <v>2</v>
      </c>
      <c r="R115" s="4">
        <v>1</v>
      </c>
      <c r="S115" s="4">
        <v>1</v>
      </c>
      <c r="T115" s="4">
        <v>2</v>
      </c>
      <c r="U115" s="4">
        <v>3</v>
      </c>
      <c r="V115" s="4">
        <v>1</v>
      </c>
      <c r="W115" s="4">
        <v>1</v>
      </c>
      <c r="X115" s="4">
        <v>3</v>
      </c>
      <c r="Y115" s="10">
        <v>2</v>
      </c>
      <c r="Z115" s="10">
        <v>1</v>
      </c>
      <c r="AA115" s="10" t="s">
        <v>102</v>
      </c>
      <c r="AB115" s="14">
        <v>300</v>
      </c>
      <c r="AC115" s="17">
        <f>AB115/32.3</f>
        <v>9.2879256965944279</v>
      </c>
      <c r="AD115" s="17">
        <v>9.2879256965944279</v>
      </c>
      <c r="AE115" s="31">
        <f t="shared" si="4"/>
        <v>1</v>
      </c>
      <c r="AF115" s="10">
        <v>0</v>
      </c>
      <c r="AG115" s="14">
        <v>0</v>
      </c>
      <c r="AH115" s="38">
        <v>1</v>
      </c>
    </row>
    <row r="116" spans="1:34" ht="19">
      <c r="A116" s="19">
        <v>114</v>
      </c>
      <c r="B116" s="37">
        <v>23</v>
      </c>
      <c r="C116" s="7">
        <v>20</v>
      </c>
      <c r="D116" s="7">
        <v>37</v>
      </c>
      <c r="E116" s="30">
        <v>8.9496349870001097</v>
      </c>
      <c r="F116" s="30">
        <v>6.3201212790000003</v>
      </c>
      <c r="G116" s="30">
        <v>4.6129918326699997</v>
      </c>
      <c r="H116" s="30">
        <v>8.4600786299999893</v>
      </c>
      <c r="I116" s="4">
        <v>37</v>
      </c>
      <c r="J116" s="4">
        <v>19</v>
      </c>
      <c r="K116" s="2">
        <v>25.71</v>
      </c>
      <c r="L116" s="4">
        <v>37</v>
      </c>
      <c r="M116" s="4">
        <v>31</v>
      </c>
      <c r="N116" s="10">
        <v>3</v>
      </c>
      <c r="O116" s="10">
        <v>36</v>
      </c>
      <c r="P116" s="10">
        <v>24</v>
      </c>
      <c r="Q116" s="4">
        <v>2</v>
      </c>
      <c r="R116" s="4">
        <v>1</v>
      </c>
      <c r="S116" s="4">
        <v>1</v>
      </c>
      <c r="T116" s="4">
        <v>1</v>
      </c>
      <c r="U116" s="4">
        <v>1</v>
      </c>
      <c r="V116" s="4">
        <v>1</v>
      </c>
      <c r="W116" s="4">
        <v>1</v>
      </c>
      <c r="X116" s="4">
        <v>2</v>
      </c>
      <c r="Y116" s="10">
        <v>2</v>
      </c>
      <c r="Z116" s="10">
        <v>2</v>
      </c>
      <c r="AA116" s="47" t="s">
        <v>60</v>
      </c>
      <c r="AB116" s="14" t="s">
        <v>61</v>
      </c>
      <c r="AC116" s="17">
        <v>28.33</v>
      </c>
      <c r="AD116" s="17">
        <v>28.33</v>
      </c>
      <c r="AE116" s="31">
        <f t="shared" si="4"/>
        <v>3</v>
      </c>
      <c r="AF116" s="10">
        <v>0</v>
      </c>
      <c r="AG116" s="14">
        <v>0</v>
      </c>
      <c r="AH116" s="38">
        <v>0</v>
      </c>
    </row>
    <row r="117" spans="1:34">
      <c r="A117" s="19">
        <v>115</v>
      </c>
      <c r="B117" s="37">
        <v>23</v>
      </c>
      <c r="C117" s="7">
        <v>24</v>
      </c>
      <c r="D117" s="7">
        <v>36</v>
      </c>
      <c r="E117" s="30">
        <v>8.8527571250000801</v>
      </c>
      <c r="F117" s="30">
        <v>8.1261861300000007</v>
      </c>
      <c r="G117" s="30">
        <v>4.9423405706699999</v>
      </c>
      <c r="H117" s="30">
        <v>9.0776204499999995</v>
      </c>
      <c r="I117" s="4">
        <v>35</v>
      </c>
      <c r="J117" s="4">
        <v>10</v>
      </c>
      <c r="K117" s="2">
        <v>25.39</v>
      </c>
      <c r="L117" s="4">
        <v>19</v>
      </c>
      <c r="M117" s="4">
        <v>23</v>
      </c>
      <c r="N117" s="10">
        <v>3</v>
      </c>
      <c r="O117" s="10">
        <v>31</v>
      </c>
      <c r="P117" s="10">
        <v>84</v>
      </c>
      <c r="Q117" s="4">
        <v>2</v>
      </c>
      <c r="R117" s="4">
        <v>2</v>
      </c>
      <c r="S117" s="4">
        <v>2</v>
      </c>
      <c r="T117" s="4">
        <v>2</v>
      </c>
      <c r="U117" s="4">
        <v>1</v>
      </c>
      <c r="V117" s="4">
        <v>2</v>
      </c>
      <c r="W117" s="4">
        <v>1</v>
      </c>
      <c r="X117" s="4">
        <v>1</v>
      </c>
      <c r="Y117" s="10">
        <v>2</v>
      </c>
      <c r="Z117" s="10">
        <v>2</v>
      </c>
      <c r="AA117" s="10" t="s">
        <v>29</v>
      </c>
      <c r="AB117" s="14">
        <v>15</v>
      </c>
      <c r="AC117" s="14">
        <v>15</v>
      </c>
      <c r="AD117" s="17">
        <v>15</v>
      </c>
      <c r="AE117" s="31">
        <f t="shared" si="4"/>
        <v>2</v>
      </c>
      <c r="AF117" s="10">
        <v>1</v>
      </c>
      <c r="AG117" s="16">
        <v>1</v>
      </c>
      <c r="AH117" s="38">
        <v>0</v>
      </c>
    </row>
    <row r="118" spans="1:34">
      <c r="A118" s="19">
        <v>116</v>
      </c>
      <c r="B118" s="37">
        <v>19</v>
      </c>
      <c r="C118" s="7">
        <v>17</v>
      </c>
      <c r="D118" s="7">
        <v>41</v>
      </c>
      <c r="E118" s="30">
        <v>8.0663702630000902</v>
      </c>
      <c r="F118" s="30">
        <v>4.2790384809999997</v>
      </c>
      <c r="G118" s="30">
        <v>5.6405130654500004</v>
      </c>
      <c r="H118" s="30">
        <v>8.0279244369999994</v>
      </c>
      <c r="I118" s="4">
        <v>28</v>
      </c>
      <c r="J118" s="4">
        <v>15</v>
      </c>
      <c r="K118" s="2">
        <v>21.77</v>
      </c>
      <c r="L118" s="4">
        <v>24</v>
      </c>
      <c r="M118" s="4">
        <v>57</v>
      </c>
      <c r="N118" s="10">
        <v>3</v>
      </c>
      <c r="O118" s="10">
        <v>28</v>
      </c>
      <c r="P118" s="10">
        <v>24</v>
      </c>
      <c r="Q118" s="4">
        <v>2</v>
      </c>
      <c r="R118" s="4">
        <v>1</v>
      </c>
      <c r="S118" s="4">
        <v>1</v>
      </c>
      <c r="T118" s="4">
        <v>1</v>
      </c>
      <c r="U118" s="4">
        <v>1</v>
      </c>
      <c r="V118" s="4">
        <v>1</v>
      </c>
      <c r="W118" s="4">
        <v>2</v>
      </c>
      <c r="X118" s="4">
        <v>1</v>
      </c>
      <c r="Y118" s="10">
        <v>2</v>
      </c>
      <c r="Z118" s="10">
        <v>2</v>
      </c>
      <c r="AA118" s="10" t="s">
        <v>33</v>
      </c>
      <c r="AB118" s="14">
        <v>9</v>
      </c>
      <c r="AC118" s="17">
        <f>AB118/0.45</f>
        <v>20</v>
      </c>
      <c r="AD118" s="17">
        <v>20</v>
      </c>
      <c r="AE118" s="31">
        <f t="shared" si="4"/>
        <v>2</v>
      </c>
      <c r="AF118" s="10">
        <v>1</v>
      </c>
      <c r="AG118" s="16">
        <v>1</v>
      </c>
      <c r="AH118" s="38">
        <v>0</v>
      </c>
    </row>
    <row r="119" spans="1:34">
      <c r="A119" s="19">
        <v>117</v>
      </c>
      <c r="B119" s="37">
        <v>16</v>
      </c>
      <c r="C119" s="7">
        <v>26</v>
      </c>
      <c r="D119" s="7">
        <v>37</v>
      </c>
      <c r="E119" s="30">
        <v>5.4493489090000597</v>
      </c>
      <c r="F119" s="30">
        <v>8.1102810699999992</v>
      </c>
      <c r="G119" s="30">
        <v>6.1967623825599896</v>
      </c>
      <c r="H119" s="30">
        <v>9.5497926</v>
      </c>
      <c r="I119" s="4">
        <v>25</v>
      </c>
      <c r="J119" s="4">
        <v>35</v>
      </c>
      <c r="K119" s="2">
        <v>23.44</v>
      </c>
      <c r="L119" s="4">
        <v>26</v>
      </c>
      <c r="M119" s="4">
        <v>32</v>
      </c>
      <c r="N119" s="10">
        <v>3</v>
      </c>
      <c r="O119" s="10">
        <v>21</v>
      </c>
      <c r="P119" s="10">
        <v>24</v>
      </c>
      <c r="Q119" s="4">
        <v>2</v>
      </c>
      <c r="R119" s="4">
        <v>1</v>
      </c>
      <c r="S119" s="4">
        <v>2</v>
      </c>
      <c r="T119" s="4">
        <v>2</v>
      </c>
      <c r="U119" s="4">
        <v>1</v>
      </c>
      <c r="V119" s="4">
        <v>2</v>
      </c>
      <c r="W119" s="4">
        <v>1</v>
      </c>
      <c r="X119" s="4">
        <v>1</v>
      </c>
      <c r="Y119" s="10">
        <v>2</v>
      </c>
      <c r="Z119" s="10">
        <v>2</v>
      </c>
      <c r="AA119" s="10" t="s">
        <v>23</v>
      </c>
      <c r="AB119" s="14">
        <v>600</v>
      </c>
      <c r="AC119" s="17">
        <f>AB119/38.3</f>
        <v>15.665796344647521</v>
      </c>
      <c r="AD119" s="17">
        <v>15.665796344647521</v>
      </c>
      <c r="AE119" s="31">
        <f t="shared" si="4"/>
        <v>2</v>
      </c>
      <c r="AF119" s="10">
        <v>0</v>
      </c>
      <c r="AG119" s="14">
        <v>0</v>
      </c>
      <c r="AH119" s="38">
        <v>0</v>
      </c>
    </row>
    <row r="120" spans="1:34">
      <c r="A120" s="19">
        <v>118</v>
      </c>
      <c r="B120" s="37">
        <v>29</v>
      </c>
      <c r="C120" s="7">
        <v>18</v>
      </c>
      <c r="D120" s="7">
        <v>45</v>
      </c>
      <c r="E120" s="30">
        <v>10.567585770999999</v>
      </c>
      <c r="F120" s="30">
        <v>4.0743446460000001</v>
      </c>
      <c r="G120" s="30">
        <v>5.5334782565599996</v>
      </c>
      <c r="H120" s="30">
        <v>12.011093035</v>
      </c>
      <c r="I120" s="4">
        <v>34</v>
      </c>
      <c r="J120" s="4">
        <v>9</v>
      </c>
      <c r="K120" s="2">
        <v>27.34</v>
      </c>
      <c r="L120" s="4">
        <v>26</v>
      </c>
      <c r="M120" s="4">
        <v>23</v>
      </c>
      <c r="N120" s="10">
        <v>10</v>
      </c>
      <c r="O120" s="10">
        <v>23</v>
      </c>
      <c r="P120" s="10">
        <v>144</v>
      </c>
      <c r="Q120" s="4">
        <v>2</v>
      </c>
      <c r="R120" s="4">
        <v>1</v>
      </c>
      <c r="S120" s="4">
        <v>1</v>
      </c>
      <c r="T120" s="4">
        <v>1</v>
      </c>
      <c r="U120" s="4">
        <v>1</v>
      </c>
      <c r="V120" s="4">
        <v>1</v>
      </c>
      <c r="W120" s="4">
        <v>2</v>
      </c>
      <c r="X120" s="4">
        <v>2</v>
      </c>
      <c r="Y120" s="10">
        <v>2</v>
      </c>
      <c r="Z120" s="10">
        <v>2</v>
      </c>
      <c r="AA120" s="10" t="s">
        <v>23</v>
      </c>
      <c r="AB120" s="14">
        <v>600</v>
      </c>
      <c r="AC120" s="17">
        <f>AB120/38.3</f>
        <v>15.665796344647521</v>
      </c>
      <c r="AD120" s="17">
        <v>15.665796344647521</v>
      </c>
      <c r="AE120" s="31">
        <f t="shared" si="4"/>
        <v>2</v>
      </c>
      <c r="AF120" s="10">
        <v>1</v>
      </c>
      <c r="AG120" s="16">
        <v>1</v>
      </c>
      <c r="AH120" s="38">
        <v>0</v>
      </c>
    </row>
    <row r="121" spans="1:34">
      <c r="A121" s="19">
        <v>119</v>
      </c>
      <c r="B121" s="37">
        <v>24</v>
      </c>
      <c r="C121" s="7">
        <v>26</v>
      </c>
      <c r="D121" s="7">
        <v>48</v>
      </c>
      <c r="E121" s="30">
        <v>9.5022404590001095</v>
      </c>
      <c r="F121" s="30">
        <v>8.6200265340000009</v>
      </c>
      <c r="G121" s="30">
        <v>6.8639820765599904</v>
      </c>
      <c r="H121" s="30">
        <v>11.10502941</v>
      </c>
      <c r="I121" s="4">
        <v>31</v>
      </c>
      <c r="J121" s="4">
        <v>8</v>
      </c>
      <c r="K121" s="2">
        <v>23.74</v>
      </c>
      <c r="L121" s="4">
        <v>14</v>
      </c>
      <c r="M121" s="4">
        <v>25</v>
      </c>
      <c r="N121" s="10">
        <v>8</v>
      </c>
      <c r="O121" s="10">
        <v>30</v>
      </c>
      <c r="P121" s="10">
        <v>8</v>
      </c>
      <c r="Q121" s="4">
        <v>2</v>
      </c>
      <c r="R121" s="4">
        <v>1</v>
      </c>
      <c r="S121" s="4">
        <v>2</v>
      </c>
      <c r="T121" s="4">
        <v>1</v>
      </c>
      <c r="U121" s="4">
        <v>1</v>
      </c>
      <c r="V121" s="4">
        <v>1</v>
      </c>
      <c r="W121" s="4">
        <v>2</v>
      </c>
      <c r="X121" s="4">
        <v>3</v>
      </c>
      <c r="Y121" s="10">
        <v>2</v>
      </c>
      <c r="Z121" s="10">
        <v>1</v>
      </c>
      <c r="AA121" s="10" t="s">
        <v>23</v>
      </c>
      <c r="AB121" s="14">
        <v>300</v>
      </c>
      <c r="AC121" s="17">
        <f>AB121/38.3</f>
        <v>7.8328981723237607</v>
      </c>
      <c r="AD121" s="17">
        <v>7.8328981723237607</v>
      </c>
      <c r="AE121" s="31">
        <f t="shared" si="4"/>
        <v>1</v>
      </c>
      <c r="AF121" s="10">
        <v>1</v>
      </c>
      <c r="AG121" s="16">
        <v>2</v>
      </c>
      <c r="AH121" s="38">
        <v>1</v>
      </c>
    </row>
    <row r="122" spans="1:34">
      <c r="A122" s="19">
        <v>120</v>
      </c>
      <c r="B122" s="37">
        <v>20</v>
      </c>
      <c r="C122" s="7">
        <v>26</v>
      </c>
      <c r="D122" s="7">
        <v>41</v>
      </c>
      <c r="E122" s="30">
        <v>7.2830426840000602</v>
      </c>
      <c r="F122" s="30">
        <v>8.0194230809999993</v>
      </c>
      <c r="G122" s="30">
        <v>6.0845868544500004</v>
      </c>
      <c r="H122" s="30">
        <v>10.453922708999899</v>
      </c>
      <c r="I122" s="4">
        <v>30</v>
      </c>
      <c r="J122" s="4">
        <v>6</v>
      </c>
      <c r="K122" s="2">
        <v>17.93</v>
      </c>
      <c r="L122" s="4">
        <v>13</v>
      </c>
      <c r="M122" s="4">
        <v>17</v>
      </c>
      <c r="N122" s="10">
        <v>3</v>
      </c>
      <c r="O122" s="10">
        <v>29</v>
      </c>
      <c r="P122" s="10">
        <v>48</v>
      </c>
      <c r="Q122" s="4">
        <v>2</v>
      </c>
      <c r="R122" s="4">
        <v>1</v>
      </c>
      <c r="S122" s="4">
        <v>2</v>
      </c>
      <c r="T122" s="4">
        <v>2</v>
      </c>
      <c r="U122" s="4">
        <v>1</v>
      </c>
      <c r="V122" s="4">
        <v>1</v>
      </c>
      <c r="W122" s="4">
        <v>2</v>
      </c>
      <c r="X122" s="4">
        <v>2</v>
      </c>
      <c r="Y122" s="10">
        <v>2</v>
      </c>
      <c r="Z122" s="10">
        <v>2</v>
      </c>
      <c r="AA122" s="10" t="s">
        <v>37</v>
      </c>
      <c r="AB122" s="14">
        <v>80</v>
      </c>
      <c r="AC122" s="17">
        <f>AB122/7.9</f>
        <v>10.126582278481012</v>
      </c>
      <c r="AD122" s="17">
        <v>10.126582278481012</v>
      </c>
      <c r="AE122" s="31">
        <f t="shared" si="4"/>
        <v>2</v>
      </c>
      <c r="AF122" s="10">
        <v>1</v>
      </c>
      <c r="AG122" s="16">
        <v>1</v>
      </c>
      <c r="AH122" s="38">
        <v>0</v>
      </c>
    </row>
    <row r="123" spans="1:34">
      <c r="A123" s="19">
        <v>121</v>
      </c>
      <c r="B123" s="37">
        <v>18</v>
      </c>
      <c r="C123" s="7">
        <v>20</v>
      </c>
      <c r="D123" s="7">
        <v>40</v>
      </c>
      <c r="E123" s="30">
        <v>7.4487588190000604</v>
      </c>
      <c r="F123" s="30">
        <v>5.59216801</v>
      </c>
      <c r="G123" s="30">
        <v>5.9423952323399902</v>
      </c>
      <c r="H123" s="30">
        <v>8.0679190069999898</v>
      </c>
      <c r="I123" s="4">
        <v>51</v>
      </c>
      <c r="J123" s="4">
        <v>15</v>
      </c>
      <c r="K123" s="2">
        <v>17.72</v>
      </c>
      <c r="L123" s="4">
        <v>44</v>
      </c>
      <c r="M123" s="4">
        <v>48</v>
      </c>
      <c r="N123" s="10">
        <v>3</v>
      </c>
      <c r="O123" s="10">
        <v>50</v>
      </c>
      <c r="P123" s="10">
        <v>36</v>
      </c>
      <c r="Q123" s="4">
        <v>2</v>
      </c>
      <c r="R123" s="4">
        <v>1</v>
      </c>
      <c r="S123" s="4">
        <v>1</v>
      </c>
      <c r="T123" s="4">
        <v>2</v>
      </c>
      <c r="U123" s="4">
        <v>1</v>
      </c>
      <c r="V123" s="4">
        <v>2</v>
      </c>
      <c r="W123" s="4">
        <v>1</v>
      </c>
      <c r="X123" s="4">
        <v>2</v>
      </c>
      <c r="Y123" s="10">
        <v>2</v>
      </c>
      <c r="Z123" s="10">
        <v>2</v>
      </c>
      <c r="AA123" s="10" t="s">
        <v>87</v>
      </c>
      <c r="AB123" s="14">
        <v>42</v>
      </c>
      <c r="AC123" s="17">
        <f>AB123/3.2</f>
        <v>13.125</v>
      </c>
      <c r="AD123" s="17">
        <v>13.125</v>
      </c>
      <c r="AE123" s="31">
        <f t="shared" si="4"/>
        <v>2</v>
      </c>
      <c r="AF123" s="10">
        <v>1</v>
      </c>
      <c r="AG123" s="16">
        <v>1</v>
      </c>
      <c r="AH123" s="38">
        <v>0</v>
      </c>
    </row>
    <row r="124" spans="1:34">
      <c r="A124" s="19">
        <v>122</v>
      </c>
      <c r="B124" s="37">
        <v>13</v>
      </c>
      <c r="C124" s="7">
        <v>25</v>
      </c>
      <c r="D124" s="7">
        <v>39</v>
      </c>
      <c r="E124" s="30">
        <v>5.3339371770000596</v>
      </c>
      <c r="F124" s="30">
        <v>7.1586119559999997</v>
      </c>
      <c r="G124" s="30">
        <v>5.4411045015599901</v>
      </c>
      <c r="H124" s="30">
        <v>9.6505189589999993</v>
      </c>
      <c r="I124" s="4">
        <v>46</v>
      </c>
      <c r="J124" s="4">
        <v>12</v>
      </c>
      <c r="K124" s="2">
        <v>26.35</v>
      </c>
      <c r="L124" s="4">
        <v>18</v>
      </c>
      <c r="M124" s="4">
        <v>33</v>
      </c>
      <c r="N124" s="10">
        <v>18</v>
      </c>
      <c r="O124" s="10">
        <v>23</v>
      </c>
      <c r="P124" s="10">
        <v>252</v>
      </c>
      <c r="Q124" s="4">
        <v>2</v>
      </c>
      <c r="R124" s="4">
        <v>1</v>
      </c>
      <c r="S124" s="4">
        <v>1</v>
      </c>
      <c r="T124" s="4">
        <v>1</v>
      </c>
      <c r="U124" s="4">
        <v>1</v>
      </c>
      <c r="V124" s="4">
        <v>1</v>
      </c>
      <c r="W124" s="4">
        <v>2</v>
      </c>
      <c r="X124" s="4">
        <v>3</v>
      </c>
      <c r="Y124" s="10">
        <v>2</v>
      </c>
      <c r="Z124" s="10">
        <v>2</v>
      </c>
      <c r="AA124" s="10" t="s">
        <v>22</v>
      </c>
      <c r="AB124" s="14">
        <v>5.5</v>
      </c>
      <c r="AC124" s="17">
        <f>AB124/0.4</f>
        <v>13.75</v>
      </c>
      <c r="AD124" s="17">
        <v>13.75</v>
      </c>
      <c r="AE124" s="31">
        <f t="shared" si="4"/>
        <v>2</v>
      </c>
      <c r="AF124" s="10">
        <v>0</v>
      </c>
      <c r="AG124" s="14">
        <v>0</v>
      </c>
      <c r="AH124" s="38">
        <v>1</v>
      </c>
    </row>
    <row r="125" spans="1:34">
      <c r="A125" s="19">
        <v>123</v>
      </c>
      <c r="B125" s="37">
        <v>27</v>
      </c>
      <c r="C125" s="7">
        <v>21</v>
      </c>
      <c r="D125" s="7">
        <v>50</v>
      </c>
      <c r="E125" s="30">
        <v>10.0281316010001</v>
      </c>
      <c r="F125" s="30">
        <v>5.5392719980000003</v>
      </c>
      <c r="G125" s="30">
        <v>6.7096524684499901</v>
      </c>
      <c r="H125" s="30">
        <v>12.022660262</v>
      </c>
      <c r="I125" s="4">
        <v>26</v>
      </c>
      <c r="J125" s="4">
        <v>12</v>
      </c>
      <c r="K125" s="2">
        <v>18.55</v>
      </c>
      <c r="L125" s="4">
        <v>14</v>
      </c>
      <c r="M125" s="4">
        <v>55</v>
      </c>
      <c r="N125" s="10">
        <v>5</v>
      </c>
      <c r="O125" s="10">
        <v>20</v>
      </c>
      <c r="P125" s="10">
        <v>84</v>
      </c>
      <c r="Q125" s="4">
        <v>2</v>
      </c>
      <c r="R125" s="4">
        <v>1</v>
      </c>
      <c r="S125" s="4">
        <v>1</v>
      </c>
      <c r="T125" s="4">
        <v>2</v>
      </c>
      <c r="U125" s="4">
        <v>1</v>
      </c>
      <c r="V125" s="4">
        <v>1</v>
      </c>
      <c r="W125" s="4">
        <v>1</v>
      </c>
      <c r="X125" s="4">
        <v>1</v>
      </c>
      <c r="Y125" s="10">
        <v>2</v>
      </c>
      <c r="Z125" s="10">
        <v>2</v>
      </c>
      <c r="AA125" s="10" t="s">
        <v>24</v>
      </c>
      <c r="AB125" s="14">
        <v>20</v>
      </c>
      <c r="AC125" s="17">
        <f>AB125/1.4</f>
        <v>14.285714285714286</v>
      </c>
      <c r="AD125" s="17">
        <v>14.285714285714286</v>
      </c>
      <c r="AE125" s="31">
        <f t="shared" si="4"/>
        <v>2</v>
      </c>
      <c r="AF125" s="10">
        <v>0</v>
      </c>
      <c r="AG125" s="14">
        <v>0</v>
      </c>
      <c r="AH125" s="38">
        <v>0</v>
      </c>
    </row>
    <row r="126" spans="1:34">
      <c r="A126" s="19">
        <v>124</v>
      </c>
      <c r="B126" s="37">
        <v>19</v>
      </c>
      <c r="C126" s="7">
        <v>20</v>
      </c>
      <c r="D126" s="7">
        <v>48</v>
      </c>
      <c r="E126" s="30">
        <v>7.7783925480000899</v>
      </c>
      <c r="F126" s="30">
        <v>5.1352630579999996</v>
      </c>
      <c r="G126" s="30">
        <v>6.2335201563399902</v>
      </c>
      <c r="H126" s="30">
        <v>10.335306337</v>
      </c>
      <c r="I126" s="4">
        <v>23</v>
      </c>
      <c r="J126" s="4">
        <v>15</v>
      </c>
      <c r="K126" s="2">
        <v>25.1</v>
      </c>
      <c r="L126" s="4">
        <v>36</v>
      </c>
      <c r="M126" s="4">
        <v>36</v>
      </c>
      <c r="N126" s="10">
        <v>3</v>
      </c>
      <c r="O126" s="10">
        <v>17</v>
      </c>
      <c r="P126" s="10">
        <v>60</v>
      </c>
      <c r="Q126" s="4">
        <v>2</v>
      </c>
      <c r="R126" s="4">
        <v>1</v>
      </c>
      <c r="S126" s="4">
        <v>1</v>
      </c>
      <c r="T126" s="4">
        <v>2</v>
      </c>
      <c r="U126" s="4">
        <v>2</v>
      </c>
      <c r="V126" s="4">
        <v>2</v>
      </c>
      <c r="W126" s="4">
        <v>2</v>
      </c>
      <c r="X126" s="4">
        <v>1</v>
      </c>
      <c r="Y126" s="10">
        <v>2</v>
      </c>
      <c r="Z126" s="10">
        <v>1</v>
      </c>
      <c r="AA126" s="10" t="s">
        <v>33</v>
      </c>
      <c r="AB126" s="14">
        <v>6</v>
      </c>
      <c r="AC126" s="17">
        <f>AB126/0.45</f>
        <v>13.333333333333332</v>
      </c>
      <c r="AD126" s="17">
        <v>13.333333333333332</v>
      </c>
      <c r="AE126" s="31">
        <f t="shared" si="4"/>
        <v>2</v>
      </c>
      <c r="AF126" s="10">
        <v>0</v>
      </c>
      <c r="AG126" s="14">
        <v>0</v>
      </c>
      <c r="AH126" s="38">
        <v>0</v>
      </c>
    </row>
    <row r="127" spans="1:34">
      <c r="A127" s="19">
        <v>125</v>
      </c>
      <c r="B127" s="37">
        <v>29</v>
      </c>
      <c r="C127" s="7">
        <v>21</v>
      </c>
      <c r="D127" s="7">
        <v>44</v>
      </c>
      <c r="E127" s="30">
        <v>10.276571484</v>
      </c>
      <c r="F127" s="30">
        <v>6.4303814309999998</v>
      </c>
      <c r="G127" s="30">
        <v>6.2824432163399901</v>
      </c>
      <c r="H127" s="30">
        <v>11.260402169000001</v>
      </c>
      <c r="I127" s="4">
        <v>50</v>
      </c>
      <c r="J127" s="4">
        <v>9</v>
      </c>
      <c r="K127" s="2">
        <v>26.48</v>
      </c>
      <c r="L127" s="4">
        <v>14</v>
      </c>
      <c r="M127" s="4">
        <v>22</v>
      </c>
      <c r="N127" s="10">
        <v>20</v>
      </c>
      <c r="O127" s="10">
        <v>36</v>
      </c>
      <c r="P127" s="10">
        <v>336</v>
      </c>
      <c r="Q127" s="4">
        <v>2</v>
      </c>
      <c r="R127" s="4">
        <v>1</v>
      </c>
      <c r="S127" s="4">
        <v>1</v>
      </c>
      <c r="T127" s="4">
        <v>2</v>
      </c>
      <c r="U127" s="4">
        <v>1</v>
      </c>
      <c r="V127" s="4">
        <v>1</v>
      </c>
      <c r="W127" s="4">
        <v>2</v>
      </c>
      <c r="X127" s="4">
        <v>1</v>
      </c>
      <c r="Y127" s="10">
        <v>2</v>
      </c>
      <c r="Z127" s="10">
        <v>2</v>
      </c>
      <c r="AA127" s="10" t="s">
        <v>30</v>
      </c>
      <c r="AB127" s="14">
        <v>250</v>
      </c>
      <c r="AC127" s="17">
        <f>AB127/30.6</f>
        <v>8.1699346405228752</v>
      </c>
      <c r="AD127" s="17">
        <v>8.1699346405228752</v>
      </c>
      <c r="AE127" s="31">
        <f t="shared" si="4"/>
        <v>1</v>
      </c>
      <c r="AF127" s="10">
        <v>1</v>
      </c>
      <c r="AG127" s="16">
        <v>1</v>
      </c>
      <c r="AH127" s="38">
        <v>0</v>
      </c>
    </row>
    <row r="128" spans="1:34">
      <c r="A128" s="19">
        <v>126</v>
      </c>
      <c r="B128" s="37">
        <v>14</v>
      </c>
      <c r="C128" s="7">
        <v>24</v>
      </c>
      <c r="D128" s="7">
        <v>38</v>
      </c>
      <c r="E128" s="30">
        <v>5.2814338770000404</v>
      </c>
      <c r="F128" s="30">
        <v>6.9239206510000004</v>
      </c>
      <c r="G128" s="30">
        <v>5.2207663603399999</v>
      </c>
      <c r="H128" s="30">
        <v>9.3460988520000008</v>
      </c>
      <c r="I128" s="4">
        <v>37</v>
      </c>
      <c r="J128" s="4">
        <v>13</v>
      </c>
      <c r="K128" s="2">
        <v>19.98</v>
      </c>
      <c r="L128" s="4">
        <v>29</v>
      </c>
      <c r="M128" s="4">
        <v>46</v>
      </c>
      <c r="N128" s="10">
        <v>2</v>
      </c>
      <c r="O128" s="10">
        <v>37</v>
      </c>
      <c r="P128" s="10">
        <v>24</v>
      </c>
      <c r="Q128" s="4">
        <v>2</v>
      </c>
      <c r="R128" s="4">
        <v>1</v>
      </c>
      <c r="S128" s="4">
        <v>1</v>
      </c>
      <c r="T128" s="4">
        <v>2</v>
      </c>
      <c r="U128" s="4">
        <v>1</v>
      </c>
      <c r="V128" s="4">
        <v>1</v>
      </c>
      <c r="W128" s="4">
        <v>2</v>
      </c>
      <c r="X128" s="4">
        <v>2</v>
      </c>
      <c r="Y128" s="10">
        <v>2</v>
      </c>
      <c r="Z128" s="10">
        <v>2</v>
      </c>
      <c r="AA128" s="10" t="s">
        <v>94</v>
      </c>
      <c r="AB128" s="14">
        <v>10</v>
      </c>
      <c r="AC128" s="17">
        <f>AB128/1.4</f>
        <v>7.1428571428571432</v>
      </c>
      <c r="AD128" s="17">
        <v>7.1428571428571432</v>
      </c>
      <c r="AE128" s="31">
        <f t="shared" si="4"/>
        <v>1</v>
      </c>
      <c r="AF128" s="10">
        <v>1</v>
      </c>
      <c r="AG128" s="16">
        <v>1</v>
      </c>
      <c r="AH128" s="38">
        <v>1</v>
      </c>
    </row>
    <row r="129" spans="1:34">
      <c r="A129" s="19">
        <v>127</v>
      </c>
      <c r="B129" s="37">
        <v>17</v>
      </c>
      <c r="C129" s="7">
        <v>22</v>
      </c>
      <c r="D129" s="7">
        <v>40</v>
      </c>
      <c r="E129" s="30">
        <v>6.4535566150000596</v>
      </c>
      <c r="F129" s="30">
        <v>6.3704883639999998</v>
      </c>
      <c r="G129" s="30">
        <v>5.9622378115599997</v>
      </c>
      <c r="H129" s="30">
        <v>9.4495112829999997</v>
      </c>
      <c r="I129" s="4">
        <v>53</v>
      </c>
      <c r="J129" s="4">
        <v>4</v>
      </c>
      <c r="K129" s="2">
        <v>27.34</v>
      </c>
      <c r="L129" s="4">
        <v>22</v>
      </c>
      <c r="M129" s="4">
        <v>23</v>
      </c>
      <c r="N129" s="10">
        <v>10</v>
      </c>
      <c r="O129" s="10">
        <v>39</v>
      </c>
      <c r="P129" s="10">
        <v>180</v>
      </c>
      <c r="Q129" s="4">
        <v>2</v>
      </c>
      <c r="R129" s="4">
        <v>1</v>
      </c>
      <c r="S129" s="4">
        <v>1</v>
      </c>
      <c r="T129" s="4">
        <v>2</v>
      </c>
      <c r="U129" s="4">
        <v>1</v>
      </c>
      <c r="V129" s="4">
        <v>1</v>
      </c>
      <c r="W129" s="4">
        <v>1</v>
      </c>
      <c r="X129" s="4">
        <v>2</v>
      </c>
      <c r="Y129" s="10">
        <v>2</v>
      </c>
      <c r="Z129" s="10">
        <v>2</v>
      </c>
      <c r="AA129" s="10" t="s">
        <v>22</v>
      </c>
      <c r="AB129" s="14">
        <v>4</v>
      </c>
      <c r="AC129" s="17">
        <f>AB129/0.4</f>
        <v>10</v>
      </c>
      <c r="AD129" s="17">
        <v>10</v>
      </c>
      <c r="AE129" s="31">
        <f t="shared" si="4"/>
        <v>1</v>
      </c>
      <c r="AF129" s="10">
        <v>0</v>
      </c>
      <c r="AG129" s="14">
        <v>0</v>
      </c>
      <c r="AH129" s="38">
        <v>0</v>
      </c>
    </row>
    <row r="130" spans="1:34">
      <c r="A130" s="19">
        <v>128</v>
      </c>
      <c r="B130" s="37">
        <v>18</v>
      </c>
      <c r="C130" s="7">
        <v>23</v>
      </c>
      <c r="D130" s="7">
        <v>40</v>
      </c>
      <c r="E130" s="30">
        <v>7.2288164650000901</v>
      </c>
      <c r="F130" s="30">
        <v>8.2562368110000008</v>
      </c>
      <c r="G130" s="30">
        <v>6.5338012516699902</v>
      </c>
      <c r="H130" s="30">
        <v>7.9735580910000001</v>
      </c>
      <c r="I130" s="4">
        <v>36</v>
      </c>
      <c r="J130" s="4">
        <v>8</v>
      </c>
      <c r="K130" s="2">
        <v>26.67</v>
      </c>
      <c r="L130" s="4">
        <v>15</v>
      </c>
      <c r="M130" s="4">
        <v>19</v>
      </c>
      <c r="N130" s="10">
        <v>4</v>
      </c>
      <c r="O130" s="10">
        <v>38</v>
      </c>
      <c r="P130" s="10">
        <v>72</v>
      </c>
      <c r="Q130" s="4">
        <v>2</v>
      </c>
      <c r="R130" s="4">
        <v>2</v>
      </c>
      <c r="S130" s="4">
        <v>2</v>
      </c>
      <c r="T130" s="4">
        <v>2</v>
      </c>
      <c r="U130" s="4">
        <v>1</v>
      </c>
      <c r="V130" s="4">
        <v>1</v>
      </c>
      <c r="W130" s="4">
        <v>2</v>
      </c>
      <c r="X130" s="4">
        <v>3</v>
      </c>
      <c r="Y130" s="10">
        <v>2</v>
      </c>
      <c r="Z130" s="10">
        <v>1</v>
      </c>
      <c r="AA130" s="10" t="s">
        <v>23</v>
      </c>
      <c r="AB130" s="14">
        <v>500</v>
      </c>
      <c r="AC130" s="17">
        <f>AB130/38.3</f>
        <v>13.054830287206267</v>
      </c>
      <c r="AD130" s="17">
        <v>13.054830287206267</v>
      </c>
      <c r="AE130" s="31">
        <f t="shared" ref="AE130:AE161" si="5">IF(AD130&lt;=10, 1, IF(AD130&lt;=20, 2, 3))</f>
        <v>2</v>
      </c>
      <c r="AF130" s="10">
        <v>1</v>
      </c>
      <c r="AG130" s="16">
        <v>1</v>
      </c>
      <c r="AH130" s="38">
        <v>0</v>
      </c>
    </row>
    <row r="131" spans="1:34">
      <c r="A131" s="19">
        <v>129</v>
      </c>
      <c r="B131" s="37">
        <v>25</v>
      </c>
      <c r="C131" s="7">
        <v>19</v>
      </c>
      <c r="D131" s="7">
        <v>43</v>
      </c>
      <c r="E131" s="30">
        <v>9.1242553170000793</v>
      </c>
      <c r="F131" s="30">
        <v>4.4863936569999998</v>
      </c>
      <c r="G131" s="30">
        <v>5.7327049275599897</v>
      </c>
      <c r="H131" s="30">
        <v>10.6760829859999</v>
      </c>
      <c r="I131" s="4">
        <v>30</v>
      </c>
      <c r="J131" s="4">
        <v>16</v>
      </c>
      <c r="K131" s="2">
        <v>17.309999999999999</v>
      </c>
      <c r="L131" s="4">
        <v>22</v>
      </c>
      <c r="M131" s="4">
        <v>40</v>
      </c>
      <c r="N131" s="10">
        <v>6</v>
      </c>
      <c r="O131" s="10">
        <v>38</v>
      </c>
      <c r="P131" s="10">
        <v>60</v>
      </c>
      <c r="Q131" s="4">
        <v>2</v>
      </c>
      <c r="R131" s="4">
        <v>1</v>
      </c>
      <c r="S131" s="4">
        <v>1</v>
      </c>
      <c r="T131" s="4">
        <v>2</v>
      </c>
      <c r="U131" s="4">
        <v>1</v>
      </c>
      <c r="V131" s="4">
        <v>1</v>
      </c>
      <c r="W131" s="4">
        <v>2</v>
      </c>
      <c r="X131" s="4">
        <v>2</v>
      </c>
      <c r="Y131" s="10">
        <v>2</v>
      </c>
      <c r="Z131" s="10">
        <v>2</v>
      </c>
      <c r="AA131" s="10" t="s">
        <v>22</v>
      </c>
      <c r="AB131" s="14">
        <v>5</v>
      </c>
      <c r="AC131" s="17">
        <f>AB131/0.4</f>
        <v>12.5</v>
      </c>
      <c r="AD131" s="17">
        <v>12.5</v>
      </c>
      <c r="AE131" s="31">
        <f t="shared" si="5"/>
        <v>2</v>
      </c>
      <c r="AF131" s="10">
        <v>1</v>
      </c>
      <c r="AG131" s="16">
        <v>2</v>
      </c>
      <c r="AH131" s="38">
        <v>0</v>
      </c>
    </row>
    <row r="132" spans="1:34">
      <c r="A132" s="19">
        <v>130</v>
      </c>
      <c r="B132" s="37">
        <v>28</v>
      </c>
      <c r="C132" s="7">
        <v>28</v>
      </c>
      <c r="D132" s="7">
        <v>46</v>
      </c>
      <c r="E132" s="30">
        <v>10.388069222</v>
      </c>
      <c r="F132" s="30">
        <v>8.6278717129999993</v>
      </c>
      <c r="G132" s="30">
        <v>6.4664466895599899</v>
      </c>
      <c r="H132" s="30">
        <v>11.577465601</v>
      </c>
      <c r="I132" s="4">
        <v>53</v>
      </c>
      <c r="J132" s="4">
        <v>11</v>
      </c>
      <c r="K132" s="2">
        <v>27.24</v>
      </c>
      <c r="L132" s="4">
        <v>28</v>
      </c>
      <c r="M132" s="4">
        <v>27</v>
      </c>
      <c r="N132" s="10">
        <v>18</v>
      </c>
      <c r="O132" s="10">
        <v>27</v>
      </c>
      <c r="P132" s="10">
        <v>372</v>
      </c>
      <c r="Q132" s="4">
        <v>2</v>
      </c>
      <c r="R132" s="4">
        <v>1</v>
      </c>
      <c r="S132" s="4">
        <v>1</v>
      </c>
      <c r="T132" s="4">
        <v>2</v>
      </c>
      <c r="U132" s="4">
        <v>1</v>
      </c>
      <c r="V132" s="4">
        <v>1</v>
      </c>
      <c r="W132" s="4">
        <v>2</v>
      </c>
      <c r="X132" s="4">
        <v>2</v>
      </c>
      <c r="Y132" s="10">
        <v>2</v>
      </c>
      <c r="Z132" s="10">
        <v>2</v>
      </c>
      <c r="AA132" s="10" t="s">
        <v>29</v>
      </c>
      <c r="AB132" s="14">
        <v>10</v>
      </c>
      <c r="AC132" s="14">
        <v>10</v>
      </c>
      <c r="AD132" s="17">
        <v>10</v>
      </c>
      <c r="AE132" s="31">
        <f t="shared" si="5"/>
        <v>1</v>
      </c>
      <c r="AF132" s="10">
        <v>1</v>
      </c>
      <c r="AG132" s="16">
        <v>2</v>
      </c>
      <c r="AH132" s="38">
        <v>1</v>
      </c>
    </row>
    <row r="133" spans="1:34">
      <c r="A133" s="19">
        <v>131</v>
      </c>
      <c r="B133" s="37">
        <v>36</v>
      </c>
      <c r="C133" s="7">
        <v>18</v>
      </c>
      <c r="D133" s="7">
        <v>49</v>
      </c>
      <c r="E133" s="30">
        <v>13.779738466000101</v>
      </c>
      <c r="F133" s="30">
        <v>4.5630494150000001</v>
      </c>
      <c r="G133" s="30">
        <v>5.8517236914499904</v>
      </c>
      <c r="H133" s="30">
        <v>12.348735609999901</v>
      </c>
      <c r="I133" s="4">
        <v>24</v>
      </c>
      <c r="J133" s="4">
        <v>7</v>
      </c>
      <c r="K133" s="2">
        <v>18.37</v>
      </c>
      <c r="L133" s="4">
        <v>11</v>
      </c>
      <c r="M133" s="4">
        <v>9</v>
      </c>
      <c r="N133" s="10">
        <v>3</v>
      </c>
      <c r="O133" s="10">
        <v>21</v>
      </c>
      <c r="P133" s="10">
        <v>60</v>
      </c>
      <c r="Q133" s="4">
        <v>2</v>
      </c>
      <c r="R133" s="4">
        <v>2</v>
      </c>
      <c r="S133" s="4">
        <v>2</v>
      </c>
      <c r="T133" s="4">
        <v>2</v>
      </c>
      <c r="U133" s="4">
        <v>1</v>
      </c>
      <c r="V133" s="4">
        <v>1</v>
      </c>
      <c r="W133" s="4">
        <v>2</v>
      </c>
      <c r="X133" s="4">
        <v>2</v>
      </c>
      <c r="Y133" s="10">
        <v>2</v>
      </c>
      <c r="Z133" s="10">
        <v>2</v>
      </c>
      <c r="AA133" s="10" t="s">
        <v>35</v>
      </c>
      <c r="AB133" s="14" t="s">
        <v>62</v>
      </c>
      <c r="AC133" s="17">
        <v>17.829999999999998</v>
      </c>
      <c r="AD133" s="17">
        <v>17.829999999999998</v>
      </c>
      <c r="AE133" s="31">
        <f t="shared" si="5"/>
        <v>2</v>
      </c>
      <c r="AF133" s="10">
        <v>0</v>
      </c>
      <c r="AG133" s="14">
        <v>0</v>
      </c>
      <c r="AH133" s="38">
        <v>0</v>
      </c>
    </row>
    <row r="134" spans="1:34">
      <c r="A134" s="19">
        <v>132</v>
      </c>
      <c r="B134" s="37">
        <v>20</v>
      </c>
      <c r="C134" s="7">
        <v>26</v>
      </c>
      <c r="D134" s="7">
        <v>42</v>
      </c>
      <c r="E134" s="30">
        <v>7.5194565080000597</v>
      </c>
      <c r="F134" s="30">
        <v>6.7494462190000002</v>
      </c>
      <c r="G134" s="30">
        <v>6.6626538965599904</v>
      </c>
      <c r="H134" s="30">
        <v>10.315998571</v>
      </c>
      <c r="I134" s="4">
        <v>50</v>
      </c>
      <c r="J134" s="4">
        <v>14</v>
      </c>
      <c r="K134" s="2">
        <v>29.3</v>
      </c>
      <c r="L134" s="4">
        <v>33</v>
      </c>
      <c r="M134" s="4">
        <v>24</v>
      </c>
      <c r="N134" s="10">
        <v>12</v>
      </c>
      <c r="O134" s="10">
        <v>34</v>
      </c>
      <c r="P134" s="10">
        <v>156</v>
      </c>
      <c r="Q134" s="4">
        <v>2</v>
      </c>
      <c r="R134" s="4">
        <v>1</v>
      </c>
      <c r="S134" s="4">
        <v>1</v>
      </c>
      <c r="T134" s="4">
        <v>1</v>
      </c>
      <c r="U134" s="4">
        <v>1</v>
      </c>
      <c r="V134" s="4">
        <v>1</v>
      </c>
      <c r="W134" s="4">
        <v>2</v>
      </c>
      <c r="X134" s="4">
        <v>2</v>
      </c>
      <c r="Y134" s="10">
        <v>2</v>
      </c>
      <c r="Z134" s="10">
        <v>2</v>
      </c>
      <c r="AA134" s="10" t="s">
        <v>29</v>
      </c>
      <c r="AB134" s="14">
        <v>10</v>
      </c>
      <c r="AC134" s="14">
        <v>10</v>
      </c>
      <c r="AD134" s="17">
        <v>10</v>
      </c>
      <c r="AE134" s="31">
        <f t="shared" si="5"/>
        <v>1</v>
      </c>
      <c r="AF134" s="10">
        <v>0</v>
      </c>
      <c r="AG134" s="14">
        <v>0</v>
      </c>
      <c r="AH134" s="38">
        <v>0</v>
      </c>
    </row>
    <row r="135" spans="1:34">
      <c r="A135" s="19">
        <v>133</v>
      </c>
      <c r="B135" s="37">
        <v>28</v>
      </c>
      <c r="C135" s="7">
        <v>21</v>
      </c>
      <c r="D135" s="7">
        <v>46</v>
      </c>
      <c r="E135" s="30">
        <v>10.476405084</v>
      </c>
      <c r="F135" s="30">
        <v>4.5409951749999999</v>
      </c>
      <c r="G135" s="30">
        <v>6.8525952504499896</v>
      </c>
      <c r="H135" s="30">
        <v>11.397167809999999</v>
      </c>
      <c r="I135" s="4">
        <v>36</v>
      </c>
      <c r="J135" s="4">
        <v>12</v>
      </c>
      <c r="K135" s="2">
        <v>28.28</v>
      </c>
      <c r="L135" s="4">
        <v>22</v>
      </c>
      <c r="M135" s="4">
        <v>23</v>
      </c>
      <c r="N135" s="10">
        <v>3</v>
      </c>
      <c r="O135" s="10">
        <v>24</v>
      </c>
      <c r="P135" s="10">
        <v>36</v>
      </c>
      <c r="Q135" s="4">
        <v>2</v>
      </c>
      <c r="R135" s="4">
        <v>1</v>
      </c>
      <c r="S135" s="4">
        <v>1</v>
      </c>
      <c r="T135" s="4">
        <v>2</v>
      </c>
      <c r="U135" s="4">
        <v>1</v>
      </c>
      <c r="V135" s="4">
        <v>2</v>
      </c>
      <c r="W135" s="4">
        <v>2</v>
      </c>
      <c r="X135" s="4">
        <v>3</v>
      </c>
      <c r="Y135" s="10">
        <v>2</v>
      </c>
      <c r="Z135" s="10">
        <v>2</v>
      </c>
      <c r="AA135" s="10" t="s">
        <v>24</v>
      </c>
      <c r="AB135" s="14">
        <v>30</v>
      </c>
      <c r="AC135" s="17">
        <f>AB135/1.4</f>
        <v>21.428571428571431</v>
      </c>
      <c r="AD135" s="17">
        <v>21.428571428571431</v>
      </c>
      <c r="AE135" s="31">
        <f t="shared" si="5"/>
        <v>3</v>
      </c>
      <c r="AF135" s="10">
        <v>1</v>
      </c>
      <c r="AG135" s="16">
        <v>1</v>
      </c>
      <c r="AH135" s="38">
        <v>0</v>
      </c>
    </row>
    <row r="136" spans="1:34">
      <c r="A136" s="19">
        <v>134</v>
      </c>
      <c r="B136" s="37">
        <v>21</v>
      </c>
      <c r="C136" s="7">
        <v>19</v>
      </c>
      <c r="D136" s="7">
        <v>36</v>
      </c>
      <c r="E136" s="30">
        <v>7.2879276040000702</v>
      </c>
      <c r="F136" s="30">
        <v>5.3297385639999897</v>
      </c>
      <c r="G136" s="30">
        <v>5.8272327617800004</v>
      </c>
      <c r="H136" s="30">
        <v>9.0282523460000004</v>
      </c>
      <c r="I136" s="4">
        <v>26</v>
      </c>
      <c r="J136" s="4">
        <v>20</v>
      </c>
      <c r="K136" s="2">
        <v>22.31</v>
      </c>
      <c r="L136" s="4">
        <v>29</v>
      </c>
      <c r="M136" s="4">
        <v>33</v>
      </c>
      <c r="N136" s="10">
        <v>3</v>
      </c>
      <c r="O136" s="10">
        <v>34</v>
      </c>
      <c r="P136" s="10">
        <v>86</v>
      </c>
      <c r="Q136" s="4">
        <v>2</v>
      </c>
      <c r="R136" s="4">
        <v>1</v>
      </c>
      <c r="S136" s="4">
        <v>1</v>
      </c>
      <c r="T136" s="4">
        <v>2</v>
      </c>
      <c r="U136" s="4">
        <v>1</v>
      </c>
      <c r="V136" s="4">
        <v>1</v>
      </c>
      <c r="W136" s="4">
        <v>2</v>
      </c>
      <c r="X136" s="4">
        <v>1</v>
      </c>
      <c r="Y136" s="10">
        <v>2</v>
      </c>
      <c r="Z136" s="10">
        <v>2</v>
      </c>
      <c r="AA136" s="10" t="s">
        <v>92</v>
      </c>
      <c r="AB136" s="14">
        <v>20</v>
      </c>
      <c r="AC136" s="14">
        <v>20</v>
      </c>
      <c r="AD136" s="17">
        <v>20</v>
      </c>
      <c r="AE136" s="31">
        <f t="shared" si="5"/>
        <v>2</v>
      </c>
      <c r="AF136" s="10">
        <v>1</v>
      </c>
      <c r="AG136" s="16">
        <v>2</v>
      </c>
      <c r="AH136" s="38">
        <v>1</v>
      </c>
    </row>
    <row r="137" spans="1:34">
      <c r="A137" s="19">
        <v>135</v>
      </c>
      <c r="B137" s="37">
        <v>8</v>
      </c>
      <c r="C137" s="7">
        <v>12</v>
      </c>
      <c r="D137" s="7">
        <v>24</v>
      </c>
      <c r="E137" s="30">
        <v>2.83957454500006</v>
      </c>
      <c r="F137" s="30">
        <v>2.6104603700000002</v>
      </c>
      <c r="G137" s="30">
        <v>3.6426118698899899</v>
      </c>
      <c r="H137" s="30">
        <v>5.9148173559999897</v>
      </c>
      <c r="I137" s="4">
        <v>39</v>
      </c>
      <c r="J137" s="4">
        <v>6</v>
      </c>
      <c r="K137" s="2">
        <v>19.72</v>
      </c>
      <c r="L137" s="4">
        <v>14</v>
      </c>
      <c r="M137" s="4">
        <v>19</v>
      </c>
      <c r="N137" s="10">
        <v>3</v>
      </c>
      <c r="O137" s="10">
        <v>37</v>
      </c>
      <c r="P137" s="10">
        <v>25</v>
      </c>
      <c r="Q137" s="4">
        <v>2</v>
      </c>
      <c r="R137" s="4">
        <v>1</v>
      </c>
      <c r="S137" s="4">
        <v>1</v>
      </c>
      <c r="T137" s="4">
        <v>1</v>
      </c>
      <c r="U137" s="4">
        <v>2</v>
      </c>
      <c r="V137" s="4">
        <v>2</v>
      </c>
      <c r="W137" s="4">
        <v>1</v>
      </c>
      <c r="X137" s="4">
        <v>1</v>
      </c>
      <c r="Y137" s="10">
        <v>2</v>
      </c>
      <c r="Z137" s="10">
        <v>2</v>
      </c>
      <c r="AA137" s="12" t="s">
        <v>42</v>
      </c>
      <c r="AB137" s="14" t="s">
        <v>43</v>
      </c>
      <c r="AC137" s="17">
        <v>30</v>
      </c>
      <c r="AD137" s="17">
        <v>30</v>
      </c>
      <c r="AE137" s="31">
        <f t="shared" si="5"/>
        <v>3</v>
      </c>
      <c r="AF137" s="10">
        <v>1</v>
      </c>
      <c r="AG137" s="16">
        <v>1</v>
      </c>
      <c r="AH137" s="38">
        <v>1</v>
      </c>
    </row>
    <row r="138" spans="1:34">
      <c r="A138" s="19">
        <v>136</v>
      </c>
      <c r="B138" s="37">
        <v>15</v>
      </c>
      <c r="C138" s="7">
        <v>16</v>
      </c>
      <c r="D138" s="7">
        <v>28</v>
      </c>
      <c r="E138" s="30">
        <v>5.1913411250000596</v>
      </c>
      <c r="F138" s="30">
        <v>5.8214368079999996</v>
      </c>
      <c r="G138" s="30">
        <v>4.1872229597799997</v>
      </c>
      <c r="H138" s="30">
        <v>6.9357882419999903</v>
      </c>
      <c r="I138" s="4">
        <v>27</v>
      </c>
      <c r="J138" s="4">
        <v>12</v>
      </c>
      <c r="K138" s="2">
        <v>26.67</v>
      </c>
      <c r="L138" s="4">
        <v>29</v>
      </c>
      <c r="M138" s="4">
        <v>35</v>
      </c>
      <c r="N138" s="10">
        <v>1</v>
      </c>
      <c r="O138" s="10">
        <v>27</v>
      </c>
      <c r="P138" s="10">
        <v>36</v>
      </c>
      <c r="Q138" s="4">
        <v>2</v>
      </c>
      <c r="R138" s="4">
        <v>1</v>
      </c>
      <c r="S138" s="4">
        <v>2</v>
      </c>
      <c r="T138" s="4">
        <v>2</v>
      </c>
      <c r="U138" s="4">
        <v>1</v>
      </c>
      <c r="V138" s="4">
        <v>2</v>
      </c>
      <c r="W138" s="4">
        <v>1</v>
      </c>
      <c r="X138" s="4">
        <v>2</v>
      </c>
      <c r="Y138" s="10">
        <v>1</v>
      </c>
      <c r="Z138" s="10">
        <v>2</v>
      </c>
      <c r="AA138" s="10" t="s">
        <v>63</v>
      </c>
      <c r="AB138" s="14" t="s">
        <v>64</v>
      </c>
      <c r="AC138" s="17">
        <v>25.06</v>
      </c>
      <c r="AD138" s="17">
        <v>25.06</v>
      </c>
      <c r="AE138" s="31">
        <f t="shared" si="5"/>
        <v>3</v>
      </c>
      <c r="AF138" s="10">
        <v>0</v>
      </c>
      <c r="AG138" s="14">
        <v>0</v>
      </c>
      <c r="AH138" s="38">
        <v>0</v>
      </c>
    </row>
    <row r="139" spans="1:34">
      <c r="A139" s="19">
        <v>137</v>
      </c>
      <c r="B139" s="37">
        <v>21</v>
      </c>
      <c r="C139" s="7">
        <v>17</v>
      </c>
      <c r="D139" s="7">
        <v>34</v>
      </c>
      <c r="E139" s="30">
        <v>6.9949838070000698</v>
      </c>
      <c r="F139" s="30">
        <v>5.9319678710000003</v>
      </c>
      <c r="G139" s="30">
        <v>5.4478026448900003</v>
      </c>
      <c r="H139" s="30">
        <v>9.5523842379999895</v>
      </c>
      <c r="I139" s="4">
        <v>24</v>
      </c>
      <c r="J139" s="4">
        <v>9</v>
      </c>
      <c r="K139" s="2">
        <v>25.39</v>
      </c>
      <c r="L139" s="4">
        <v>38</v>
      </c>
      <c r="M139" s="4">
        <v>48</v>
      </c>
      <c r="N139" s="10">
        <v>3</v>
      </c>
      <c r="O139" s="10">
        <v>17</v>
      </c>
      <c r="P139" s="10">
        <v>96</v>
      </c>
      <c r="Q139" s="4">
        <v>2</v>
      </c>
      <c r="R139" s="4">
        <v>1</v>
      </c>
      <c r="S139" s="4">
        <v>1</v>
      </c>
      <c r="T139" s="4">
        <v>1</v>
      </c>
      <c r="U139" s="4">
        <v>1</v>
      </c>
      <c r="V139" s="4">
        <v>1</v>
      </c>
      <c r="W139" s="4">
        <v>2</v>
      </c>
      <c r="X139" s="4">
        <v>1</v>
      </c>
      <c r="Y139" s="10">
        <v>2</v>
      </c>
      <c r="Z139" s="10">
        <v>2</v>
      </c>
      <c r="AA139" s="12" t="s">
        <v>42</v>
      </c>
      <c r="AB139" s="14" t="s">
        <v>65</v>
      </c>
      <c r="AC139" s="17">
        <v>25</v>
      </c>
      <c r="AD139" s="17">
        <v>25</v>
      </c>
      <c r="AE139" s="31">
        <f t="shared" si="5"/>
        <v>3</v>
      </c>
      <c r="AF139" s="10">
        <v>0</v>
      </c>
      <c r="AG139" s="14">
        <v>0</v>
      </c>
      <c r="AH139" s="38">
        <v>0</v>
      </c>
    </row>
    <row r="140" spans="1:34">
      <c r="A140" s="19">
        <v>138</v>
      </c>
      <c r="B140" s="37">
        <v>11</v>
      </c>
      <c r="C140" s="7">
        <v>9</v>
      </c>
      <c r="D140" s="7">
        <v>21</v>
      </c>
      <c r="E140" s="30">
        <v>3.6961414410000302</v>
      </c>
      <c r="F140" s="30">
        <v>2.2705867069999899</v>
      </c>
      <c r="G140" s="30">
        <v>4.49668026278</v>
      </c>
      <c r="H140" s="30">
        <v>3.6476541169999899</v>
      </c>
      <c r="I140" s="4">
        <v>39</v>
      </c>
      <c r="J140" s="4">
        <v>15</v>
      </c>
      <c r="K140" s="2">
        <v>23.44</v>
      </c>
      <c r="L140" s="4">
        <v>32</v>
      </c>
      <c r="M140" s="4">
        <v>39</v>
      </c>
      <c r="N140" s="10">
        <v>1</v>
      </c>
      <c r="O140" s="10">
        <v>39</v>
      </c>
      <c r="P140" s="10">
        <v>72</v>
      </c>
      <c r="Q140" s="4">
        <v>2</v>
      </c>
      <c r="R140" s="4">
        <v>1</v>
      </c>
      <c r="S140" s="4">
        <v>1</v>
      </c>
      <c r="T140" s="4">
        <v>2</v>
      </c>
      <c r="U140" s="4">
        <v>1</v>
      </c>
      <c r="V140" s="4">
        <v>1</v>
      </c>
      <c r="W140" s="4">
        <v>2</v>
      </c>
      <c r="X140" s="4">
        <v>1</v>
      </c>
      <c r="Y140" s="10">
        <v>1</v>
      </c>
      <c r="Z140" s="10">
        <v>2</v>
      </c>
      <c r="AA140" s="10" t="s">
        <v>22</v>
      </c>
      <c r="AB140" s="14">
        <v>2.5</v>
      </c>
      <c r="AC140" s="17">
        <f>AB140/0.4</f>
        <v>6.25</v>
      </c>
      <c r="AD140" s="17">
        <v>6.25</v>
      </c>
      <c r="AE140" s="31">
        <f t="shared" si="5"/>
        <v>1</v>
      </c>
      <c r="AF140" s="10">
        <v>0</v>
      </c>
      <c r="AG140" s="14">
        <v>0</v>
      </c>
      <c r="AH140" s="38">
        <v>0</v>
      </c>
    </row>
    <row r="141" spans="1:34">
      <c r="A141" s="19">
        <v>139</v>
      </c>
      <c r="B141" s="37">
        <v>32</v>
      </c>
      <c r="C141" s="7">
        <v>22</v>
      </c>
      <c r="D141" s="7">
        <v>47</v>
      </c>
      <c r="E141" s="30">
        <v>12.192693231000099</v>
      </c>
      <c r="F141" s="30">
        <v>4.7772603519999999</v>
      </c>
      <c r="G141" s="30">
        <v>6.4965940874500001</v>
      </c>
      <c r="H141" s="30">
        <v>11.936824331</v>
      </c>
      <c r="I141" s="4">
        <v>27</v>
      </c>
      <c r="J141" s="4">
        <v>10</v>
      </c>
      <c r="K141" s="2">
        <v>22.99</v>
      </c>
      <c r="L141" s="4">
        <v>19</v>
      </c>
      <c r="M141" s="4">
        <v>46</v>
      </c>
      <c r="N141" s="10">
        <v>6</v>
      </c>
      <c r="O141" s="10">
        <v>24</v>
      </c>
      <c r="P141" s="10">
        <v>84</v>
      </c>
      <c r="Q141" s="4">
        <v>1</v>
      </c>
      <c r="R141" s="4">
        <v>1</v>
      </c>
      <c r="S141" s="4">
        <v>2</v>
      </c>
      <c r="T141" s="4">
        <v>1</v>
      </c>
      <c r="U141" s="4">
        <v>3</v>
      </c>
      <c r="V141" s="4">
        <v>2</v>
      </c>
      <c r="W141" s="4">
        <v>2</v>
      </c>
      <c r="X141" s="4">
        <v>1</v>
      </c>
      <c r="Y141" s="10">
        <v>1</v>
      </c>
      <c r="Z141" s="10">
        <v>2</v>
      </c>
      <c r="AA141" s="10" t="s">
        <v>22</v>
      </c>
      <c r="AB141" s="14">
        <v>4</v>
      </c>
      <c r="AC141" s="17">
        <f>AB141/0.4</f>
        <v>10</v>
      </c>
      <c r="AD141" s="17">
        <v>10</v>
      </c>
      <c r="AE141" s="31">
        <f t="shared" si="5"/>
        <v>1</v>
      </c>
      <c r="AF141" s="10">
        <v>1</v>
      </c>
      <c r="AG141" s="16">
        <v>1</v>
      </c>
      <c r="AH141" s="38">
        <v>0</v>
      </c>
    </row>
    <row r="142" spans="1:34">
      <c r="A142" s="19">
        <v>140</v>
      </c>
      <c r="B142" s="37">
        <v>33</v>
      </c>
      <c r="C142" s="7">
        <v>21</v>
      </c>
      <c r="D142" s="7">
        <v>48</v>
      </c>
      <c r="E142" s="30">
        <v>13.2992455960001</v>
      </c>
      <c r="F142" s="30">
        <v>4.9993603379999998</v>
      </c>
      <c r="G142" s="30">
        <v>5.2915013704499998</v>
      </c>
      <c r="H142" s="30">
        <v>11.909547534</v>
      </c>
      <c r="I142" s="4">
        <v>29</v>
      </c>
      <c r="J142" s="4">
        <v>8</v>
      </c>
      <c r="K142" s="2">
        <v>19.13</v>
      </c>
      <c r="L142" s="4">
        <v>25</v>
      </c>
      <c r="M142" s="4">
        <v>37</v>
      </c>
      <c r="N142" s="10">
        <v>10</v>
      </c>
      <c r="O142" s="10">
        <v>20</v>
      </c>
      <c r="P142" s="10">
        <v>156</v>
      </c>
      <c r="Q142" s="4">
        <v>1</v>
      </c>
      <c r="R142" s="4">
        <v>2</v>
      </c>
      <c r="S142" s="4">
        <v>2</v>
      </c>
      <c r="T142" s="4">
        <v>2</v>
      </c>
      <c r="U142" s="4">
        <v>1</v>
      </c>
      <c r="V142" s="4">
        <v>1</v>
      </c>
      <c r="W142" s="4">
        <v>2</v>
      </c>
      <c r="X142" s="4">
        <v>3</v>
      </c>
      <c r="Y142" s="10">
        <v>2</v>
      </c>
      <c r="Z142" s="10">
        <v>2</v>
      </c>
      <c r="AA142" s="10" t="s">
        <v>29</v>
      </c>
      <c r="AB142" s="14">
        <v>20</v>
      </c>
      <c r="AC142" s="14">
        <v>20</v>
      </c>
      <c r="AD142" s="17">
        <v>20</v>
      </c>
      <c r="AE142" s="31">
        <f t="shared" si="5"/>
        <v>2</v>
      </c>
      <c r="AF142" s="10">
        <v>1</v>
      </c>
      <c r="AG142" s="16">
        <v>2</v>
      </c>
      <c r="AH142" s="38">
        <v>0</v>
      </c>
    </row>
    <row r="143" spans="1:34">
      <c r="A143" s="19">
        <v>141</v>
      </c>
      <c r="B143" s="37">
        <v>24</v>
      </c>
      <c r="C143" s="7">
        <v>26</v>
      </c>
      <c r="D143" s="7">
        <v>50</v>
      </c>
      <c r="E143" s="30">
        <v>9.4300230650000891</v>
      </c>
      <c r="F143" s="30">
        <v>7.1074480400000004</v>
      </c>
      <c r="G143" s="30">
        <v>7.0635502564499903</v>
      </c>
      <c r="H143" s="30">
        <v>11.807438764999899</v>
      </c>
      <c r="I143" s="4">
        <v>33</v>
      </c>
      <c r="J143" s="4">
        <v>12</v>
      </c>
      <c r="K143" s="2">
        <v>22.32</v>
      </c>
      <c r="L143" s="4">
        <v>33</v>
      </c>
      <c r="M143" s="4">
        <v>30</v>
      </c>
      <c r="N143" s="10">
        <v>5</v>
      </c>
      <c r="O143" s="10">
        <v>20</v>
      </c>
      <c r="P143" s="10">
        <v>132</v>
      </c>
      <c r="Q143" s="4">
        <v>1</v>
      </c>
      <c r="R143" s="4">
        <v>2</v>
      </c>
      <c r="S143" s="4">
        <v>1</v>
      </c>
      <c r="T143" s="4">
        <v>1</v>
      </c>
      <c r="U143" s="4">
        <v>1</v>
      </c>
      <c r="V143" s="4">
        <v>1</v>
      </c>
      <c r="W143" s="4">
        <v>2</v>
      </c>
      <c r="X143" s="4">
        <v>1</v>
      </c>
      <c r="Y143" s="10">
        <v>2</v>
      </c>
      <c r="Z143" s="10">
        <v>2</v>
      </c>
      <c r="AA143" s="10" t="s">
        <v>66</v>
      </c>
      <c r="AB143" s="14" t="s">
        <v>67</v>
      </c>
      <c r="AC143" s="17">
        <v>16.54</v>
      </c>
      <c r="AD143" s="17">
        <v>16.54</v>
      </c>
      <c r="AE143" s="31">
        <f t="shared" si="5"/>
        <v>2</v>
      </c>
      <c r="AF143" s="10">
        <v>0</v>
      </c>
      <c r="AG143" s="14">
        <v>0</v>
      </c>
      <c r="AH143" s="38">
        <v>0</v>
      </c>
    </row>
    <row r="144" spans="1:34">
      <c r="A144" s="19">
        <v>142</v>
      </c>
      <c r="B144" s="37">
        <v>19</v>
      </c>
      <c r="C144" s="7">
        <v>17</v>
      </c>
      <c r="D144" s="7">
        <v>44</v>
      </c>
      <c r="E144" s="30">
        <v>7.5489138410000702</v>
      </c>
      <c r="F144" s="30">
        <v>3.9167295009999998</v>
      </c>
      <c r="G144" s="30">
        <v>6.5070402486699903</v>
      </c>
      <c r="H144" s="30">
        <v>9.5887598230000002</v>
      </c>
      <c r="I144" s="4">
        <v>27</v>
      </c>
      <c r="J144" s="4">
        <v>13</v>
      </c>
      <c r="K144" s="2">
        <v>27.44</v>
      </c>
      <c r="L144" s="4">
        <v>32</v>
      </c>
      <c r="M144" s="4">
        <v>50</v>
      </c>
      <c r="N144" s="10">
        <v>5</v>
      </c>
      <c r="O144" s="10">
        <v>21</v>
      </c>
      <c r="P144" s="10">
        <v>144</v>
      </c>
      <c r="Q144" s="4">
        <v>1</v>
      </c>
      <c r="R144" s="4">
        <v>1</v>
      </c>
      <c r="S144" s="4">
        <v>1</v>
      </c>
      <c r="T144" s="4">
        <v>2</v>
      </c>
      <c r="U144" s="4">
        <v>2</v>
      </c>
      <c r="V144" s="4">
        <v>1</v>
      </c>
      <c r="W144" s="4">
        <v>2</v>
      </c>
      <c r="X144" s="4">
        <v>1</v>
      </c>
      <c r="Y144" s="10">
        <v>2</v>
      </c>
      <c r="Z144" s="10">
        <v>2</v>
      </c>
      <c r="AA144" s="10" t="s">
        <v>29</v>
      </c>
      <c r="AB144" s="14">
        <v>20</v>
      </c>
      <c r="AC144" s="14">
        <v>20</v>
      </c>
      <c r="AD144" s="17">
        <v>20</v>
      </c>
      <c r="AE144" s="31">
        <f t="shared" si="5"/>
        <v>2</v>
      </c>
      <c r="AF144" s="10">
        <v>1</v>
      </c>
      <c r="AG144" s="16">
        <v>1</v>
      </c>
      <c r="AH144" s="38">
        <v>0</v>
      </c>
    </row>
    <row r="145" spans="1:34">
      <c r="A145" s="19">
        <v>143</v>
      </c>
      <c r="B145" s="37">
        <v>28</v>
      </c>
      <c r="C145" s="7">
        <v>23</v>
      </c>
      <c r="D145" s="7">
        <v>45</v>
      </c>
      <c r="E145" s="30">
        <v>11.136247359</v>
      </c>
      <c r="F145" s="30">
        <v>6.6617239039999996</v>
      </c>
      <c r="G145" s="30">
        <v>5.99131900167</v>
      </c>
      <c r="H145" s="30">
        <v>11.031744655000001</v>
      </c>
      <c r="I145" s="4">
        <v>21</v>
      </c>
      <c r="J145" s="4">
        <v>9</v>
      </c>
      <c r="K145" s="2">
        <v>19.59</v>
      </c>
      <c r="L145" s="4">
        <v>19</v>
      </c>
      <c r="M145" s="4">
        <v>42</v>
      </c>
      <c r="N145" s="10">
        <v>3</v>
      </c>
      <c r="O145" s="10">
        <v>17</v>
      </c>
      <c r="P145" s="10">
        <v>36</v>
      </c>
      <c r="Q145" s="4">
        <v>1</v>
      </c>
      <c r="R145" s="4">
        <v>1</v>
      </c>
      <c r="S145" s="4">
        <v>2</v>
      </c>
      <c r="T145" s="4">
        <v>2</v>
      </c>
      <c r="U145" s="4">
        <v>1</v>
      </c>
      <c r="V145" s="4">
        <v>1</v>
      </c>
      <c r="W145" s="4">
        <v>2</v>
      </c>
      <c r="X145" s="4">
        <v>1</v>
      </c>
      <c r="Y145" s="10">
        <v>2</v>
      </c>
      <c r="Z145" s="10">
        <v>1</v>
      </c>
      <c r="AA145" s="10" t="s">
        <v>22</v>
      </c>
      <c r="AB145" s="14">
        <v>4</v>
      </c>
      <c r="AC145" s="17">
        <f>AB145/0.4</f>
        <v>10</v>
      </c>
      <c r="AD145" s="17">
        <v>10</v>
      </c>
      <c r="AE145" s="31">
        <f t="shared" si="5"/>
        <v>1</v>
      </c>
      <c r="AF145" s="10">
        <v>1</v>
      </c>
      <c r="AG145" s="16">
        <v>1</v>
      </c>
      <c r="AH145" s="38">
        <v>0</v>
      </c>
    </row>
    <row r="146" spans="1:34">
      <c r="A146" s="19">
        <v>144</v>
      </c>
      <c r="B146" s="37">
        <v>22</v>
      </c>
      <c r="C146" s="7">
        <v>26</v>
      </c>
      <c r="D146" s="7">
        <v>42</v>
      </c>
      <c r="E146" s="30">
        <v>8.6927987580000607</v>
      </c>
      <c r="F146" s="30">
        <v>8.1441211790000008</v>
      </c>
      <c r="G146" s="30">
        <v>6.0460789755600004</v>
      </c>
      <c r="H146" s="30">
        <v>9.7163158359999997</v>
      </c>
      <c r="I146" s="4">
        <v>25</v>
      </c>
      <c r="J146" s="4">
        <v>12</v>
      </c>
      <c r="K146" s="2">
        <v>20.29</v>
      </c>
      <c r="L146" s="4">
        <v>21</v>
      </c>
      <c r="M146" s="4">
        <v>13</v>
      </c>
      <c r="N146" s="10">
        <v>4</v>
      </c>
      <c r="O146" s="10">
        <v>21</v>
      </c>
      <c r="P146" s="10">
        <v>72</v>
      </c>
      <c r="Q146" s="4">
        <v>1</v>
      </c>
      <c r="R146" s="4">
        <v>1</v>
      </c>
      <c r="S146" s="4">
        <v>2</v>
      </c>
      <c r="T146" s="4">
        <v>1</v>
      </c>
      <c r="U146" s="4">
        <v>1</v>
      </c>
      <c r="V146" s="4">
        <v>1</v>
      </c>
      <c r="W146" s="4">
        <v>1</v>
      </c>
      <c r="X146" s="4">
        <v>1</v>
      </c>
      <c r="Y146" s="10">
        <v>2</v>
      </c>
      <c r="Z146" s="10">
        <v>2</v>
      </c>
      <c r="AA146" s="10" t="s">
        <v>29</v>
      </c>
      <c r="AB146" s="14">
        <v>20</v>
      </c>
      <c r="AC146" s="14">
        <v>20</v>
      </c>
      <c r="AD146" s="17">
        <v>20</v>
      </c>
      <c r="AE146" s="31">
        <f t="shared" si="5"/>
        <v>2</v>
      </c>
      <c r="AF146" s="10">
        <v>1</v>
      </c>
      <c r="AG146" s="16">
        <v>2</v>
      </c>
      <c r="AH146" s="38">
        <v>0</v>
      </c>
    </row>
    <row r="147" spans="1:34">
      <c r="A147" s="19">
        <v>145</v>
      </c>
      <c r="B147" s="37">
        <v>20</v>
      </c>
      <c r="C147" s="7">
        <v>26</v>
      </c>
      <c r="D147" s="7">
        <v>48</v>
      </c>
      <c r="E147" s="30">
        <v>8.2130362580000806</v>
      </c>
      <c r="F147" s="30">
        <v>5.8749472090000001</v>
      </c>
      <c r="G147" s="30">
        <v>6.8679981295599903</v>
      </c>
      <c r="H147" s="30">
        <v>11.1357379029999</v>
      </c>
      <c r="I147" s="4">
        <v>29</v>
      </c>
      <c r="J147" s="4">
        <v>8</v>
      </c>
      <c r="K147" s="2">
        <v>22.76</v>
      </c>
      <c r="L147" s="4">
        <v>16</v>
      </c>
      <c r="M147" s="4">
        <v>23</v>
      </c>
      <c r="N147" s="10">
        <v>7</v>
      </c>
      <c r="O147" s="10">
        <v>23</v>
      </c>
      <c r="P147" s="10">
        <v>168</v>
      </c>
      <c r="Q147" s="4">
        <v>1</v>
      </c>
      <c r="R147" s="4">
        <v>1</v>
      </c>
      <c r="S147" s="4">
        <v>1</v>
      </c>
      <c r="T147" s="4">
        <v>2</v>
      </c>
      <c r="U147" s="4">
        <v>1</v>
      </c>
      <c r="V147" s="4">
        <v>1</v>
      </c>
      <c r="W147" s="4">
        <v>1</v>
      </c>
      <c r="X147" s="4">
        <v>2</v>
      </c>
      <c r="Y147" s="10">
        <v>2</v>
      </c>
      <c r="Z147" s="10">
        <v>2</v>
      </c>
      <c r="AA147" s="10" t="s">
        <v>22</v>
      </c>
      <c r="AB147" s="14">
        <v>4</v>
      </c>
      <c r="AC147" s="17">
        <f>AB147/0.4</f>
        <v>10</v>
      </c>
      <c r="AD147" s="17">
        <v>10</v>
      </c>
      <c r="AE147" s="31">
        <f t="shared" si="5"/>
        <v>1</v>
      </c>
      <c r="AF147" s="10">
        <v>1</v>
      </c>
      <c r="AG147" s="16">
        <v>1</v>
      </c>
      <c r="AH147" s="38">
        <v>0</v>
      </c>
    </row>
    <row r="148" spans="1:34">
      <c r="A148" s="19">
        <v>146</v>
      </c>
      <c r="B148" s="37">
        <v>36</v>
      </c>
      <c r="C148" s="7">
        <v>21</v>
      </c>
      <c r="D148" s="7">
        <v>48</v>
      </c>
      <c r="E148" s="30">
        <v>12.907903627000101</v>
      </c>
      <c r="F148" s="30">
        <v>4.5786714929999999</v>
      </c>
      <c r="G148" s="30">
        <v>7.1101017665599899</v>
      </c>
      <c r="H148" s="30">
        <v>12.6291210999999</v>
      </c>
      <c r="I148" s="4">
        <v>28</v>
      </c>
      <c r="J148" s="4">
        <v>6</v>
      </c>
      <c r="K148" s="2">
        <v>27.78</v>
      </c>
      <c r="L148" s="4">
        <v>21</v>
      </c>
      <c r="M148" s="4">
        <v>49</v>
      </c>
      <c r="N148" s="10">
        <v>3</v>
      </c>
      <c r="O148" s="10">
        <v>15</v>
      </c>
      <c r="P148" s="10">
        <v>180</v>
      </c>
      <c r="Q148" s="4">
        <v>1</v>
      </c>
      <c r="R148" s="4">
        <v>1</v>
      </c>
      <c r="S148" s="4">
        <v>2</v>
      </c>
      <c r="T148" s="4">
        <v>1</v>
      </c>
      <c r="U148" s="4">
        <v>1</v>
      </c>
      <c r="V148" s="4">
        <v>1</v>
      </c>
      <c r="W148" s="4">
        <v>2</v>
      </c>
      <c r="X148" s="4">
        <v>1</v>
      </c>
      <c r="Y148" s="10">
        <v>2</v>
      </c>
      <c r="Z148" s="10">
        <v>1</v>
      </c>
      <c r="AA148" s="10" t="s">
        <v>30</v>
      </c>
      <c r="AB148" s="14">
        <v>125</v>
      </c>
      <c r="AC148" s="17">
        <f>AB148/30.6</f>
        <v>4.0849673202614376</v>
      </c>
      <c r="AD148" s="17">
        <v>4.0849673202614376</v>
      </c>
      <c r="AE148" s="31">
        <f t="shared" si="5"/>
        <v>1</v>
      </c>
      <c r="AF148" s="10">
        <v>1</v>
      </c>
      <c r="AG148" s="16">
        <v>1</v>
      </c>
      <c r="AH148" s="38">
        <v>1</v>
      </c>
    </row>
    <row r="149" spans="1:34">
      <c r="A149" s="19">
        <v>147</v>
      </c>
      <c r="B149" s="37">
        <v>19</v>
      </c>
      <c r="C149" s="7">
        <v>30</v>
      </c>
      <c r="D149" s="7">
        <v>44</v>
      </c>
      <c r="E149" s="30">
        <v>7.5814157990000597</v>
      </c>
      <c r="F149" s="30">
        <v>8.1934564989999998</v>
      </c>
      <c r="G149" s="30">
        <v>6.3616068386699904</v>
      </c>
      <c r="H149" s="30">
        <v>10.786666001999899</v>
      </c>
      <c r="I149" s="4">
        <v>38</v>
      </c>
      <c r="J149" s="4">
        <v>9</v>
      </c>
      <c r="K149" s="2">
        <v>20.76</v>
      </c>
      <c r="L149" s="4">
        <v>18</v>
      </c>
      <c r="M149" s="4">
        <v>39</v>
      </c>
      <c r="N149" s="10">
        <v>8</v>
      </c>
      <c r="O149" s="10">
        <v>24</v>
      </c>
      <c r="P149" s="10">
        <v>168</v>
      </c>
      <c r="Q149" s="4">
        <v>1</v>
      </c>
      <c r="R149" s="4">
        <v>1</v>
      </c>
      <c r="S149" s="4">
        <v>2</v>
      </c>
      <c r="T149" s="4">
        <v>2</v>
      </c>
      <c r="U149" s="4">
        <v>3</v>
      </c>
      <c r="V149" s="4">
        <v>1</v>
      </c>
      <c r="W149" s="4">
        <v>2</v>
      </c>
      <c r="X149" s="4">
        <v>3</v>
      </c>
      <c r="Y149" s="10">
        <v>2</v>
      </c>
      <c r="Z149" s="10">
        <v>1</v>
      </c>
      <c r="AA149" s="10" t="s">
        <v>22</v>
      </c>
      <c r="AB149" s="14">
        <v>4</v>
      </c>
      <c r="AC149" s="17">
        <f>AB149/0.4</f>
        <v>10</v>
      </c>
      <c r="AD149" s="17">
        <v>10</v>
      </c>
      <c r="AE149" s="31">
        <f t="shared" si="5"/>
        <v>1</v>
      </c>
      <c r="AF149" s="10">
        <v>1</v>
      </c>
      <c r="AG149" s="16">
        <v>1</v>
      </c>
      <c r="AH149" s="38">
        <v>1</v>
      </c>
    </row>
    <row r="150" spans="1:34">
      <c r="A150" s="19">
        <v>148</v>
      </c>
      <c r="B150" s="37">
        <v>37</v>
      </c>
      <c r="C150" s="7">
        <v>20</v>
      </c>
      <c r="D150" s="7">
        <v>52</v>
      </c>
      <c r="E150" s="30">
        <v>13.450015515</v>
      </c>
      <c r="F150" s="30">
        <v>4.5630494150000001</v>
      </c>
      <c r="G150" s="30">
        <v>7.0678988204499902</v>
      </c>
      <c r="H150" s="30">
        <v>13.509273898</v>
      </c>
      <c r="I150" s="4">
        <v>32</v>
      </c>
      <c r="J150" s="4">
        <v>12</v>
      </c>
      <c r="K150" s="2">
        <v>17.920000000000002</v>
      </c>
      <c r="L150" s="4">
        <v>17</v>
      </c>
      <c r="M150" s="4">
        <v>32</v>
      </c>
      <c r="N150" s="10">
        <v>8</v>
      </c>
      <c r="O150" s="10">
        <v>22</v>
      </c>
      <c r="P150" s="10">
        <v>108</v>
      </c>
      <c r="Q150" s="4">
        <v>1</v>
      </c>
      <c r="R150" s="4">
        <v>1</v>
      </c>
      <c r="S150" s="4">
        <v>2</v>
      </c>
      <c r="T150" s="4">
        <v>2</v>
      </c>
      <c r="U150" s="4">
        <v>3</v>
      </c>
      <c r="V150" s="4">
        <v>1</v>
      </c>
      <c r="W150" s="4">
        <v>2</v>
      </c>
      <c r="X150" s="4">
        <v>1</v>
      </c>
      <c r="Y150" s="10">
        <v>2</v>
      </c>
      <c r="Z150" s="10">
        <v>2</v>
      </c>
      <c r="AA150" s="10" t="s">
        <v>29</v>
      </c>
      <c r="AB150" s="14">
        <v>20</v>
      </c>
      <c r="AC150" s="14">
        <v>20</v>
      </c>
      <c r="AD150" s="17">
        <v>20</v>
      </c>
      <c r="AE150" s="31">
        <f t="shared" si="5"/>
        <v>2</v>
      </c>
      <c r="AF150" s="10">
        <v>0</v>
      </c>
      <c r="AG150" s="14">
        <v>0</v>
      </c>
      <c r="AH150" s="38">
        <v>0</v>
      </c>
    </row>
    <row r="151" spans="1:34">
      <c r="A151" s="19">
        <v>149</v>
      </c>
      <c r="B151" s="37">
        <v>30</v>
      </c>
      <c r="C151" s="7">
        <v>22</v>
      </c>
      <c r="D151" s="7">
        <v>46</v>
      </c>
      <c r="E151" s="30">
        <v>11.368458587999999</v>
      </c>
      <c r="F151" s="30">
        <v>5.6374718979999896</v>
      </c>
      <c r="G151" s="30">
        <v>6.6702314925600001</v>
      </c>
      <c r="H151" s="30">
        <v>11.316825653999899</v>
      </c>
      <c r="I151" s="4">
        <v>26</v>
      </c>
      <c r="J151" s="4">
        <v>6</v>
      </c>
      <c r="K151" s="2">
        <v>22.05</v>
      </c>
      <c r="L151" s="4">
        <v>20</v>
      </c>
      <c r="M151" s="4">
        <v>27</v>
      </c>
      <c r="N151" s="10">
        <v>6</v>
      </c>
      <c r="O151" s="10">
        <v>19</v>
      </c>
      <c r="P151" s="10">
        <v>96</v>
      </c>
      <c r="Q151" s="4">
        <v>1</v>
      </c>
      <c r="R151" s="4">
        <v>1</v>
      </c>
      <c r="S151" s="4">
        <v>2</v>
      </c>
      <c r="T151" s="4">
        <v>2</v>
      </c>
      <c r="U151" s="4">
        <v>3</v>
      </c>
      <c r="V151" s="4">
        <v>3</v>
      </c>
      <c r="W151" s="4">
        <v>2</v>
      </c>
      <c r="X151" s="4">
        <v>1</v>
      </c>
      <c r="Y151" s="10">
        <v>2</v>
      </c>
      <c r="Z151" s="10">
        <v>2</v>
      </c>
      <c r="AA151" s="10" t="s">
        <v>29</v>
      </c>
      <c r="AB151" s="14">
        <v>20</v>
      </c>
      <c r="AC151" s="14">
        <v>20</v>
      </c>
      <c r="AD151" s="17">
        <v>20</v>
      </c>
      <c r="AE151" s="31">
        <f t="shared" si="5"/>
        <v>2</v>
      </c>
      <c r="AF151" s="10">
        <v>0</v>
      </c>
      <c r="AG151" s="14">
        <v>0</v>
      </c>
      <c r="AH151" s="38">
        <v>0</v>
      </c>
    </row>
    <row r="152" spans="1:34">
      <c r="A152" s="19">
        <v>150</v>
      </c>
      <c r="B152" s="37">
        <v>25</v>
      </c>
      <c r="C152" s="7">
        <v>20</v>
      </c>
      <c r="D152" s="7">
        <v>45</v>
      </c>
      <c r="E152" s="30">
        <v>9.4298466650001096</v>
      </c>
      <c r="F152" s="30">
        <v>4.5014949379999996</v>
      </c>
      <c r="G152" s="30">
        <v>5.9836760016699904</v>
      </c>
      <c r="H152" s="30">
        <v>11.222343210999901</v>
      </c>
      <c r="I152" s="4">
        <v>30</v>
      </c>
      <c r="J152" s="4">
        <v>5</v>
      </c>
      <c r="K152" s="2">
        <v>26.17</v>
      </c>
      <c r="L152" s="4">
        <v>17</v>
      </c>
      <c r="M152" s="4">
        <v>31</v>
      </c>
      <c r="N152" s="10">
        <v>8</v>
      </c>
      <c r="O152" s="10">
        <v>24</v>
      </c>
      <c r="P152" s="10">
        <v>96</v>
      </c>
      <c r="Q152" s="4">
        <v>1</v>
      </c>
      <c r="R152" s="4">
        <v>2</v>
      </c>
      <c r="S152" s="4">
        <v>1</v>
      </c>
      <c r="T152" s="4">
        <v>1</v>
      </c>
      <c r="U152" s="4">
        <v>3</v>
      </c>
      <c r="V152" s="4">
        <v>1</v>
      </c>
      <c r="W152" s="4">
        <v>2</v>
      </c>
      <c r="X152" s="4">
        <v>1</v>
      </c>
      <c r="Y152" s="10">
        <v>2</v>
      </c>
      <c r="Z152" s="10">
        <v>2</v>
      </c>
      <c r="AA152" s="12" t="s">
        <v>42</v>
      </c>
      <c r="AB152" s="14" t="s">
        <v>68</v>
      </c>
      <c r="AC152" s="17">
        <v>20</v>
      </c>
      <c r="AD152" s="17">
        <v>20</v>
      </c>
      <c r="AE152" s="31">
        <f t="shared" si="5"/>
        <v>2</v>
      </c>
      <c r="AF152" s="10">
        <v>0</v>
      </c>
      <c r="AG152" s="14">
        <v>0</v>
      </c>
      <c r="AH152" s="38">
        <v>0</v>
      </c>
    </row>
    <row r="153" spans="1:34">
      <c r="A153" s="19">
        <v>151</v>
      </c>
      <c r="B153" s="37">
        <v>24</v>
      </c>
      <c r="C153" s="7">
        <v>23</v>
      </c>
      <c r="D153" s="7">
        <v>46</v>
      </c>
      <c r="E153" s="30">
        <v>9.3748064460000702</v>
      </c>
      <c r="F153" s="30">
        <v>5.6293465809999903</v>
      </c>
      <c r="G153" s="30">
        <v>6.4753634585599897</v>
      </c>
      <c r="H153" s="30">
        <v>11.150733705999899</v>
      </c>
      <c r="I153" s="4">
        <v>36</v>
      </c>
      <c r="J153" s="4">
        <v>16</v>
      </c>
      <c r="K153" s="2">
        <v>14.23</v>
      </c>
      <c r="L153" s="4">
        <v>27</v>
      </c>
      <c r="M153" s="4">
        <v>50</v>
      </c>
      <c r="N153" s="10">
        <v>4</v>
      </c>
      <c r="O153" s="10">
        <v>32</v>
      </c>
      <c r="P153" s="10">
        <v>72</v>
      </c>
      <c r="Q153" s="4">
        <v>1</v>
      </c>
      <c r="R153" s="4">
        <v>1</v>
      </c>
      <c r="S153" s="4">
        <v>1</v>
      </c>
      <c r="T153" s="4">
        <v>1</v>
      </c>
      <c r="U153" s="4">
        <v>3</v>
      </c>
      <c r="V153" s="4">
        <v>2</v>
      </c>
      <c r="W153" s="4">
        <v>2</v>
      </c>
      <c r="X153" s="4">
        <v>1</v>
      </c>
      <c r="Y153" s="10">
        <v>2</v>
      </c>
      <c r="Z153" s="10">
        <v>1</v>
      </c>
      <c r="AA153" s="10" t="s">
        <v>24</v>
      </c>
      <c r="AB153" s="14">
        <v>20</v>
      </c>
      <c r="AC153" s="17">
        <f>AB153/1.4</f>
        <v>14.285714285714286</v>
      </c>
      <c r="AD153" s="17">
        <v>14.285714285714286</v>
      </c>
      <c r="AE153" s="31">
        <f t="shared" si="5"/>
        <v>2</v>
      </c>
      <c r="AF153" s="10">
        <v>1</v>
      </c>
      <c r="AG153" s="16">
        <v>2</v>
      </c>
      <c r="AH153" s="38">
        <v>0</v>
      </c>
    </row>
    <row r="154" spans="1:34">
      <c r="A154" s="19">
        <v>152</v>
      </c>
      <c r="B154" s="37">
        <v>24</v>
      </c>
      <c r="C154" s="7">
        <v>26</v>
      </c>
      <c r="D154" s="7">
        <v>46</v>
      </c>
      <c r="E154" s="30">
        <v>9.5664129880001099</v>
      </c>
      <c r="F154" s="30">
        <v>9.0460044679999996</v>
      </c>
      <c r="G154" s="30">
        <v>6.9303991056699896</v>
      </c>
      <c r="H154" s="30">
        <v>10.172202949000001</v>
      </c>
      <c r="I154" s="4">
        <v>38</v>
      </c>
      <c r="J154" s="4">
        <v>6</v>
      </c>
      <c r="K154" s="2">
        <v>25.95</v>
      </c>
      <c r="L154" s="4">
        <v>16</v>
      </c>
      <c r="M154" s="4">
        <v>34</v>
      </c>
      <c r="N154" s="10">
        <v>3</v>
      </c>
      <c r="O154" s="10">
        <v>35</v>
      </c>
      <c r="P154" s="10">
        <v>36</v>
      </c>
      <c r="Q154" s="4">
        <v>1</v>
      </c>
      <c r="R154" s="4">
        <v>1</v>
      </c>
      <c r="S154" s="4">
        <v>2</v>
      </c>
      <c r="T154" s="4">
        <v>2</v>
      </c>
      <c r="U154" s="4">
        <v>3</v>
      </c>
      <c r="V154" s="4">
        <v>3</v>
      </c>
      <c r="W154" s="4">
        <v>2</v>
      </c>
      <c r="X154" s="4">
        <v>2</v>
      </c>
      <c r="Y154" s="10">
        <v>2</v>
      </c>
      <c r="Z154" s="10">
        <v>2</v>
      </c>
      <c r="AA154" s="10" t="s">
        <v>22</v>
      </c>
      <c r="AB154" s="14">
        <v>4</v>
      </c>
      <c r="AC154" s="17">
        <f>AB154/0.4</f>
        <v>10</v>
      </c>
      <c r="AD154" s="17">
        <v>10</v>
      </c>
      <c r="AE154" s="31">
        <f t="shared" si="5"/>
        <v>1</v>
      </c>
      <c r="AF154" s="10">
        <v>1</v>
      </c>
      <c r="AG154" s="16">
        <v>1</v>
      </c>
      <c r="AH154" s="38">
        <v>1</v>
      </c>
    </row>
    <row r="155" spans="1:34">
      <c r="A155" s="19">
        <v>153</v>
      </c>
      <c r="B155" s="37">
        <v>25</v>
      </c>
      <c r="C155" s="7">
        <v>24</v>
      </c>
      <c r="D155" s="7">
        <v>44</v>
      </c>
      <c r="E155" s="30">
        <v>9.3314610500001098</v>
      </c>
      <c r="F155" s="30">
        <v>6.5070173789999997</v>
      </c>
      <c r="G155" s="30">
        <v>6.5627504295599897</v>
      </c>
      <c r="H155" s="30">
        <v>10.632393509999901</v>
      </c>
      <c r="I155" s="4">
        <v>26</v>
      </c>
      <c r="J155" s="4">
        <v>9</v>
      </c>
      <c r="K155" s="2">
        <v>26.12</v>
      </c>
      <c r="L155" s="4">
        <v>21</v>
      </c>
      <c r="M155" s="4">
        <v>38</v>
      </c>
      <c r="N155" s="10">
        <v>8</v>
      </c>
      <c r="O155" s="10">
        <v>17</v>
      </c>
      <c r="P155" s="10">
        <v>132</v>
      </c>
      <c r="Q155" s="4">
        <v>1</v>
      </c>
      <c r="R155" s="4">
        <v>1</v>
      </c>
      <c r="S155" s="4">
        <v>2</v>
      </c>
      <c r="T155" s="4">
        <v>2</v>
      </c>
      <c r="U155" s="4">
        <v>1</v>
      </c>
      <c r="V155" s="4">
        <v>2</v>
      </c>
      <c r="W155" s="4">
        <v>2</v>
      </c>
      <c r="X155" s="4">
        <v>1</v>
      </c>
      <c r="Y155" s="10">
        <v>2</v>
      </c>
      <c r="Z155" s="10">
        <v>1</v>
      </c>
      <c r="AA155" s="10" t="s">
        <v>29</v>
      </c>
      <c r="AB155" s="14">
        <v>20</v>
      </c>
      <c r="AC155" s="14">
        <v>20</v>
      </c>
      <c r="AD155" s="17">
        <v>20</v>
      </c>
      <c r="AE155" s="31">
        <f t="shared" si="5"/>
        <v>2</v>
      </c>
      <c r="AF155" s="10">
        <v>1</v>
      </c>
      <c r="AG155" s="16">
        <v>1</v>
      </c>
      <c r="AH155" s="38">
        <v>0</v>
      </c>
    </row>
    <row r="156" spans="1:34">
      <c r="A156" s="19">
        <v>154</v>
      </c>
      <c r="B156" s="37">
        <v>36</v>
      </c>
      <c r="C156" s="7">
        <v>14</v>
      </c>
      <c r="D156" s="7">
        <v>47</v>
      </c>
      <c r="E156" s="30">
        <v>13.3653270000001</v>
      </c>
      <c r="F156" s="30">
        <v>4.0429989019999999</v>
      </c>
      <c r="G156" s="30">
        <v>4.9492323144499997</v>
      </c>
      <c r="H156" s="30">
        <v>11.346048544</v>
      </c>
      <c r="I156" s="4">
        <v>51</v>
      </c>
      <c r="J156" s="4">
        <v>12</v>
      </c>
      <c r="K156" s="2">
        <v>26.23</v>
      </c>
      <c r="L156" s="4">
        <v>19</v>
      </c>
      <c r="M156" s="4">
        <v>45</v>
      </c>
      <c r="N156" s="10">
        <v>10</v>
      </c>
      <c r="O156" s="10">
        <v>41</v>
      </c>
      <c r="P156" s="10">
        <v>132</v>
      </c>
      <c r="Q156" s="4">
        <v>1</v>
      </c>
      <c r="R156" s="4">
        <v>1</v>
      </c>
      <c r="S156" s="4">
        <v>1</v>
      </c>
      <c r="T156" s="4">
        <v>2</v>
      </c>
      <c r="U156" s="4">
        <v>3</v>
      </c>
      <c r="V156" s="4">
        <v>2</v>
      </c>
      <c r="W156" s="4">
        <v>2</v>
      </c>
      <c r="X156" s="4">
        <v>3</v>
      </c>
      <c r="Y156" s="10">
        <v>2</v>
      </c>
      <c r="Z156" s="10">
        <v>2</v>
      </c>
      <c r="AA156" s="10" t="s">
        <v>38</v>
      </c>
      <c r="AB156" s="14">
        <v>200</v>
      </c>
      <c r="AC156" s="17">
        <f>AB156/32.3</f>
        <v>6.1919504643962853</v>
      </c>
      <c r="AD156" s="17">
        <v>6.1919504643962853</v>
      </c>
      <c r="AE156" s="31">
        <f t="shared" si="5"/>
        <v>1</v>
      </c>
      <c r="AF156" s="10">
        <v>1</v>
      </c>
      <c r="AG156" s="16">
        <v>1</v>
      </c>
      <c r="AH156" s="38">
        <v>1</v>
      </c>
    </row>
    <row r="157" spans="1:34">
      <c r="A157" s="19">
        <v>155</v>
      </c>
      <c r="B157" s="37">
        <v>29</v>
      </c>
      <c r="C157" s="7">
        <v>19</v>
      </c>
      <c r="D157" s="7">
        <v>55</v>
      </c>
      <c r="E157" s="30">
        <v>11.419494013000101</v>
      </c>
      <c r="F157" s="30">
        <v>4.5414842269999998</v>
      </c>
      <c r="G157" s="30">
        <v>7.0700140223399899</v>
      </c>
      <c r="H157" s="30">
        <v>12.383896915999999</v>
      </c>
      <c r="I157" s="4">
        <v>29</v>
      </c>
      <c r="J157" s="4">
        <v>8</v>
      </c>
      <c r="K157" s="2">
        <v>31.25</v>
      </c>
      <c r="L157" s="4">
        <v>25</v>
      </c>
      <c r="M157" s="4">
        <v>27</v>
      </c>
      <c r="N157" s="10">
        <v>4</v>
      </c>
      <c r="O157" s="10">
        <v>25</v>
      </c>
      <c r="P157" s="10">
        <v>84</v>
      </c>
      <c r="Q157" s="4">
        <v>1</v>
      </c>
      <c r="R157" s="4">
        <v>1</v>
      </c>
      <c r="S157" s="4">
        <v>1</v>
      </c>
      <c r="T157" s="4">
        <v>2</v>
      </c>
      <c r="U157" s="4">
        <v>1</v>
      </c>
      <c r="V157" s="4">
        <v>1</v>
      </c>
      <c r="W157" s="4">
        <v>2</v>
      </c>
      <c r="X157" s="4">
        <v>1</v>
      </c>
      <c r="Y157" s="10">
        <v>2</v>
      </c>
      <c r="Z157" s="10">
        <v>2</v>
      </c>
      <c r="AA157" s="10" t="s">
        <v>33</v>
      </c>
      <c r="AB157" s="14">
        <v>6</v>
      </c>
      <c r="AC157" s="17">
        <f>AB157/0.45</f>
        <v>13.333333333333332</v>
      </c>
      <c r="AD157" s="17">
        <v>13.333333333333332</v>
      </c>
      <c r="AE157" s="31">
        <f t="shared" si="5"/>
        <v>2</v>
      </c>
      <c r="AF157" s="10">
        <v>1</v>
      </c>
      <c r="AG157" s="16">
        <v>1</v>
      </c>
      <c r="AH157" s="38">
        <v>1</v>
      </c>
    </row>
    <row r="158" spans="1:34">
      <c r="A158" s="19">
        <v>156</v>
      </c>
      <c r="B158" s="37">
        <v>24</v>
      </c>
      <c r="C158" s="7">
        <v>22</v>
      </c>
      <c r="D158" s="7">
        <v>44</v>
      </c>
      <c r="E158" s="30">
        <v>9.6680320400000905</v>
      </c>
      <c r="F158" s="30">
        <v>5.1939813069999996</v>
      </c>
      <c r="G158" s="30">
        <v>5.9709523555599899</v>
      </c>
      <c r="H158" s="30">
        <v>10.505278698</v>
      </c>
      <c r="I158" s="4">
        <v>41</v>
      </c>
      <c r="J158" s="4">
        <v>9</v>
      </c>
      <c r="K158" s="2">
        <v>27.38</v>
      </c>
      <c r="L158" s="4">
        <v>18</v>
      </c>
      <c r="M158" s="4">
        <v>27</v>
      </c>
      <c r="N158" s="10">
        <v>15</v>
      </c>
      <c r="O158" s="10">
        <v>28</v>
      </c>
      <c r="P158" s="10">
        <v>264</v>
      </c>
      <c r="Q158" s="4">
        <v>1</v>
      </c>
      <c r="R158" s="4">
        <v>1</v>
      </c>
      <c r="S158" s="4">
        <v>2</v>
      </c>
      <c r="T158" s="4">
        <v>2</v>
      </c>
      <c r="U158" s="4">
        <v>1</v>
      </c>
      <c r="V158" s="4">
        <v>1</v>
      </c>
      <c r="W158" s="4">
        <v>2</v>
      </c>
      <c r="X158" s="4">
        <v>1</v>
      </c>
      <c r="Y158" s="10">
        <v>2</v>
      </c>
      <c r="Z158" s="10">
        <v>2</v>
      </c>
      <c r="AA158" s="10" t="s">
        <v>24</v>
      </c>
      <c r="AB158" s="14">
        <v>20</v>
      </c>
      <c r="AC158" s="17">
        <f>AB158/1.4</f>
        <v>14.285714285714286</v>
      </c>
      <c r="AD158" s="17">
        <v>14.285714285714286</v>
      </c>
      <c r="AE158" s="31">
        <f t="shared" si="5"/>
        <v>2</v>
      </c>
      <c r="AF158" s="10">
        <v>1</v>
      </c>
      <c r="AG158" s="16">
        <v>1</v>
      </c>
      <c r="AH158" s="38">
        <v>0</v>
      </c>
    </row>
    <row r="159" spans="1:34">
      <c r="A159" s="19">
        <v>157</v>
      </c>
      <c r="B159" s="37">
        <v>25</v>
      </c>
      <c r="C159" s="7">
        <v>24</v>
      </c>
      <c r="D159" s="7">
        <v>42</v>
      </c>
      <c r="E159" s="30">
        <v>9.1657431060000594</v>
      </c>
      <c r="F159" s="30">
        <v>8.031891838</v>
      </c>
      <c r="G159" s="30">
        <v>5.3402717234499999</v>
      </c>
      <c r="H159" s="30">
        <v>10.445855485999999</v>
      </c>
      <c r="I159" s="4">
        <v>32</v>
      </c>
      <c r="J159" s="4">
        <v>8</v>
      </c>
      <c r="K159" s="2">
        <v>26.81</v>
      </c>
      <c r="L159" s="4">
        <v>24</v>
      </c>
      <c r="M159" s="4">
        <v>33</v>
      </c>
      <c r="N159" s="10">
        <v>5</v>
      </c>
      <c r="O159" s="10">
        <v>25</v>
      </c>
      <c r="P159" s="10">
        <v>72</v>
      </c>
      <c r="Q159" s="4">
        <v>1</v>
      </c>
      <c r="R159" s="4">
        <v>1</v>
      </c>
      <c r="S159" s="4">
        <v>2</v>
      </c>
      <c r="T159" s="4">
        <v>2</v>
      </c>
      <c r="U159" s="4">
        <v>1</v>
      </c>
      <c r="V159" s="4">
        <v>1</v>
      </c>
      <c r="W159" s="4">
        <v>2</v>
      </c>
      <c r="X159" s="4">
        <v>1</v>
      </c>
      <c r="Y159" s="10">
        <v>2</v>
      </c>
      <c r="Z159" s="10">
        <v>2</v>
      </c>
      <c r="AA159" s="10" t="s">
        <v>86</v>
      </c>
      <c r="AB159" s="14" t="s">
        <v>69</v>
      </c>
      <c r="AC159" s="17">
        <v>17.079999999999998</v>
      </c>
      <c r="AD159" s="17">
        <v>17.079999999999998</v>
      </c>
      <c r="AE159" s="31">
        <f t="shared" si="5"/>
        <v>2</v>
      </c>
      <c r="AF159" s="10">
        <v>1</v>
      </c>
      <c r="AG159" s="16">
        <v>1</v>
      </c>
      <c r="AH159" s="38">
        <v>0</v>
      </c>
    </row>
    <row r="160" spans="1:34">
      <c r="A160" s="19">
        <v>158</v>
      </c>
      <c r="B160" s="37">
        <v>31</v>
      </c>
      <c r="C160" s="7">
        <v>23</v>
      </c>
      <c r="D160" s="7">
        <v>48</v>
      </c>
      <c r="E160" s="30">
        <v>11.7255184440001</v>
      </c>
      <c r="F160" s="30">
        <v>6.0106360260000002</v>
      </c>
      <c r="G160" s="30">
        <v>6.9904906875599897</v>
      </c>
      <c r="H160" s="30">
        <v>11.599719184</v>
      </c>
      <c r="I160" s="4">
        <v>22</v>
      </c>
      <c r="J160" s="4">
        <v>9</v>
      </c>
      <c r="K160" s="2">
        <v>23.84</v>
      </c>
      <c r="L160" s="4">
        <v>22</v>
      </c>
      <c r="M160" s="4">
        <v>36</v>
      </c>
      <c r="N160" s="10">
        <v>3</v>
      </c>
      <c r="O160" s="10">
        <v>18</v>
      </c>
      <c r="P160" s="10">
        <v>36</v>
      </c>
      <c r="Q160" s="4">
        <v>1</v>
      </c>
      <c r="R160" s="4">
        <v>1</v>
      </c>
      <c r="S160" s="4">
        <v>2</v>
      </c>
      <c r="T160" s="4">
        <v>2</v>
      </c>
      <c r="U160" s="4">
        <v>1</v>
      </c>
      <c r="V160" s="4">
        <v>1</v>
      </c>
      <c r="W160" s="4">
        <v>2</v>
      </c>
      <c r="X160" s="4">
        <v>1</v>
      </c>
      <c r="Y160" s="10">
        <v>2</v>
      </c>
      <c r="Z160" s="10">
        <v>1</v>
      </c>
      <c r="AA160" s="10" t="s">
        <v>29</v>
      </c>
      <c r="AB160" s="14">
        <v>20</v>
      </c>
      <c r="AC160" s="14">
        <v>20</v>
      </c>
      <c r="AD160" s="17">
        <v>20</v>
      </c>
      <c r="AE160" s="31">
        <f t="shared" si="5"/>
        <v>2</v>
      </c>
      <c r="AF160" s="10">
        <v>1</v>
      </c>
      <c r="AG160" s="16">
        <v>1</v>
      </c>
      <c r="AH160" s="38">
        <v>1</v>
      </c>
    </row>
    <row r="161" spans="1:34">
      <c r="A161" s="19">
        <v>159</v>
      </c>
      <c r="B161" s="37">
        <v>26</v>
      </c>
      <c r="C161" s="7">
        <v>23</v>
      </c>
      <c r="D161" s="7">
        <v>46</v>
      </c>
      <c r="E161" s="30">
        <v>9.7498599160000694</v>
      </c>
      <c r="F161" s="30">
        <v>6.6704213560000003</v>
      </c>
      <c r="G161" s="30">
        <v>6.9099583745599897</v>
      </c>
      <c r="H161" s="30">
        <v>10.782828430999899</v>
      </c>
      <c r="I161" s="4">
        <v>23</v>
      </c>
      <c r="J161" s="4">
        <v>13</v>
      </c>
      <c r="K161" s="2">
        <v>25.95</v>
      </c>
      <c r="L161" s="4">
        <v>19</v>
      </c>
      <c r="M161" s="4">
        <v>48</v>
      </c>
      <c r="N161" s="10">
        <v>5</v>
      </c>
      <c r="O161" s="10">
        <v>19</v>
      </c>
      <c r="P161" s="10">
        <v>60</v>
      </c>
      <c r="Q161" s="4">
        <v>1</v>
      </c>
      <c r="R161" s="4">
        <v>1</v>
      </c>
      <c r="S161" s="4">
        <v>1</v>
      </c>
      <c r="T161" s="4">
        <v>1</v>
      </c>
      <c r="U161" s="4">
        <v>3</v>
      </c>
      <c r="V161" s="4">
        <v>1</v>
      </c>
      <c r="W161" s="4">
        <v>2</v>
      </c>
      <c r="X161" s="4">
        <v>1</v>
      </c>
      <c r="Y161" s="10">
        <v>2</v>
      </c>
      <c r="Z161" s="10">
        <v>2</v>
      </c>
      <c r="AA161" s="10" t="s">
        <v>22</v>
      </c>
      <c r="AB161" s="14">
        <v>4</v>
      </c>
      <c r="AC161" s="17">
        <f>AB161/0.4</f>
        <v>10</v>
      </c>
      <c r="AD161" s="17">
        <v>10</v>
      </c>
      <c r="AE161" s="31">
        <f t="shared" si="5"/>
        <v>1</v>
      </c>
      <c r="AF161" s="10">
        <v>1</v>
      </c>
      <c r="AG161" s="16">
        <v>1</v>
      </c>
      <c r="AH161" s="38">
        <v>0</v>
      </c>
    </row>
    <row r="162" spans="1:34">
      <c r="A162" s="19">
        <v>160</v>
      </c>
      <c r="B162" s="37">
        <v>11</v>
      </c>
      <c r="C162" s="7">
        <v>21</v>
      </c>
      <c r="D162" s="7">
        <v>45</v>
      </c>
      <c r="E162" s="30">
        <v>9.4607526700000903</v>
      </c>
      <c r="F162" s="30">
        <v>6.0658887429999897</v>
      </c>
      <c r="G162" s="30">
        <v>5.4880130656699997</v>
      </c>
      <c r="H162" s="30">
        <v>11.287326553</v>
      </c>
      <c r="I162" s="4">
        <v>40</v>
      </c>
      <c r="J162" s="4">
        <v>9</v>
      </c>
      <c r="K162" s="2">
        <v>24.8</v>
      </c>
      <c r="L162" s="4">
        <v>25</v>
      </c>
      <c r="M162" s="4">
        <v>39</v>
      </c>
      <c r="N162" s="10">
        <v>20</v>
      </c>
      <c r="O162" s="10">
        <v>27</v>
      </c>
      <c r="P162" s="10">
        <v>324</v>
      </c>
      <c r="Q162" s="4">
        <v>1</v>
      </c>
      <c r="R162" s="4">
        <v>1</v>
      </c>
      <c r="S162" s="4">
        <v>1</v>
      </c>
      <c r="T162" s="4">
        <v>2</v>
      </c>
      <c r="U162" s="4">
        <v>3</v>
      </c>
      <c r="V162" s="4">
        <v>1</v>
      </c>
      <c r="W162" s="4">
        <v>2</v>
      </c>
      <c r="X162" s="4">
        <v>1</v>
      </c>
      <c r="Y162" s="10">
        <v>2</v>
      </c>
      <c r="Z162" s="10">
        <v>1</v>
      </c>
      <c r="AA162" s="10" t="s">
        <v>70</v>
      </c>
      <c r="AB162" s="14" t="s">
        <v>71</v>
      </c>
      <c r="AC162" s="17">
        <v>11.08</v>
      </c>
      <c r="AD162" s="17">
        <v>11.08</v>
      </c>
      <c r="AE162" s="31">
        <f t="shared" ref="AE162:AE193" si="6">IF(AD162&lt;=10, 1, IF(AD162&lt;=20, 2, 3))</f>
        <v>2</v>
      </c>
      <c r="AF162" s="10">
        <v>0</v>
      </c>
      <c r="AG162" s="14">
        <v>0</v>
      </c>
      <c r="AH162" s="38">
        <v>0</v>
      </c>
    </row>
    <row r="163" spans="1:34">
      <c r="A163" s="19">
        <v>161</v>
      </c>
      <c r="B163" s="37">
        <v>19</v>
      </c>
      <c r="C163" s="7">
        <v>24</v>
      </c>
      <c r="D163" s="7">
        <v>50</v>
      </c>
      <c r="E163" s="30">
        <v>7.7147229310000602</v>
      </c>
      <c r="F163" s="30">
        <v>6.6645310919999998</v>
      </c>
      <c r="G163" s="30">
        <v>6.1662828112299897</v>
      </c>
      <c r="H163" s="30">
        <v>11.330562005000001</v>
      </c>
      <c r="I163" s="4">
        <v>52</v>
      </c>
      <c r="J163" s="4">
        <v>9</v>
      </c>
      <c r="K163" s="2">
        <v>25.4</v>
      </c>
      <c r="L163" s="4">
        <v>22</v>
      </c>
      <c r="M163" s="4">
        <v>32</v>
      </c>
      <c r="N163" s="10">
        <v>1</v>
      </c>
      <c r="O163" s="10">
        <v>51</v>
      </c>
      <c r="P163" s="10">
        <v>1</v>
      </c>
      <c r="Q163" s="4">
        <v>1</v>
      </c>
      <c r="R163" s="4">
        <v>1</v>
      </c>
      <c r="S163" s="4">
        <v>2</v>
      </c>
      <c r="T163" s="4">
        <v>2</v>
      </c>
      <c r="U163" s="4">
        <v>1</v>
      </c>
      <c r="V163" s="4">
        <v>2</v>
      </c>
      <c r="W163" s="4">
        <v>1</v>
      </c>
      <c r="X163" s="4">
        <v>2</v>
      </c>
      <c r="Y163" s="10">
        <v>1</v>
      </c>
      <c r="Z163" s="10">
        <v>2</v>
      </c>
      <c r="AA163" s="10" t="s">
        <v>24</v>
      </c>
      <c r="AB163" s="14">
        <v>10</v>
      </c>
      <c r="AC163" s="17">
        <f>AB163/1.4</f>
        <v>7.1428571428571432</v>
      </c>
      <c r="AD163" s="17">
        <v>7.1428571428571432</v>
      </c>
      <c r="AE163" s="31">
        <f t="shared" si="6"/>
        <v>1</v>
      </c>
      <c r="AF163" s="10">
        <v>0</v>
      </c>
      <c r="AG163" s="14">
        <v>0</v>
      </c>
      <c r="AH163" s="38">
        <v>0</v>
      </c>
    </row>
    <row r="164" spans="1:34">
      <c r="A164" s="19">
        <v>162</v>
      </c>
      <c r="B164" s="37">
        <v>19</v>
      </c>
      <c r="C164" s="7">
        <v>27</v>
      </c>
      <c r="D164" s="7">
        <v>45</v>
      </c>
      <c r="E164" s="30">
        <v>7.7335813130000703</v>
      </c>
      <c r="F164" s="30">
        <v>8.0194230809999993</v>
      </c>
      <c r="G164" s="30">
        <v>6.63672947155999</v>
      </c>
      <c r="H164" s="30">
        <v>10.220606092000001</v>
      </c>
      <c r="I164" s="4">
        <v>43</v>
      </c>
      <c r="J164" s="4">
        <v>9</v>
      </c>
      <c r="K164" s="2">
        <v>25.95</v>
      </c>
      <c r="L164" s="4">
        <v>20</v>
      </c>
      <c r="M164" s="4">
        <v>19</v>
      </c>
      <c r="N164" s="10">
        <v>5</v>
      </c>
      <c r="O164" s="10">
        <v>29</v>
      </c>
      <c r="P164" s="10">
        <v>168</v>
      </c>
      <c r="Q164" s="4">
        <v>1</v>
      </c>
      <c r="R164" s="4">
        <v>1</v>
      </c>
      <c r="S164" s="4">
        <v>1</v>
      </c>
      <c r="T164" s="4">
        <v>2</v>
      </c>
      <c r="U164" s="4">
        <v>3</v>
      </c>
      <c r="V164" s="4">
        <v>2</v>
      </c>
      <c r="W164" s="4">
        <v>2</v>
      </c>
      <c r="X164" s="4">
        <v>2</v>
      </c>
      <c r="Y164" s="10">
        <v>2</v>
      </c>
      <c r="Z164" s="10">
        <v>2</v>
      </c>
      <c r="AA164" s="10" t="s">
        <v>22</v>
      </c>
      <c r="AB164" s="14">
        <v>4</v>
      </c>
      <c r="AC164" s="17">
        <f>AB164/0.4</f>
        <v>10</v>
      </c>
      <c r="AD164" s="17">
        <v>10</v>
      </c>
      <c r="AE164" s="31">
        <f t="shared" si="6"/>
        <v>1</v>
      </c>
      <c r="AF164" s="10">
        <v>1</v>
      </c>
      <c r="AG164" s="16">
        <v>1</v>
      </c>
      <c r="AH164" s="38">
        <v>0</v>
      </c>
    </row>
    <row r="165" spans="1:34">
      <c r="A165" s="19">
        <v>163</v>
      </c>
      <c r="B165" s="37">
        <v>24</v>
      </c>
      <c r="C165" s="7">
        <v>18</v>
      </c>
      <c r="D165" s="7">
        <v>48</v>
      </c>
      <c r="E165" s="30">
        <v>9.4300230650000696</v>
      </c>
      <c r="F165" s="30">
        <v>5.0577656620000004</v>
      </c>
      <c r="G165" s="30">
        <v>6.6375132294499899</v>
      </c>
      <c r="H165" s="30">
        <v>10.6007031789999</v>
      </c>
      <c r="I165" s="4">
        <v>44</v>
      </c>
      <c r="J165" s="4">
        <v>9</v>
      </c>
      <c r="K165" s="2">
        <v>19.03</v>
      </c>
      <c r="L165" s="4">
        <v>18</v>
      </c>
      <c r="M165" s="4">
        <v>44</v>
      </c>
      <c r="N165" s="10">
        <v>4</v>
      </c>
      <c r="O165" s="10">
        <v>21</v>
      </c>
      <c r="P165" s="10">
        <v>48</v>
      </c>
      <c r="Q165" s="4">
        <v>1</v>
      </c>
      <c r="R165" s="4">
        <v>2</v>
      </c>
      <c r="S165" s="4">
        <v>2</v>
      </c>
      <c r="T165" s="4">
        <v>2</v>
      </c>
      <c r="U165" s="4">
        <v>1</v>
      </c>
      <c r="V165" s="4">
        <v>1</v>
      </c>
      <c r="W165" s="4">
        <v>2</v>
      </c>
      <c r="X165" s="4">
        <v>2</v>
      </c>
      <c r="Y165" s="10">
        <v>2</v>
      </c>
      <c r="Z165" s="10">
        <v>2</v>
      </c>
      <c r="AA165" s="10" t="s">
        <v>30</v>
      </c>
      <c r="AB165" s="14">
        <v>250</v>
      </c>
      <c r="AC165" s="17">
        <f>AB165/30.6</f>
        <v>8.1699346405228752</v>
      </c>
      <c r="AD165" s="17">
        <v>8.1699346405228752</v>
      </c>
      <c r="AE165" s="31">
        <f t="shared" si="6"/>
        <v>1</v>
      </c>
      <c r="AF165" s="10">
        <v>1</v>
      </c>
      <c r="AG165" s="16">
        <v>1</v>
      </c>
      <c r="AH165" s="38">
        <v>0</v>
      </c>
    </row>
    <row r="166" spans="1:34">
      <c r="A166" s="19">
        <v>164</v>
      </c>
      <c r="B166" s="37">
        <v>19</v>
      </c>
      <c r="C166" s="7">
        <v>24</v>
      </c>
      <c r="D166" s="7">
        <v>43</v>
      </c>
      <c r="E166" s="30">
        <v>7.7611100060000799</v>
      </c>
      <c r="F166" s="30">
        <v>6.4887845459999998</v>
      </c>
      <c r="G166" s="30">
        <v>5.9055414605599896</v>
      </c>
      <c r="H166" s="30">
        <v>10.283467988</v>
      </c>
      <c r="I166" s="4">
        <v>24</v>
      </c>
      <c r="J166" s="4">
        <v>16</v>
      </c>
      <c r="K166" s="2">
        <v>24.78</v>
      </c>
      <c r="L166" s="4">
        <v>36</v>
      </c>
      <c r="M166" s="4">
        <v>56</v>
      </c>
      <c r="N166" s="10">
        <v>1</v>
      </c>
      <c r="O166" s="10">
        <v>41</v>
      </c>
      <c r="P166" s="10">
        <v>12</v>
      </c>
      <c r="Q166" s="4">
        <v>1</v>
      </c>
      <c r="R166" s="4">
        <v>1</v>
      </c>
      <c r="S166" s="4">
        <v>1</v>
      </c>
      <c r="T166" s="4">
        <v>1</v>
      </c>
      <c r="U166" s="4">
        <v>2</v>
      </c>
      <c r="V166" s="4">
        <v>3</v>
      </c>
      <c r="W166" s="4">
        <v>2</v>
      </c>
      <c r="X166" s="4">
        <v>1</v>
      </c>
      <c r="Y166" s="10">
        <v>1</v>
      </c>
      <c r="Z166" s="10">
        <v>2</v>
      </c>
      <c r="AA166" s="10" t="s">
        <v>51</v>
      </c>
      <c r="AB166" s="14">
        <v>18</v>
      </c>
      <c r="AC166" s="17">
        <f>AB166/3.2</f>
        <v>5.625</v>
      </c>
      <c r="AD166" s="17">
        <v>5.625</v>
      </c>
      <c r="AE166" s="31">
        <f t="shared" si="6"/>
        <v>1</v>
      </c>
      <c r="AF166" s="10">
        <v>1</v>
      </c>
      <c r="AG166" s="16">
        <v>2</v>
      </c>
      <c r="AH166" s="38">
        <v>1</v>
      </c>
    </row>
    <row r="167" spans="1:34">
      <c r="A167" s="19">
        <v>165</v>
      </c>
      <c r="B167" s="37">
        <v>23</v>
      </c>
      <c r="C167" s="7">
        <v>23</v>
      </c>
      <c r="D167" s="7">
        <v>44</v>
      </c>
      <c r="E167" s="30">
        <v>9.3676764130000691</v>
      </c>
      <c r="F167" s="30">
        <v>6.839872143</v>
      </c>
      <c r="G167" s="30">
        <v>5.8545671375599904</v>
      </c>
      <c r="H167" s="30">
        <v>9.8809830359999999</v>
      </c>
      <c r="I167" s="4">
        <v>43</v>
      </c>
      <c r="J167" s="4">
        <v>3</v>
      </c>
      <c r="K167" s="2">
        <v>27.16</v>
      </c>
      <c r="L167" s="4">
        <v>15</v>
      </c>
      <c r="M167" s="4">
        <v>27</v>
      </c>
      <c r="N167" s="10">
        <v>20</v>
      </c>
      <c r="O167" s="10">
        <v>25</v>
      </c>
      <c r="P167" s="10">
        <v>372</v>
      </c>
      <c r="Q167" s="4">
        <v>1</v>
      </c>
      <c r="R167" s="4">
        <v>1</v>
      </c>
      <c r="S167" s="4">
        <v>2</v>
      </c>
      <c r="T167" s="4">
        <v>2</v>
      </c>
      <c r="U167" s="4">
        <v>3</v>
      </c>
      <c r="V167" s="4">
        <v>3</v>
      </c>
      <c r="W167" s="4">
        <v>2</v>
      </c>
      <c r="X167" s="4">
        <v>3</v>
      </c>
      <c r="Y167" s="10">
        <v>2</v>
      </c>
      <c r="Z167" s="10">
        <v>2</v>
      </c>
      <c r="AA167" s="10" t="s">
        <v>30</v>
      </c>
      <c r="AB167" s="14">
        <v>100</v>
      </c>
      <c r="AC167" s="17">
        <f>AB167/30.6</f>
        <v>3.2679738562091503</v>
      </c>
      <c r="AD167" s="17">
        <v>3.2679738562091503</v>
      </c>
      <c r="AE167" s="31">
        <f t="shared" si="6"/>
        <v>1</v>
      </c>
      <c r="AF167" s="10">
        <v>0</v>
      </c>
      <c r="AG167" s="14">
        <v>0</v>
      </c>
      <c r="AH167" s="38">
        <v>1</v>
      </c>
    </row>
    <row r="168" spans="1:34">
      <c r="A168" s="19">
        <v>166</v>
      </c>
      <c r="B168" s="37">
        <v>23</v>
      </c>
      <c r="C168" s="7">
        <v>26</v>
      </c>
      <c r="D168" s="7">
        <v>47</v>
      </c>
      <c r="E168" s="30">
        <v>9.5246559590000697</v>
      </c>
      <c r="F168" s="30">
        <v>8.0435953280000003</v>
      </c>
      <c r="G168" s="30">
        <v>6.8899290395599904</v>
      </c>
      <c r="H168" s="30">
        <v>9.9991639479999996</v>
      </c>
      <c r="I168" s="4">
        <v>33</v>
      </c>
      <c r="J168" s="4">
        <v>9</v>
      </c>
      <c r="K168" s="2">
        <v>24.91</v>
      </c>
      <c r="L168" s="4">
        <v>13</v>
      </c>
      <c r="M168" s="4">
        <v>10</v>
      </c>
      <c r="N168" s="10">
        <v>10</v>
      </c>
      <c r="O168" s="10">
        <v>18</v>
      </c>
      <c r="P168" s="10">
        <v>180</v>
      </c>
      <c r="Q168" s="4">
        <v>1</v>
      </c>
      <c r="R168" s="4">
        <v>1</v>
      </c>
      <c r="S168" s="4">
        <v>1</v>
      </c>
      <c r="T168" s="4">
        <v>2</v>
      </c>
      <c r="U168" s="4">
        <v>3</v>
      </c>
      <c r="V168" s="4">
        <v>2</v>
      </c>
      <c r="W168" s="4">
        <v>2</v>
      </c>
      <c r="X168" s="4">
        <v>1</v>
      </c>
      <c r="Y168" s="10">
        <v>2</v>
      </c>
      <c r="Z168" s="10">
        <v>2</v>
      </c>
      <c r="AA168" s="10" t="s">
        <v>22</v>
      </c>
      <c r="AB168" s="14">
        <v>4</v>
      </c>
      <c r="AC168" s="17">
        <f>AB168/0.4</f>
        <v>10</v>
      </c>
      <c r="AD168" s="17">
        <v>10</v>
      </c>
      <c r="AE168" s="31">
        <f t="shared" si="6"/>
        <v>1</v>
      </c>
      <c r="AF168" s="10">
        <v>0</v>
      </c>
      <c r="AG168" s="14">
        <v>0</v>
      </c>
      <c r="AH168" s="38">
        <v>0</v>
      </c>
    </row>
    <row r="169" spans="1:34">
      <c r="A169" s="19">
        <v>167</v>
      </c>
      <c r="B169" s="37">
        <v>29</v>
      </c>
      <c r="C169" s="7">
        <v>23</v>
      </c>
      <c r="D169" s="7">
        <v>49</v>
      </c>
      <c r="E169" s="30">
        <v>11.017789369000001</v>
      </c>
      <c r="F169" s="30">
        <v>4.5230601259999998</v>
      </c>
      <c r="G169" s="30">
        <v>6.7649092173399898</v>
      </c>
      <c r="H169" s="30">
        <v>11.697631832000001</v>
      </c>
      <c r="I169" s="4">
        <v>22</v>
      </c>
      <c r="J169" s="4">
        <v>12</v>
      </c>
      <c r="K169" s="2">
        <v>24.69</v>
      </c>
      <c r="L169" s="4">
        <v>26</v>
      </c>
      <c r="M169" s="4">
        <v>25</v>
      </c>
      <c r="N169" s="10">
        <v>3</v>
      </c>
      <c r="O169" s="10">
        <v>17</v>
      </c>
      <c r="P169" s="10">
        <v>48</v>
      </c>
      <c r="Q169" s="4">
        <v>1</v>
      </c>
      <c r="R169" s="4">
        <v>1</v>
      </c>
      <c r="S169" s="4">
        <v>2</v>
      </c>
      <c r="T169" s="4">
        <v>2</v>
      </c>
      <c r="U169" s="4">
        <v>2</v>
      </c>
      <c r="V169" s="4">
        <v>1</v>
      </c>
      <c r="W169" s="4">
        <v>2</v>
      </c>
      <c r="X169" s="4">
        <v>1</v>
      </c>
      <c r="Y169" s="10">
        <v>2</v>
      </c>
      <c r="Z169" s="10">
        <v>2</v>
      </c>
      <c r="AA169" s="10" t="s">
        <v>38</v>
      </c>
      <c r="AB169" s="14">
        <v>150</v>
      </c>
      <c r="AC169" s="17">
        <f>AB169/32.3</f>
        <v>4.643962848297214</v>
      </c>
      <c r="AD169" s="17">
        <v>4.643962848297214</v>
      </c>
      <c r="AE169" s="31">
        <f t="shared" si="6"/>
        <v>1</v>
      </c>
      <c r="AF169" s="10">
        <v>0</v>
      </c>
      <c r="AG169" s="14">
        <v>0</v>
      </c>
      <c r="AH169" s="38">
        <v>0</v>
      </c>
    </row>
    <row r="170" spans="1:34">
      <c r="A170" s="19">
        <v>168</v>
      </c>
      <c r="B170" s="37">
        <v>28</v>
      </c>
      <c r="C170" s="7">
        <v>20</v>
      </c>
      <c r="D170" s="7">
        <v>42</v>
      </c>
      <c r="E170" s="30">
        <v>11.333638819999999</v>
      </c>
      <c r="F170" s="30">
        <v>4.5321565570000004</v>
      </c>
      <c r="G170" s="30">
        <v>5.6620291334499999</v>
      </c>
      <c r="H170" s="30">
        <v>10.5907608149999</v>
      </c>
      <c r="I170" s="4">
        <v>51</v>
      </c>
      <c r="J170" s="4">
        <v>9</v>
      </c>
      <c r="K170" s="2">
        <v>26.4</v>
      </c>
      <c r="L170" s="4">
        <v>14</v>
      </c>
      <c r="M170" s="4">
        <v>33</v>
      </c>
      <c r="N170" s="10">
        <v>18</v>
      </c>
      <c r="O170" s="10">
        <v>29</v>
      </c>
      <c r="P170" s="10">
        <v>264</v>
      </c>
      <c r="Q170" s="4">
        <v>1</v>
      </c>
      <c r="R170" s="4">
        <v>1</v>
      </c>
      <c r="S170" s="4">
        <v>2</v>
      </c>
      <c r="T170" s="4">
        <v>1</v>
      </c>
      <c r="U170" s="4">
        <v>3</v>
      </c>
      <c r="V170" s="4">
        <v>1</v>
      </c>
      <c r="W170" s="4">
        <v>2</v>
      </c>
      <c r="X170" s="4">
        <v>2</v>
      </c>
      <c r="Y170" s="10">
        <v>2</v>
      </c>
      <c r="Z170" s="10">
        <v>2</v>
      </c>
      <c r="AA170" s="10" t="s">
        <v>23</v>
      </c>
      <c r="AB170" s="14">
        <v>400</v>
      </c>
      <c r="AC170" s="17">
        <f>AB170/38.3</f>
        <v>10.443864229765014</v>
      </c>
      <c r="AD170" s="17">
        <v>10.443864229765014</v>
      </c>
      <c r="AE170" s="31">
        <f t="shared" si="6"/>
        <v>2</v>
      </c>
      <c r="AF170" s="10">
        <v>1</v>
      </c>
      <c r="AG170" s="16">
        <v>1</v>
      </c>
      <c r="AH170" s="38">
        <v>1</v>
      </c>
    </row>
    <row r="171" spans="1:34">
      <c r="A171" s="19">
        <v>169</v>
      </c>
      <c r="B171" s="37">
        <v>27</v>
      </c>
      <c r="C171" s="7">
        <v>19</v>
      </c>
      <c r="D171" s="7">
        <v>43</v>
      </c>
      <c r="E171" s="30">
        <v>11.098387721</v>
      </c>
      <c r="F171" s="30">
        <v>4.2796819409999998</v>
      </c>
      <c r="G171" s="30">
        <v>4.61471383645</v>
      </c>
      <c r="H171" s="30">
        <v>10.557571889999901</v>
      </c>
      <c r="I171" s="4">
        <v>44</v>
      </c>
      <c r="J171" s="4">
        <v>7</v>
      </c>
      <c r="K171" s="2">
        <v>24.68</v>
      </c>
      <c r="L171" s="4">
        <v>20</v>
      </c>
      <c r="M171" s="4">
        <v>29</v>
      </c>
      <c r="N171" s="10">
        <v>3</v>
      </c>
      <c r="O171" s="10">
        <v>41</v>
      </c>
      <c r="P171" s="10">
        <v>96</v>
      </c>
      <c r="Q171" s="4">
        <v>1</v>
      </c>
      <c r="R171" s="4">
        <v>2</v>
      </c>
      <c r="S171" s="4">
        <v>2</v>
      </c>
      <c r="T171" s="4">
        <v>2</v>
      </c>
      <c r="U171" s="4">
        <v>1</v>
      </c>
      <c r="V171" s="4">
        <v>1</v>
      </c>
      <c r="W171" s="4">
        <v>2</v>
      </c>
      <c r="X171" s="4">
        <v>3</v>
      </c>
      <c r="Y171" s="10">
        <v>2</v>
      </c>
      <c r="Z171" s="10">
        <v>2</v>
      </c>
      <c r="AA171" s="10" t="s">
        <v>24</v>
      </c>
      <c r="AB171" s="14">
        <v>15</v>
      </c>
      <c r="AC171" s="17">
        <f>AB171/1.4</f>
        <v>10.714285714285715</v>
      </c>
      <c r="AD171" s="17">
        <v>10.714285714285715</v>
      </c>
      <c r="AE171" s="31">
        <f t="shared" si="6"/>
        <v>2</v>
      </c>
      <c r="AF171" s="10">
        <v>1</v>
      </c>
      <c r="AG171" s="16">
        <v>2</v>
      </c>
      <c r="AH171" s="38">
        <v>0</v>
      </c>
    </row>
    <row r="172" spans="1:34">
      <c r="A172" s="19">
        <v>170</v>
      </c>
      <c r="B172" s="37">
        <v>25</v>
      </c>
      <c r="C172" s="7">
        <v>24</v>
      </c>
      <c r="D172" s="7">
        <v>44</v>
      </c>
      <c r="E172" s="30">
        <v>9.6273263260000608</v>
      </c>
      <c r="F172" s="30">
        <v>5.0743124149999996</v>
      </c>
      <c r="G172" s="30">
        <v>5.59694025433999</v>
      </c>
      <c r="H172" s="30">
        <v>11.2414622909999</v>
      </c>
      <c r="I172" s="4">
        <v>49</v>
      </c>
      <c r="J172" s="4">
        <v>12</v>
      </c>
      <c r="K172" s="2">
        <v>18.37</v>
      </c>
      <c r="L172" s="4">
        <v>20</v>
      </c>
      <c r="M172" s="4">
        <v>25</v>
      </c>
      <c r="N172" s="10">
        <v>20</v>
      </c>
      <c r="O172" s="10">
        <v>21</v>
      </c>
      <c r="P172" s="10">
        <v>264</v>
      </c>
      <c r="Q172" s="4">
        <v>1</v>
      </c>
      <c r="R172" s="4">
        <v>1</v>
      </c>
      <c r="S172" s="4">
        <v>1</v>
      </c>
      <c r="T172" s="4">
        <v>2</v>
      </c>
      <c r="U172" s="4">
        <v>3</v>
      </c>
      <c r="V172" s="4">
        <v>2</v>
      </c>
      <c r="W172" s="4">
        <v>1</v>
      </c>
      <c r="X172" s="4">
        <v>3</v>
      </c>
      <c r="Y172" s="10">
        <v>2</v>
      </c>
      <c r="Z172" s="10">
        <v>2</v>
      </c>
      <c r="AA172" s="10" t="s">
        <v>24</v>
      </c>
      <c r="AB172" s="14">
        <v>20</v>
      </c>
      <c r="AC172" s="17">
        <f>AB172/1.4</f>
        <v>14.285714285714286</v>
      </c>
      <c r="AD172" s="17">
        <v>14.285714285714286</v>
      </c>
      <c r="AE172" s="31">
        <f t="shared" si="6"/>
        <v>2</v>
      </c>
      <c r="AF172" s="10">
        <v>0</v>
      </c>
      <c r="AG172" s="14">
        <v>0</v>
      </c>
      <c r="AH172" s="38">
        <v>1</v>
      </c>
    </row>
    <row r="173" spans="1:34">
      <c r="A173" s="19">
        <v>171</v>
      </c>
      <c r="B173" s="37">
        <v>15</v>
      </c>
      <c r="C173" s="7">
        <v>18</v>
      </c>
      <c r="D173" s="7">
        <v>34</v>
      </c>
      <c r="E173" s="30">
        <v>5.31727667500006</v>
      </c>
      <c r="F173" s="30">
        <v>3.3176335159999901</v>
      </c>
      <c r="G173" s="30">
        <v>4.1893884465599998</v>
      </c>
      <c r="H173" s="30">
        <v>9.1032697739999993</v>
      </c>
      <c r="I173" s="4">
        <v>30</v>
      </c>
      <c r="J173" s="4">
        <v>16</v>
      </c>
      <c r="K173" s="2">
        <v>24.91</v>
      </c>
      <c r="L173" s="4">
        <v>30</v>
      </c>
      <c r="M173" s="4">
        <v>54</v>
      </c>
      <c r="N173" s="10">
        <v>6</v>
      </c>
      <c r="O173" s="10">
        <v>24</v>
      </c>
      <c r="P173" s="10">
        <v>96</v>
      </c>
      <c r="Q173" s="4">
        <v>1</v>
      </c>
      <c r="R173" s="4">
        <v>1</v>
      </c>
      <c r="S173" s="4">
        <v>1</v>
      </c>
      <c r="T173" s="4">
        <v>1</v>
      </c>
      <c r="U173" s="4">
        <v>3</v>
      </c>
      <c r="V173" s="4">
        <v>3</v>
      </c>
      <c r="W173" s="4">
        <v>1</v>
      </c>
      <c r="X173" s="4">
        <v>1</v>
      </c>
      <c r="Y173" s="10">
        <v>2</v>
      </c>
      <c r="Z173" s="10">
        <v>2</v>
      </c>
      <c r="AA173" s="10" t="s">
        <v>33</v>
      </c>
      <c r="AB173" s="14">
        <v>6</v>
      </c>
      <c r="AC173" s="17">
        <f>AB173/0.45</f>
        <v>13.333333333333332</v>
      </c>
      <c r="AD173" s="17">
        <v>13.333333333333332</v>
      </c>
      <c r="AE173" s="31">
        <f t="shared" si="6"/>
        <v>2</v>
      </c>
      <c r="AF173" s="10">
        <v>0</v>
      </c>
      <c r="AG173" s="14">
        <v>0</v>
      </c>
      <c r="AH173" s="38">
        <v>1</v>
      </c>
    </row>
    <row r="174" spans="1:34">
      <c r="A174" s="19">
        <v>172</v>
      </c>
      <c r="B174" s="37">
        <v>24</v>
      </c>
      <c r="C174" s="7">
        <v>25</v>
      </c>
      <c r="D174" s="7">
        <v>46</v>
      </c>
      <c r="E174" s="30">
        <v>9.3729488390000792</v>
      </c>
      <c r="F174" s="30">
        <v>6.6999610030000003</v>
      </c>
      <c r="G174" s="30">
        <v>5.6892356934499899</v>
      </c>
      <c r="H174" s="30">
        <v>11.64340705</v>
      </c>
      <c r="I174" s="4">
        <v>36</v>
      </c>
      <c r="J174" s="4">
        <v>9</v>
      </c>
      <c r="K174" s="2">
        <v>24.49</v>
      </c>
      <c r="L174" s="4">
        <v>12</v>
      </c>
      <c r="M174" s="4">
        <v>29</v>
      </c>
      <c r="N174" s="10">
        <v>15</v>
      </c>
      <c r="O174" s="10">
        <v>19</v>
      </c>
      <c r="P174" s="10">
        <v>204</v>
      </c>
      <c r="Q174" s="4">
        <v>1</v>
      </c>
      <c r="R174" s="4">
        <v>2</v>
      </c>
      <c r="S174" s="4">
        <v>2</v>
      </c>
      <c r="T174" s="4">
        <v>1</v>
      </c>
      <c r="U174" s="4">
        <v>1</v>
      </c>
      <c r="V174" s="4">
        <v>1</v>
      </c>
      <c r="W174" s="4">
        <v>2</v>
      </c>
      <c r="X174" s="4">
        <v>1</v>
      </c>
      <c r="Y174" s="10">
        <v>2</v>
      </c>
      <c r="Z174" s="10">
        <v>2</v>
      </c>
      <c r="AA174" s="10" t="s">
        <v>29</v>
      </c>
      <c r="AB174" s="14">
        <v>20</v>
      </c>
      <c r="AC174" s="14">
        <v>20</v>
      </c>
      <c r="AD174" s="17">
        <v>20</v>
      </c>
      <c r="AE174" s="31">
        <f t="shared" si="6"/>
        <v>2</v>
      </c>
      <c r="AF174" s="10">
        <v>1</v>
      </c>
      <c r="AG174" s="16">
        <v>2</v>
      </c>
      <c r="AH174" s="38">
        <v>0</v>
      </c>
    </row>
    <row r="175" spans="1:34">
      <c r="A175" s="19">
        <v>173</v>
      </c>
      <c r="B175" s="37">
        <v>23</v>
      </c>
      <c r="C175" s="7">
        <v>16</v>
      </c>
      <c r="D175" s="7">
        <v>38</v>
      </c>
      <c r="E175" s="30">
        <v>9.1567525200000794</v>
      </c>
      <c r="F175" s="30">
        <v>3.6894019419999902</v>
      </c>
      <c r="G175" s="30">
        <v>5.3564895797799998</v>
      </c>
      <c r="H175" s="30">
        <v>9.0740609539999895</v>
      </c>
      <c r="I175" s="4">
        <v>47</v>
      </c>
      <c r="J175" s="4">
        <v>4</v>
      </c>
      <c r="K175" s="2">
        <v>28.12</v>
      </c>
      <c r="L175" s="4">
        <v>16</v>
      </c>
      <c r="M175" s="4">
        <v>33</v>
      </c>
      <c r="N175" s="10">
        <v>10</v>
      </c>
      <c r="O175" s="10">
        <v>29</v>
      </c>
      <c r="P175" s="10">
        <v>240</v>
      </c>
      <c r="Q175" s="4">
        <v>1</v>
      </c>
      <c r="R175" s="4">
        <v>1</v>
      </c>
      <c r="S175" s="4">
        <v>2</v>
      </c>
      <c r="T175" s="4">
        <v>2</v>
      </c>
      <c r="U175" s="4">
        <v>3</v>
      </c>
      <c r="V175" s="4">
        <v>1</v>
      </c>
      <c r="W175" s="4">
        <v>2</v>
      </c>
      <c r="X175" s="4">
        <v>3</v>
      </c>
      <c r="Y175" s="10">
        <v>2</v>
      </c>
      <c r="Z175" s="10">
        <v>2</v>
      </c>
      <c r="AA175" s="10" t="s">
        <v>30</v>
      </c>
      <c r="AB175" s="14">
        <v>150</v>
      </c>
      <c r="AC175" s="17">
        <f>AB175/30.6</f>
        <v>4.901960784313725</v>
      </c>
      <c r="AD175" s="17">
        <v>4.901960784313725</v>
      </c>
      <c r="AE175" s="31">
        <f t="shared" si="6"/>
        <v>1</v>
      </c>
      <c r="AF175" s="10">
        <v>1</v>
      </c>
      <c r="AG175" s="16">
        <v>1</v>
      </c>
      <c r="AH175" s="38">
        <v>0</v>
      </c>
    </row>
    <row r="176" spans="1:34">
      <c r="A176" s="19">
        <v>174</v>
      </c>
      <c r="B176" s="37">
        <v>23</v>
      </c>
      <c r="C176" s="7">
        <v>23</v>
      </c>
      <c r="D176" s="7">
        <v>39</v>
      </c>
      <c r="E176" s="30">
        <v>9.1707287830000599</v>
      </c>
      <c r="F176" s="30">
        <v>5.5290474390000002</v>
      </c>
      <c r="G176" s="30">
        <v>4.6806628375599999</v>
      </c>
      <c r="H176" s="30">
        <v>10.7250919239999</v>
      </c>
      <c r="I176" s="4">
        <v>21</v>
      </c>
      <c r="J176" s="4">
        <v>14</v>
      </c>
      <c r="K176" s="2">
        <v>25.95</v>
      </c>
      <c r="L176" s="4">
        <v>33</v>
      </c>
      <c r="M176" s="4">
        <v>48</v>
      </c>
      <c r="N176" s="10">
        <v>5</v>
      </c>
      <c r="O176" s="10">
        <v>17</v>
      </c>
      <c r="P176" s="10">
        <v>84</v>
      </c>
      <c r="Q176" s="4">
        <v>1</v>
      </c>
      <c r="R176" s="4">
        <v>1</v>
      </c>
      <c r="S176" s="4">
        <v>1</v>
      </c>
      <c r="T176" s="4">
        <v>1</v>
      </c>
      <c r="U176" s="4">
        <v>1</v>
      </c>
      <c r="V176" s="4">
        <v>1</v>
      </c>
      <c r="W176" s="4">
        <v>2</v>
      </c>
      <c r="X176" s="4">
        <v>1</v>
      </c>
      <c r="Y176" s="10">
        <v>2</v>
      </c>
      <c r="Z176" s="10">
        <v>2</v>
      </c>
      <c r="AA176" s="10" t="s">
        <v>85</v>
      </c>
      <c r="AB176" s="14">
        <v>6</v>
      </c>
      <c r="AC176" s="17">
        <f>AB176/0.45</f>
        <v>13.333333333333332</v>
      </c>
      <c r="AD176" s="17">
        <v>13.333333333333332</v>
      </c>
      <c r="AE176" s="31">
        <f t="shared" si="6"/>
        <v>2</v>
      </c>
      <c r="AF176" s="10">
        <v>1</v>
      </c>
      <c r="AG176" s="16">
        <v>2</v>
      </c>
      <c r="AH176" s="38">
        <v>0</v>
      </c>
    </row>
    <row r="177" spans="1:34">
      <c r="A177" s="19">
        <v>175</v>
      </c>
      <c r="B177" s="37">
        <v>22</v>
      </c>
      <c r="C177" s="7">
        <v>19</v>
      </c>
      <c r="D177" s="7">
        <v>39</v>
      </c>
      <c r="E177" s="30">
        <v>8.9237194140000806</v>
      </c>
      <c r="F177" s="30">
        <v>4.910843002</v>
      </c>
      <c r="G177" s="30">
        <v>4.7576541715599996</v>
      </c>
      <c r="H177" s="30">
        <v>9.8381252239999899</v>
      </c>
      <c r="I177" s="4">
        <v>43</v>
      </c>
      <c r="J177" s="4">
        <v>2</v>
      </c>
      <c r="K177" s="2">
        <v>20.079999999999998</v>
      </c>
      <c r="L177" s="4">
        <v>13</v>
      </c>
      <c r="M177" s="4">
        <v>20</v>
      </c>
      <c r="N177" s="10">
        <v>2</v>
      </c>
      <c r="O177" s="10">
        <v>20</v>
      </c>
      <c r="P177" s="10">
        <v>6</v>
      </c>
      <c r="Q177" s="4">
        <v>1</v>
      </c>
      <c r="R177" s="4">
        <v>2</v>
      </c>
      <c r="S177" s="4">
        <v>1</v>
      </c>
      <c r="T177" s="4">
        <v>1</v>
      </c>
      <c r="U177" s="4">
        <v>3</v>
      </c>
      <c r="V177" s="4">
        <v>1</v>
      </c>
      <c r="W177" s="4">
        <v>2</v>
      </c>
      <c r="X177" s="4">
        <v>3</v>
      </c>
      <c r="Y177" s="10">
        <v>2</v>
      </c>
      <c r="Z177" s="10">
        <v>2</v>
      </c>
      <c r="AA177" s="10" t="s">
        <v>23</v>
      </c>
      <c r="AB177" s="14">
        <v>200</v>
      </c>
      <c r="AC177" s="17">
        <f>AB177/38.3</f>
        <v>5.2219321148825069</v>
      </c>
      <c r="AD177" s="17">
        <v>5.2219321148825069</v>
      </c>
      <c r="AE177" s="31">
        <f t="shared" si="6"/>
        <v>1</v>
      </c>
      <c r="AF177" s="10">
        <v>0</v>
      </c>
      <c r="AG177" s="14">
        <v>0</v>
      </c>
      <c r="AH177" s="38">
        <v>0</v>
      </c>
    </row>
    <row r="178" spans="1:34">
      <c r="A178" s="19">
        <v>176</v>
      </c>
      <c r="B178" s="37">
        <v>27</v>
      </c>
      <c r="C178" s="7">
        <v>21</v>
      </c>
      <c r="D178" s="7">
        <v>49</v>
      </c>
      <c r="E178" s="30">
        <v>11.098475921</v>
      </c>
      <c r="F178" s="30">
        <v>4.5350545249999996</v>
      </c>
      <c r="G178" s="30">
        <v>6.0524294763399897</v>
      </c>
      <c r="H178" s="30">
        <v>11.472142126</v>
      </c>
      <c r="I178" s="4">
        <v>47</v>
      </c>
      <c r="J178" s="4">
        <v>16</v>
      </c>
      <c r="K178" s="2">
        <v>26.73</v>
      </c>
      <c r="L178" s="4">
        <v>22</v>
      </c>
      <c r="M178" s="4">
        <v>40</v>
      </c>
      <c r="N178" s="10">
        <v>12</v>
      </c>
      <c r="O178" s="10">
        <v>28</v>
      </c>
      <c r="P178" s="10">
        <v>216</v>
      </c>
      <c r="Q178" s="4">
        <v>1</v>
      </c>
      <c r="R178" s="4">
        <v>1</v>
      </c>
      <c r="S178" s="4">
        <v>1</v>
      </c>
      <c r="T178" s="4">
        <v>1</v>
      </c>
      <c r="U178" s="4">
        <v>1</v>
      </c>
      <c r="V178" s="4">
        <v>1</v>
      </c>
      <c r="W178" s="4">
        <v>1</v>
      </c>
      <c r="X178" s="4">
        <v>2</v>
      </c>
      <c r="Y178" s="10">
        <v>2</v>
      </c>
      <c r="Z178" s="10">
        <v>2</v>
      </c>
      <c r="AA178" s="10" t="s">
        <v>22</v>
      </c>
      <c r="AB178" s="14">
        <v>4</v>
      </c>
      <c r="AC178" s="17">
        <f>AB178/0.4</f>
        <v>10</v>
      </c>
      <c r="AD178" s="17">
        <v>10</v>
      </c>
      <c r="AE178" s="31">
        <f t="shared" si="6"/>
        <v>1</v>
      </c>
      <c r="AF178" s="10">
        <v>0</v>
      </c>
      <c r="AG178" s="14">
        <v>0</v>
      </c>
      <c r="AH178" s="38">
        <v>1</v>
      </c>
    </row>
    <row r="179" spans="1:34">
      <c r="A179" s="19">
        <v>177</v>
      </c>
      <c r="B179" s="37">
        <v>19</v>
      </c>
      <c r="C179" s="7">
        <v>23</v>
      </c>
      <c r="D179" s="7">
        <v>44</v>
      </c>
      <c r="E179" s="30">
        <v>7.5502743130000596</v>
      </c>
      <c r="F179" s="30">
        <v>6.3952269890000002</v>
      </c>
      <c r="G179" s="30">
        <v>7.1390293306699899</v>
      </c>
      <c r="H179" s="30">
        <v>9.7970300080000001</v>
      </c>
      <c r="I179" s="4">
        <v>39</v>
      </c>
      <c r="J179" s="4">
        <v>12</v>
      </c>
      <c r="K179" s="2">
        <v>18.93</v>
      </c>
      <c r="L179" s="4">
        <v>22</v>
      </c>
      <c r="M179" s="4">
        <v>37</v>
      </c>
      <c r="N179" s="10">
        <v>6</v>
      </c>
      <c r="O179" s="10">
        <v>18</v>
      </c>
      <c r="P179" s="10">
        <v>132</v>
      </c>
      <c r="Q179" s="4">
        <v>1</v>
      </c>
      <c r="R179" s="4">
        <v>1</v>
      </c>
      <c r="S179" s="4">
        <v>1</v>
      </c>
      <c r="T179" s="4">
        <v>2</v>
      </c>
      <c r="U179" s="4">
        <v>1</v>
      </c>
      <c r="V179" s="4">
        <v>1</v>
      </c>
      <c r="W179" s="4">
        <v>2</v>
      </c>
      <c r="X179" s="4">
        <v>2</v>
      </c>
      <c r="Y179" s="10">
        <v>2</v>
      </c>
      <c r="Z179" s="10">
        <v>2</v>
      </c>
      <c r="AA179" s="10" t="s">
        <v>23</v>
      </c>
      <c r="AB179" s="14">
        <v>400</v>
      </c>
      <c r="AC179" s="17">
        <f>AB179/38.3</f>
        <v>10.443864229765014</v>
      </c>
      <c r="AD179" s="17">
        <v>10.443864229765014</v>
      </c>
      <c r="AE179" s="31">
        <f t="shared" si="6"/>
        <v>2</v>
      </c>
      <c r="AF179" s="10">
        <v>0</v>
      </c>
      <c r="AG179" s="14">
        <v>0</v>
      </c>
      <c r="AH179" s="38">
        <v>0</v>
      </c>
    </row>
    <row r="180" spans="1:34">
      <c r="A180" s="19">
        <v>178</v>
      </c>
      <c r="B180" s="37">
        <v>24</v>
      </c>
      <c r="C180" s="7">
        <v>24</v>
      </c>
      <c r="D180" s="7">
        <v>43</v>
      </c>
      <c r="E180" s="30">
        <v>9.2191873720000803</v>
      </c>
      <c r="F180" s="30">
        <v>6.4270431710000002</v>
      </c>
      <c r="G180" s="30">
        <v>6.6642054815599998</v>
      </c>
      <c r="H180" s="30">
        <v>10.5441913379999</v>
      </c>
      <c r="I180" s="4">
        <v>43</v>
      </c>
      <c r="J180" s="4">
        <v>8</v>
      </c>
      <c r="K180" s="2">
        <v>20.37</v>
      </c>
      <c r="L180" s="4">
        <v>18</v>
      </c>
      <c r="M180" s="4">
        <v>22</v>
      </c>
      <c r="N180" s="10">
        <v>10</v>
      </c>
      <c r="O180" s="10">
        <v>35</v>
      </c>
      <c r="P180" s="10">
        <v>264</v>
      </c>
      <c r="Q180" s="4">
        <v>1</v>
      </c>
      <c r="R180" s="4">
        <v>1</v>
      </c>
      <c r="S180" s="4">
        <v>2</v>
      </c>
      <c r="T180" s="4">
        <v>2</v>
      </c>
      <c r="U180" s="4">
        <v>3</v>
      </c>
      <c r="V180" s="4">
        <v>1</v>
      </c>
      <c r="W180" s="4">
        <v>2</v>
      </c>
      <c r="X180" s="4">
        <v>1</v>
      </c>
      <c r="Y180" s="10">
        <v>2</v>
      </c>
      <c r="Z180" s="10">
        <v>1</v>
      </c>
      <c r="AA180" s="10" t="s">
        <v>29</v>
      </c>
      <c r="AB180" s="14">
        <v>15</v>
      </c>
      <c r="AC180" s="14">
        <v>15</v>
      </c>
      <c r="AD180" s="17">
        <v>15</v>
      </c>
      <c r="AE180" s="31">
        <f t="shared" si="6"/>
        <v>2</v>
      </c>
      <c r="AF180" s="10">
        <v>0</v>
      </c>
      <c r="AG180" s="14">
        <v>0</v>
      </c>
      <c r="AH180" s="38">
        <v>0</v>
      </c>
    </row>
    <row r="181" spans="1:34">
      <c r="A181" s="19">
        <v>179</v>
      </c>
      <c r="B181" s="37">
        <v>14</v>
      </c>
      <c r="C181" s="7">
        <v>25</v>
      </c>
      <c r="D181" s="7">
        <v>35</v>
      </c>
      <c r="E181" s="30">
        <v>5.0239465090000204</v>
      </c>
      <c r="F181" s="30">
        <v>5.8093150429999998</v>
      </c>
      <c r="G181" s="30">
        <v>4.65975849044999</v>
      </c>
      <c r="H181" s="30">
        <v>9.4530544149999898</v>
      </c>
      <c r="I181" s="4">
        <v>28</v>
      </c>
      <c r="J181" s="4">
        <v>18</v>
      </c>
      <c r="K181" s="2">
        <v>20.37</v>
      </c>
      <c r="L181" s="4">
        <v>36</v>
      </c>
      <c r="M181" s="4">
        <v>51</v>
      </c>
      <c r="N181" s="10">
        <v>10</v>
      </c>
      <c r="O181" s="10">
        <v>16</v>
      </c>
      <c r="P181" s="10">
        <v>168</v>
      </c>
      <c r="Q181" s="4">
        <v>1</v>
      </c>
      <c r="R181" s="4">
        <v>1</v>
      </c>
      <c r="S181" s="4">
        <v>1</v>
      </c>
      <c r="T181" s="4">
        <v>1</v>
      </c>
      <c r="U181" s="4">
        <v>1</v>
      </c>
      <c r="V181" s="4">
        <v>1</v>
      </c>
      <c r="W181" s="4">
        <v>1</v>
      </c>
      <c r="X181" s="4">
        <v>1</v>
      </c>
      <c r="Y181" s="10">
        <v>2</v>
      </c>
      <c r="Z181" s="10">
        <v>1</v>
      </c>
      <c r="AA181" s="10" t="s">
        <v>38</v>
      </c>
      <c r="AB181" s="14">
        <v>600</v>
      </c>
      <c r="AC181" s="17">
        <f>AB181/32.3</f>
        <v>18.575851393188856</v>
      </c>
      <c r="AD181" s="17">
        <v>18.575851393188856</v>
      </c>
      <c r="AE181" s="31">
        <f t="shared" si="6"/>
        <v>2</v>
      </c>
      <c r="AF181" s="10">
        <v>0</v>
      </c>
      <c r="AG181" s="14">
        <v>0</v>
      </c>
      <c r="AH181" s="38">
        <v>1</v>
      </c>
    </row>
    <row r="182" spans="1:34">
      <c r="A182" s="19">
        <v>180</v>
      </c>
      <c r="B182" s="37">
        <v>28</v>
      </c>
      <c r="C182" s="7">
        <v>20</v>
      </c>
      <c r="D182" s="7">
        <v>47</v>
      </c>
      <c r="E182" s="30">
        <v>11.191552178</v>
      </c>
      <c r="F182" s="30">
        <v>5.0780942919999896</v>
      </c>
      <c r="G182" s="30">
        <v>5.5911244024500002</v>
      </c>
      <c r="H182" s="30">
        <v>11.189204914999999</v>
      </c>
      <c r="I182" s="4">
        <v>33</v>
      </c>
      <c r="J182" s="4">
        <v>9</v>
      </c>
      <c r="K182" s="2">
        <v>21.48</v>
      </c>
      <c r="L182" s="4">
        <v>33</v>
      </c>
      <c r="M182" s="4">
        <v>44</v>
      </c>
      <c r="N182" s="10">
        <v>3</v>
      </c>
      <c r="O182" s="10">
        <v>31</v>
      </c>
      <c r="P182" s="10">
        <v>60</v>
      </c>
      <c r="Q182" s="4">
        <v>2</v>
      </c>
      <c r="R182" s="4">
        <v>1</v>
      </c>
      <c r="S182" s="4">
        <v>1</v>
      </c>
      <c r="T182" s="4">
        <v>2</v>
      </c>
      <c r="U182" s="4">
        <v>1</v>
      </c>
      <c r="V182" s="4">
        <v>2</v>
      </c>
      <c r="W182" s="4">
        <v>2</v>
      </c>
      <c r="X182" s="4">
        <v>1</v>
      </c>
      <c r="Y182" s="10">
        <v>2</v>
      </c>
      <c r="Z182" s="10">
        <v>2</v>
      </c>
      <c r="AA182" s="10" t="s">
        <v>22</v>
      </c>
      <c r="AB182" s="14">
        <v>5</v>
      </c>
      <c r="AC182" s="17">
        <f>AB182/0.4</f>
        <v>12.5</v>
      </c>
      <c r="AD182" s="17">
        <v>12.5</v>
      </c>
      <c r="AE182" s="31">
        <f t="shared" si="6"/>
        <v>2</v>
      </c>
      <c r="AF182" s="10">
        <v>0</v>
      </c>
      <c r="AG182" s="14">
        <v>0</v>
      </c>
      <c r="AH182" s="38">
        <v>0</v>
      </c>
    </row>
    <row r="183" spans="1:34">
      <c r="A183" s="19">
        <v>181</v>
      </c>
      <c r="B183" s="37">
        <v>19</v>
      </c>
      <c r="C183" s="7">
        <v>23</v>
      </c>
      <c r="D183" s="7">
        <v>42</v>
      </c>
      <c r="E183" s="30">
        <v>7.1359510470000602</v>
      </c>
      <c r="F183" s="30">
        <v>6.9517066270000001</v>
      </c>
      <c r="G183" s="30">
        <v>6.4167821785599903</v>
      </c>
      <c r="H183" s="30">
        <v>9.8735230949999995</v>
      </c>
      <c r="I183" s="4">
        <v>42</v>
      </c>
      <c r="J183" s="4">
        <v>7</v>
      </c>
      <c r="K183" s="2">
        <v>19.72</v>
      </c>
      <c r="L183" s="4">
        <v>25</v>
      </c>
      <c r="M183" s="4">
        <v>11</v>
      </c>
      <c r="N183" s="10">
        <v>2</v>
      </c>
      <c r="O183" s="10">
        <v>40</v>
      </c>
      <c r="P183" s="10">
        <v>7</v>
      </c>
      <c r="Q183" s="4">
        <v>2</v>
      </c>
      <c r="R183" s="4">
        <v>1</v>
      </c>
      <c r="S183" s="4">
        <v>2</v>
      </c>
      <c r="T183" s="4">
        <v>2</v>
      </c>
      <c r="U183" s="4">
        <v>1</v>
      </c>
      <c r="V183" s="4">
        <v>1</v>
      </c>
      <c r="W183" s="4">
        <v>2</v>
      </c>
      <c r="X183" s="4">
        <v>2</v>
      </c>
      <c r="Y183" s="10">
        <v>2</v>
      </c>
      <c r="Z183" s="10">
        <v>1</v>
      </c>
      <c r="AA183" s="10" t="s">
        <v>96</v>
      </c>
      <c r="AB183" s="14" t="s">
        <v>72</v>
      </c>
      <c r="AC183" s="17">
        <v>29.9</v>
      </c>
      <c r="AD183" s="17">
        <v>29.9</v>
      </c>
      <c r="AE183" s="31">
        <f t="shared" si="6"/>
        <v>3</v>
      </c>
      <c r="AF183" s="10">
        <v>0</v>
      </c>
      <c r="AG183" s="14">
        <v>0</v>
      </c>
      <c r="AH183" s="38">
        <v>0</v>
      </c>
    </row>
    <row r="184" spans="1:34">
      <c r="A184" s="19">
        <v>182</v>
      </c>
      <c r="B184" s="37">
        <v>18</v>
      </c>
      <c r="C184" s="7">
        <v>19</v>
      </c>
      <c r="D184" s="7">
        <v>38</v>
      </c>
      <c r="E184" s="30">
        <v>7.1585603410000598</v>
      </c>
      <c r="F184" s="30">
        <v>4.8811771669999997</v>
      </c>
      <c r="G184" s="30">
        <v>6.0240476646700003</v>
      </c>
      <c r="H184" s="30">
        <v>8.72448076199999</v>
      </c>
      <c r="I184" s="4">
        <v>27</v>
      </c>
      <c r="J184" s="4">
        <v>15</v>
      </c>
      <c r="K184" s="2">
        <v>24.8</v>
      </c>
      <c r="L184" s="4">
        <v>28</v>
      </c>
      <c r="M184" s="4">
        <v>46</v>
      </c>
      <c r="N184" s="10">
        <v>3</v>
      </c>
      <c r="O184" s="10">
        <v>26</v>
      </c>
      <c r="P184" s="10">
        <v>72</v>
      </c>
      <c r="Q184" s="4">
        <v>1</v>
      </c>
      <c r="R184" s="4">
        <v>1</v>
      </c>
      <c r="S184" s="4">
        <v>2</v>
      </c>
      <c r="T184" s="4">
        <v>2</v>
      </c>
      <c r="U184" s="4">
        <v>1</v>
      </c>
      <c r="V184" s="4">
        <v>1</v>
      </c>
      <c r="W184" s="4">
        <v>1</v>
      </c>
      <c r="X184" s="4">
        <v>2</v>
      </c>
      <c r="Y184" s="10">
        <v>2</v>
      </c>
      <c r="Z184" s="10">
        <v>2</v>
      </c>
      <c r="AA184" s="10" t="s">
        <v>38</v>
      </c>
      <c r="AB184" s="14">
        <v>250</v>
      </c>
      <c r="AC184" s="17">
        <f>AB184/32.3</f>
        <v>7.7399380804953566</v>
      </c>
      <c r="AD184" s="17">
        <v>7.7399380804953566</v>
      </c>
      <c r="AE184" s="31">
        <f t="shared" si="6"/>
        <v>1</v>
      </c>
      <c r="AF184" s="10">
        <v>0</v>
      </c>
      <c r="AG184" s="14">
        <v>0</v>
      </c>
      <c r="AH184" s="38">
        <v>0</v>
      </c>
    </row>
    <row r="185" spans="1:34">
      <c r="A185" s="19">
        <v>183</v>
      </c>
      <c r="B185" s="37">
        <v>24</v>
      </c>
      <c r="C185" s="7">
        <v>24</v>
      </c>
      <c r="D185" s="7">
        <v>38</v>
      </c>
      <c r="E185" s="30">
        <v>8.9844529460000597</v>
      </c>
      <c r="F185" s="30">
        <v>6.5103497340000001</v>
      </c>
      <c r="G185" s="30">
        <v>5.6831835995599898</v>
      </c>
      <c r="H185" s="30">
        <v>10.17152297</v>
      </c>
      <c r="I185" s="4">
        <v>22</v>
      </c>
      <c r="J185" s="4">
        <v>14</v>
      </c>
      <c r="K185" s="2">
        <v>18.61</v>
      </c>
      <c r="L185" s="4">
        <v>30</v>
      </c>
      <c r="M185" s="4">
        <v>49</v>
      </c>
      <c r="N185" s="10">
        <v>4</v>
      </c>
      <c r="O185" s="10">
        <v>22</v>
      </c>
      <c r="P185" s="10">
        <v>36</v>
      </c>
      <c r="Q185" s="4">
        <v>1</v>
      </c>
      <c r="R185" s="4">
        <v>1</v>
      </c>
      <c r="S185" s="4">
        <v>1</v>
      </c>
      <c r="T185" s="4">
        <v>1</v>
      </c>
      <c r="U185" s="4">
        <v>1</v>
      </c>
      <c r="V185" s="4">
        <v>1</v>
      </c>
      <c r="W185" s="4">
        <v>2</v>
      </c>
      <c r="X185" s="4">
        <v>1</v>
      </c>
      <c r="Y185" s="10">
        <v>2</v>
      </c>
      <c r="Z185" s="10">
        <v>2</v>
      </c>
      <c r="AA185" s="10" t="s">
        <v>31</v>
      </c>
      <c r="AB185" s="14" t="s">
        <v>73</v>
      </c>
      <c r="AC185" s="17">
        <v>15</v>
      </c>
      <c r="AD185" s="17">
        <v>15</v>
      </c>
      <c r="AE185" s="31">
        <f t="shared" si="6"/>
        <v>2</v>
      </c>
      <c r="AF185" s="10">
        <v>0</v>
      </c>
      <c r="AG185" s="14">
        <v>0</v>
      </c>
      <c r="AH185" s="38">
        <v>0</v>
      </c>
    </row>
    <row r="186" spans="1:34">
      <c r="A186" s="19">
        <v>184</v>
      </c>
      <c r="B186" s="37">
        <v>25</v>
      </c>
      <c r="C186" s="7">
        <v>23</v>
      </c>
      <c r="D186" s="7">
        <v>45</v>
      </c>
      <c r="E186" s="30">
        <v>9.1551613220000903</v>
      </c>
      <c r="F186" s="30">
        <v>5.9746853179999997</v>
      </c>
      <c r="G186" s="30">
        <v>7.0312838255600001</v>
      </c>
      <c r="H186" s="30">
        <v>11.065212253</v>
      </c>
      <c r="I186" s="4">
        <v>33</v>
      </c>
      <c r="J186" s="4">
        <v>15</v>
      </c>
      <c r="K186" s="2">
        <v>22.15</v>
      </c>
      <c r="L186" s="4">
        <v>26</v>
      </c>
      <c r="M186" s="4">
        <v>38</v>
      </c>
      <c r="N186" s="10">
        <v>4</v>
      </c>
      <c r="O186" s="10">
        <v>29</v>
      </c>
      <c r="P186" s="10">
        <v>36</v>
      </c>
      <c r="Q186" s="4">
        <v>1</v>
      </c>
      <c r="R186" s="4">
        <v>1</v>
      </c>
      <c r="S186" s="4">
        <v>2</v>
      </c>
      <c r="T186" s="4">
        <v>2</v>
      </c>
      <c r="U186" s="4">
        <v>1</v>
      </c>
      <c r="V186" s="4">
        <v>2</v>
      </c>
      <c r="W186" s="4">
        <v>2</v>
      </c>
      <c r="X186" s="4">
        <v>1</v>
      </c>
      <c r="Y186" s="10">
        <v>2</v>
      </c>
      <c r="Z186" s="10">
        <v>2</v>
      </c>
      <c r="AA186" s="10" t="s">
        <v>29</v>
      </c>
      <c r="AB186" s="14">
        <v>15</v>
      </c>
      <c r="AC186" s="14">
        <v>15</v>
      </c>
      <c r="AD186" s="17">
        <v>15</v>
      </c>
      <c r="AE186" s="31">
        <f t="shared" si="6"/>
        <v>2</v>
      </c>
      <c r="AF186" s="10">
        <v>0</v>
      </c>
      <c r="AG186" s="14">
        <v>0</v>
      </c>
      <c r="AH186" s="38">
        <v>0</v>
      </c>
    </row>
    <row r="187" spans="1:34">
      <c r="A187" s="19">
        <v>185</v>
      </c>
      <c r="B187" s="37">
        <v>29</v>
      </c>
      <c r="C187" s="7">
        <v>24</v>
      </c>
      <c r="D187" s="7">
        <v>50</v>
      </c>
      <c r="E187" s="30">
        <v>10.984346445</v>
      </c>
      <c r="F187" s="30">
        <v>6.0903518989999998</v>
      </c>
      <c r="G187" s="30">
        <v>6.8798537844499998</v>
      </c>
      <c r="H187" s="30">
        <v>11.763744562999999</v>
      </c>
      <c r="I187" s="4">
        <v>31</v>
      </c>
      <c r="J187" s="4">
        <v>9</v>
      </c>
      <c r="K187" s="2">
        <v>19.100000000000001</v>
      </c>
      <c r="L187" s="4">
        <v>20</v>
      </c>
      <c r="M187" s="4">
        <v>22</v>
      </c>
      <c r="N187" s="10">
        <v>12</v>
      </c>
      <c r="O187" s="10">
        <v>19</v>
      </c>
      <c r="P187" s="10">
        <v>204</v>
      </c>
      <c r="Q187" s="4">
        <v>2</v>
      </c>
      <c r="R187" s="4">
        <v>1</v>
      </c>
      <c r="S187" s="4">
        <v>2</v>
      </c>
      <c r="T187" s="4">
        <v>2</v>
      </c>
      <c r="U187" s="4">
        <v>1</v>
      </c>
      <c r="V187" s="4">
        <v>1</v>
      </c>
      <c r="W187" s="4">
        <v>2</v>
      </c>
      <c r="X187" s="4">
        <v>1</v>
      </c>
      <c r="Y187" s="10">
        <v>2</v>
      </c>
      <c r="Z187" s="10">
        <v>1</v>
      </c>
      <c r="AA187" s="10" t="s">
        <v>30</v>
      </c>
      <c r="AB187" s="14">
        <v>200</v>
      </c>
      <c r="AC187" s="17">
        <f>AB187/30.6</f>
        <v>6.5359477124183005</v>
      </c>
      <c r="AD187" s="17">
        <v>6.5359477124183005</v>
      </c>
      <c r="AE187" s="31">
        <f t="shared" si="6"/>
        <v>1</v>
      </c>
      <c r="AF187" s="10">
        <v>0</v>
      </c>
      <c r="AG187" s="14">
        <v>0</v>
      </c>
      <c r="AH187" s="38">
        <v>0</v>
      </c>
    </row>
    <row r="188" spans="1:34">
      <c r="A188" s="19">
        <v>186</v>
      </c>
      <c r="B188" s="37">
        <v>20</v>
      </c>
      <c r="C188" s="7">
        <v>25</v>
      </c>
      <c r="D188" s="7">
        <v>40</v>
      </c>
      <c r="E188" s="30">
        <v>7.7537544760000596</v>
      </c>
      <c r="F188" s="30">
        <v>7.318348018</v>
      </c>
      <c r="G188" s="30">
        <v>6.3157764125599902</v>
      </c>
      <c r="H188" s="30">
        <v>9.674529798</v>
      </c>
      <c r="I188" s="4">
        <v>42</v>
      </c>
      <c r="J188" s="4">
        <v>13</v>
      </c>
      <c r="K188" s="2">
        <v>29.55</v>
      </c>
      <c r="L188" s="4">
        <v>18</v>
      </c>
      <c r="M188" s="4">
        <v>40</v>
      </c>
      <c r="N188" s="10">
        <v>3</v>
      </c>
      <c r="O188" s="10">
        <v>35</v>
      </c>
      <c r="P188" s="10">
        <v>72</v>
      </c>
      <c r="Q188" s="4">
        <v>2</v>
      </c>
      <c r="R188" s="4">
        <v>1</v>
      </c>
      <c r="S188" s="4">
        <v>1</v>
      </c>
      <c r="T188" s="4">
        <v>2</v>
      </c>
      <c r="U188" s="4">
        <v>1</v>
      </c>
      <c r="V188" s="4">
        <v>1</v>
      </c>
      <c r="W188" s="4">
        <v>1</v>
      </c>
      <c r="X188" s="4">
        <v>3</v>
      </c>
      <c r="Y188" s="10">
        <v>2</v>
      </c>
      <c r="Z188" s="10">
        <v>2</v>
      </c>
      <c r="AA188" s="10" t="s">
        <v>84</v>
      </c>
      <c r="AB188" s="14">
        <v>6</v>
      </c>
      <c r="AC188" s="17">
        <f>AB188/0.4</f>
        <v>15</v>
      </c>
      <c r="AD188" s="17">
        <v>15</v>
      </c>
      <c r="AE188" s="31">
        <f t="shared" si="6"/>
        <v>2</v>
      </c>
      <c r="AF188" s="10">
        <v>0</v>
      </c>
      <c r="AG188" s="14">
        <v>0</v>
      </c>
      <c r="AH188" s="38">
        <v>0</v>
      </c>
    </row>
    <row r="189" spans="1:34">
      <c r="A189" s="19">
        <v>187</v>
      </c>
      <c r="B189" s="37">
        <v>24</v>
      </c>
      <c r="C189" s="7">
        <v>21</v>
      </c>
      <c r="D189" s="7">
        <v>45</v>
      </c>
      <c r="E189" s="30">
        <v>9.1779470160000791</v>
      </c>
      <c r="F189" s="30">
        <v>6.6176000889999997</v>
      </c>
      <c r="G189" s="30">
        <v>5.9817592914499897</v>
      </c>
      <c r="H189" s="30">
        <v>10.444387323999999</v>
      </c>
      <c r="I189" s="4">
        <v>24</v>
      </c>
      <c r="J189" s="4">
        <v>9</v>
      </c>
      <c r="K189" s="2">
        <v>18.670000000000002</v>
      </c>
      <c r="L189" s="4">
        <v>30</v>
      </c>
      <c r="M189" s="4">
        <v>34</v>
      </c>
      <c r="N189" s="10">
        <v>13</v>
      </c>
      <c r="O189" s="10">
        <v>19</v>
      </c>
      <c r="P189" s="10">
        <v>204</v>
      </c>
      <c r="Q189" s="4">
        <v>2</v>
      </c>
      <c r="R189" s="4">
        <v>1</v>
      </c>
      <c r="S189" s="4">
        <v>1</v>
      </c>
      <c r="T189" s="4">
        <v>2</v>
      </c>
      <c r="U189" s="4">
        <v>1</v>
      </c>
      <c r="V189" s="4">
        <v>1</v>
      </c>
      <c r="W189" s="4">
        <v>2</v>
      </c>
      <c r="X189" s="4">
        <v>2</v>
      </c>
      <c r="Y189" s="10">
        <v>2</v>
      </c>
      <c r="Z189" s="10">
        <v>2</v>
      </c>
      <c r="AA189" s="10" t="s">
        <v>37</v>
      </c>
      <c r="AB189" s="14">
        <v>160</v>
      </c>
      <c r="AC189" s="17">
        <f>AB189/7.9</f>
        <v>20.253164556962023</v>
      </c>
      <c r="AD189" s="17">
        <v>20.253164556962023</v>
      </c>
      <c r="AE189" s="31">
        <f t="shared" si="6"/>
        <v>3</v>
      </c>
      <c r="AF189" s="10">
        <v>0</v>
      </c>
      <c r="AG189" s="14">
        <v>0</v>
      </c>
      <c r="AH189" s="38">
        <v>0</v>
      </c>
    </row>
    <row r="190" spans="1:34">
      <c r="A190" s="19">
        <v>188</v>
      </c>
      <c r="B190" s="37">
        <v>31</v>
      </c>
      <c r="C190" s="7">
        <v>21</v>
      </c>
      <c r="D190" s="7">
        <v>53</v>
      </c>
      <c r="E190" s="30">
        <v>10.9636573370001</v>
      </c>
      <c r="F190" s="30">
        <v>6.5250314069999904</v>
      </c>
      <c r="G190" s="30">
        <v>6.5150558174499897</v>
      </c>
      <c r="H190" s="30">
        <v>13.005807255000001</v>
      </c>
      <c r="I190" s="4">
        <v>48</v>
      </c>
      <c r="J190" s="4">
        <v>12</v>
      </c>
      <c r="K190" s="2">
        <v>26.95</v>
      </c>
      <c r="L190" s="4">
        <v>19</v>
      </c>
      <c r="M190" s="4">
        <v>37</v>
      </c>
      <c r="N190" s="10">
        <v>5</v>
      </c>
      <c r="O190" s="10">
        <v>41</v>
      </c>
      <c r="P190" s="10">
        <v>84</v>
      </c>
      <c r="Q190" s="4">
        <v>2</v>
      </c>
      <c r="R190" s="4">
        <v>1</v>
      </c>
      <c r="S190" s="4">
        <v>1</v>
      </c>
      <c r="T190" s="4">
        <v>1</v>
      </c>
      <c r="U190" s="4">
        <v>1</v>
      </c>
      <c r="V190" s="4">
        <v>1</v>
      </c>
      <c r="W190" s="4">
        <v>2</v>
      </c>
      <c r="X190" s="4">
        <v>2</v>
      </c>
      <c r="Y190" s="10">
        <v>2</v>
      </c>
      <c r="Z190" s="10">
        <v>2</v>
      </c>
      <c r="AA190" s="10" t="s">
        <v>29</v>
      </c>
      <c r="AB190" s="14">
        <v>20</v>
      </c>
      <c r="AC190" s="14">
        <v>20</v>
      </c>
      <c r="AD190" s="17">
        <v>20</v>
      </c>
      <c r="AE190" s="31">
        <f t="shared" si="6"/>
        <v>2</v>
      </c>
      <c r="AF190" s="10">
        <v>0</v>
      </c>
      <c r="AG190" s="14">
        <v>0</v>
      </c>
      <c r="AH190" s="38">
        <v>0</v>
      </c>
    </row>
    <row r="191" spans="1:34">
      <c r="A191" s="19">
        <v>189</v>
      </c>
      <c r="B191" s="37">
        <v>29</v>
      </c>
      <c r="C191" s="7">
        <v>25</v>
      </c>
      <c r="D191" s="7">
        <v>46</v>
      </c>
      <c r="E191" s="30">
        <v>11.034555465</v>
      </c>
      <c r="F191" s="30">
        <v>8.3180393979999998</v>
      </c>
      <c r="G191" s="30">
        <v>6.2118652115599904</v>
      </c>
      <c r="H191" s="30">
        <v>10.864588029999901</v>
      </c>
      <c r="I191" s="4">
        <v>52</v>
      </c>
      <c r="J191" s="4">
        <v>5</v>
      </c>
      <c r="K191" s="2">
        <v>24.65</v>
      </c>
      <c r="L191" s="4">
        <v>18</v>
      </c>
      <c r="M191" s="4">
        <v>21</v>
      </c>
      <c r="N191" s="10">
        <v>11</v>
      </c>
      <c r="O191" s="10">
        <v>39</v>
      </c>
      <c r="P191" s="10">
        <v>168</v>
      </c>
      <c r="Q191" s="4">
        <v>2</v>
      </c>
      <c r="R191" s="4">
        <v>2</v>
      </c>
      <c r="S191" s="4">
        <v>1</v>
      </c>
      <c r="T191" s="4">
        <v>2</v>
      </c>
      <c r="U191" s="4">
        <v>1</v>
      </c>
      <c r="V191" s="4">
        <v>1</v>
      </c>
      <c r="W191" s="4">
        <v>2</v>
      </c>
      <c r="X191" s="4">
        <v>4</v>
      </c>
      <c r="Y191" s="10">
        <v>2</v>
      </c>
      <c r="Z191" s="10">
        <v>2</v>
      </c>
      <c r="AA191" s="10" t="s">
        <v>22</v>
      </c>
      <c r="AB191" s="14">
        <v>4</v>
      </c>
      <c r="AC191" s="17">
        <f>AB191/0.4</f>
        <v>10</v>
      </c>
      <c r="AD191" s="17">
        <v>10</v>
      </c>
      <c r="AE191" s="31">
        <f t="shared" si="6"/>
        <v>1</v>
      </c>
      <c r="AF191" s="10">
        <v>0</v>
      </c>
      <c r="AG191" s="14">
        <v>0</v>
      </c>
      <c r="AH191" s="38">
        <v>0</v>
      </c>
    </row>
    <row r="192" spans="1:34">
      <c r="A192" s="19">
        <v>190</v>
      </c>
      <c r="B192" s="37">
        <v>27</v>
      </c>
      <c r="C192" s="7">
        <v>23</v>
      </c>
      <c r="D192" s="7">
        <v>48</v>
      </c>
      <c r="E192" s="30">
        <v>10.177127935000099</v>
      </c>
      <c r="F192" s="30">
        <v>4.6688403909999998</v>
      </c>
      <c r="G192" s="30">
        <v>6.95390783645</v>
      </c>
      <c r="H192" s="30">
        <v>11.919537299</v>
      </c>
      <c r="I192" s="4">
        <v>25</v>
      </c>
      <c r="J192" s="4">
        <v>11</v>
      </c>
      <c r="K192" s="2">
        <v>19.38</v>
      </c>
      <c r="L192" s="4">
        <v>21</v>
      </c>
      <c r="M192" s="4">
        <v>22</v>
      </c>
      <c r="N192" s="10">
        <v>2</v>
      </c>
      <c r="O192" s="10">
        <v>25</v>
      </c>
      <c r="P192" s="10">
        <v>12</v>
      </c>
      <c r="Q192" s="4">
        <v>2</v>
      </c>
      <c r="R192" s="4">
        <v>2</v>
      </c>
      <c r="S192" s="4">
        <v>1</v>
      </c>
      <c r="T192" s="4">
        <v>2</v>
      </c>
      <c r="U192" s="4">
        <v>1</v>
      </c>
      <c r="V192" s="4">
        <v>1</v>
      </c>
      <c r="W192" s="4">
        <v>2</v>
      </c>
      <c r="X192" s="4">
        <v>1</v>
      </c>
      <c r="Y192" s="10">
        <v>2</v>
      </c>
      <c r="Z192" s="10">
        <v>2</v>
      </c>
      <c r="AA192" s="10" t="s">
        <v>22</v>
      </c>
      <c r="AB192" s="14">
        <v>4</v>
      </c>
      <c r="AC192" s="17">
        <f>AB192/0.4</f>
        <v>10</v>
      </c>
      <c r="AD192" s="17">
        <v>10</v>
      </c>
      <c r="AE192" s="31">
        <f t="shared" si="6"/>
        <v>1</v>
      </c>
      <c r="AF192" s="10">
        <v>0</v>
      </c>
      <c r="AG192" s="14">
        <v>0</v>
      </c>
      <c r="AH192" s="38">
        <v>0</v>
      </c>
    </row>
    <row r="193" spans="1:34">
      <c r="A193" s="19">
        <v>191</v>
      </c>
      <c r="B193" s="37">
        <v>22</v>
      </c>
      <c r="C193" s="7">
        <v>25</v>
      </c>
      <c r="D193" s="7">
        <v>47</v>
      </c>
      <c r="E193" s="30">
        <v>9.0027265680001101</v>
      </c>
      <c r="F193" s="30">
        <v>7.6116125439999998</v>
      </c>
      <c r="G193" s="30">
        <v>6.3916279724500003</v>
      </c>
      <c r="H193" s="30">
        <v>10.810024694999999</v>
      </c>
      <c r="I193" s="4">
        <v>28</v>
      </c>
      <c r="J193" s="4">
        <v>17</v>
      </c>
      <c r="K193" s="2">
        <v>28.84</v>
      </c>
      <c r="L193" s="4">
        <v>30</v>
      </c>
      <c r="M193" s="4">
        <v>43</v>
      </c>
      <c r="N193" s="10">
        <v>7</v>
      </c>
      <c r="O193" s="10">
        <v>18</v>
      </c>
      <c r="P193" s="10">
        <v>120</v>
      </c>
      <c r="Q193" s="4">
        <v>2</v>
      </c>
      <c r="R193" s="4">
        <v>1</v>
      </c>
      <c r="S193" s="4">
        <v>1</v>
      </c>
      <c r="T193" s="4">
        <v>2</v>
      </c>
      <c r="U193" s="4">
        <v>1</v>
      </c>
      <c r="V193" s="4">
        <v>1</v>
      </c>
      <c r="W193" s="4">
        <v>1</v>
      </c>
      <c r="X193" s="4">
        <v>1</v>
      </c>
      <c r="Y193" s="10">
        <v>2</v>
      </c>
      <c r="Z193" s="10">
        <v>2</v>
      </c>
      <c r="AA193" s="10" t="s">
        <v>22</v>
      </c>
      <c r="AB193" s="14">
        <v>4</v>
      </c>
      <c r="AC193" s="17">
        <f>AB193/0.4</f>
        <v>10</v>
      </c>
      <c r="AD193" s="17">
        <v>10</v>
      </c>
      <c r="AE193" s="31">
        <f t="shared" si="6"/>
        <v>1</v>
      </c>
      <c r="AF193" s="10">
        <v>0</v>
      </c>
      <c r="AG193" s="14">
        <v>0</v>
      </c>
      <c r="AH193" s="38">
        <v>1</v>
      </c>
    </row>
    <row r="194" spans="1:34">
      <c r="A194" s="19">
        <v>192</v>
      </c>
      <c r="B194" s="37">
        <v>24</v>
      </c>
      <c r="C194" s="7">
        <v>25</v>
      </c>
      <c r="D194" s="7">
        <v>47</v>
      </c>
      <c r="E194" s="30">
        <v>9.1778588160000805</v>
      </c>
      <c r="F194" s="30">
        <v>7.4201469659999999</v>
      </c>
      <c r="G194" s="30">
        <v>7.3399428755599896</v>
      </c>
      <c r="H194" s="30">
        <v>10.607922369999899</v>
      </c>
      <c r="I194" s="4">
        <v>49</v>
      </c>
      <c r="J194" s="4">
        <v>9</v>
      </c>
      <c r="K194" s="2">
        <v>28.84</v>
      </c>
      <c r="L194" s="4">
        <v>19</v>
      </c>
      <c r="M194" s="4">
        <v>25</v>
      </c>
      <c r="N194" s="10">
        <v>2</v>
      </c>
      <c r="O194" s="10">
        <v>49</v>
      </c>
      <c r="P194" s="10">
        <v>36</v>
      </c>
      <c r="Q194" s="4">
        <v>2</v>
      </c>
      <c r="R194" s="4">
        <v>1</v>
      </c>
      <c r="S194" s="4">
        <v>1</v>
      </c>
      <c r="T194" s="4">
        <v>2</v>
      </c>
      <c r="U194" s="4">
        <v>1</v>
      </c>
      <c r="V194" s="4">
        <v>1</v>
      </c>
      <c r="W194" s="4">
        <v>2</v>
      </c>
      <c r="X194" s="4">
        <v>3</v>
      </c>
      <c r="Y194" s="10">
        <v>2</v>
      </c>
      <c r="Z194" s="10">
        <v>2</v>
      </c>
      <c r="AA194" s="10" t="s">
        <v>22</v>
      </c>
      <c r="AB194" s="14">
        <v>6</v>
      </c>
      <c r="AC194" s="17">
        <f>AB194/0.4</f>
        <v>15</v>
      </c>
      <c r="AD194" s="17">
        <v>15</v>
      </c>
      <c r="AE194" s="31">
        <f t="shared" ref="AE194:AE196" si="7">IF(AD194&lt;=10, 1, IF(AD194&lt;=20, 2, 3))</f>
        <v>2</v>
      </c>
      <c r="AF194" s="10">
        <v>0</v>
      </c>
      <c r="AG194" s="14">
        <v>0</v>
      </c>
      <c r="AH194" s="38">
        <v>0</v>
      </c>
    </row>
    <row r="195" spans="1:34">
      <c r="A195" s="19">
        <v>193</v>
      </c>
      <c r="B195" s="37">
        <v>24</v>
      </c>
      <c r="C195" s="7">
        <v>23</v>
      </c>
      <c r="D195" s="7">
        <v>43</v>
      </c>
      <c r="E195" s="30">
        <v>8.9706530830000695</v>
      </c>
      <c r="F195" s="30">
        <v>5.7325436910000001</v>
      </c>
      <c r="G195" s="30">
        <v>7.09817184755999</v>
      </c>
      <c r="H195" s="30">
        <v>10.411569003</v>
      </c>
      <c r="I195" s="4">
        <v>27</v>
      </c>
      <c r="J195" s="4">
        <v>9</v>
      </c>
      <c r="K195" s="2">
        <v>31.64</v>
      </c>
      <c r="L195" s="4">
        <v>15</v>
      </c>
      <c r="M195" s="4">
        <v>27</v>
      </c>
      <c r="N195" s="10">
        <v>8</v>
      </c>
      <c r="O195" s="10">
        <v>18</v>
      </c>
      <c r="P195" s="10">
        <v>132</v>
      </c>
      <c r="Q195" s="4">
        <v>2</v>
      </c>
      <c r="R195" s="4">
        <v>1</v>
      </c>
      <c r="S195" s="4">
        <v>1</v>
      </c>
      <c r="T195" s="4">
        <v>2</v>
      </c>
      <c r="U195" s="4">
        <v>1</v>
      </c>
      <c r="V195" s="4">
        <v>1</v>
      </c>
      <c r="W195" s="4">
        <v>2</v>
      </c>
      <c r="X195" s="4">
        <v>1</v>
      </c>
      <c r="Y195" s="10">
        <v>2</v>
      </c>
      <c r="Z195" s="10">
        <v>2</v>
      </c>
      <c r="AA195" s="10" t="s">
        <v>22</v>
      </c>
      <c r="AB195" s="14">
        <v>6</v>
      </c>
      <c r="AC195" s="17">
        <f>AB195/0.4</f>
        <v>15</v>
      </c>
      <c r="AD195" s="17">
        <v>15</v>
      </c>
      <c r="AE195" s="31">
        <f t="shared" si="7"/>
        <v>2</v>
      </c>
      <c r="AF195" s="10">
        <v>0</v>
      </c>
      <c r="AG195" s="14">
        <v>0</v>
      </c>
      <c r="AH195" s="38">
        <v>1</v>
      </c>
    </row>
    <row r="196" spans="1:34" ht="19" thickBot="1">
      <c r="A196" s="19">
        <v>194</v>
      </c>
      <c r="B196" s="39">
        <v>25</v>
      </c>
      <c r="C196" s="8">
        <v>26</v>
      </c>
      <c r="D196" s="8">
        <v>47</v>
      </c>
      <c r="E196" s="40">
        <v>9.7636597790000899</v>
      </c>
      <c r="F196" s="40">
        <v>7.2077471820000003</v>
      </c>
      <c r="G196" s="40">
        <v>7.0523947035599903</v>
      </c>
      <c r="H196" s="40">
        <v>10.967338457999899</v>
      </c>
      <c r="I196" s="41">
        <v>37</v>
      </c>
      <c r="J196" s="41">
        <v>12</v>
      </c>
      <c r="K196" s="42">
        <v>38.28</v>
      </c>
      <c r="L196" s="41">
        <v>38</v>
      </c>
      <c r="M196" s="41">
        <v>26</v>
      </c>
      <c r="N196" s="11">
        <v>10</v>
      </c>
      <c r="O196" s="11">
        <v>23</v>
      </c>
      <c r="P196" s="11">
        <v>168</v>
      </c>
      <c r="Q196" s="41">
        <v>2</v>
      </c>
      <c r="R196" s="41">
        <v>2</v>
      </c>
      <c r="S196" s="41">
        <v>1</v>
      </c>
      <c r="T196" s="41">
        <v>2</v>
      </c>
      <c r="U196" s="41">
        <v>1</v>
      </c>
      <c r="V196" s="41">
        <v>1</v>
      </c>
      <c r="W196" s="41">
        <v>1</v>
      </c>
      <c r="X196" s="41">
        <v>3</v>
      </c>
      <c r="Y196" s="11">
        <v>2</v>
      </c>
      <c r="Z196" s="11">
        <v>2</v>
      </c>
      <c r="AA196" s="11" t="s">
        <v>103</v>
      </c>
      <c r="AB196" s="15">
        <v>120</v>
      </c>
      <c r="AC196" s="43">
        <f>AB196/7.9</f>
        <v>15.189873417721518</v>
      </c>
      <c r="AD196" s="43">
        <v>15.189873417721518</v>
      </c>
      <c r="AE196" s="44">
        <f t="shared" si="7"/>
        <v>2</v>
      </c>
      <c r="AF196" s="11">
        <v>0</v>
      </c>
      <c r="AG196" s="15">
        <v>0</v>
      </c>
      <c r="AH196" s="45">
        <v>0</v>
      </c>
    </row>
    <row r="197" spans="1:34" ht="30">
      <c r="I197" s="19"/>
      <c r="J197" s="23"/>
      <c r="K197" s="24"/>
      <c r="L197" s="23"/>
      <c r="M197" s="25"/>
      <c r="Q197" s="23"/>
      <c r="R197" s="23"/>
      <c r="S197" s="23"/>
      <c r="T197" s="23"/>
      <c r="U197" s="23"/>
      <c r="V197" s="23"/>
      <c r="W197" s="23"/>
      <c r="X197" s="23"/>
    </row>
    <row r="198" spans="1:34" ht="30">
      <c r="I198" s="19"/>
      <c r="J198" s="23"/>
      <c r="K198" s="24"/>
      <c r="L198" s="23"/>
      <c r="M198" s="25"/>
      <c r="Q198" s="23"/>
      <c r="R198" s="23"/>
      <c r="S198" s="23"/>
      <c r="T198" s="23"/>
      <c r="U198" s="23"/>
      <c r="V198" s="23"/>
      <c r="W198" s="23"/>
      <c r="X198" s="23"/>
    </row>
    <row r="199" spans="1:34" ht="30">
      <c r="I199" s="19"/>
      <c r="J199" s="23"/>
      <c r="K199" s="24"/>
      <c r="L199" s="23"/>
      <c r="M199" s="25"/>
      <c r="Q199" s="23"/>
      <c r="R199" s="23"/>
      <c r="S199" s="23"/>
      <c r="T199" s="23"/>
      <c r="U199" s="23"/>
      <c r="V199" s="23"/>
      <c r="W199" s="23"/>
      <c r="X199" s="23"/>
    </row>
    <row r="200" spans="1:34" ht="30">
      <c r="I200" s="19"/>
      <c r="J200" s="23"/>
      <c r="K200" s="24"/>
      <c r="L200" s="23"/>
      <c r="M200" s="25"/>
      <c r="Q200" s="23"/>
      <c r="R200" s="23"/>
      <c r="S200" s="23"/>
      <c r="T200" s="23"/>
      <c r="U200" s="23"/>
      <c r="V200" s="23"/>
      <c r="W200" s="23"/>
      <c r="X200" s="23"/>
    </row>
    <row r="201" spans="1:34" ht="30">
      <c r="I201" s="19"/>
      <c r="J201" s="23"/>
      <c r="K201" s="24"/>
      <c r="L201" s="23"/>
      <c r="M201" s="25"/>
      <c r="Q201" s="23"/>
      <c r="R201" s="23"/>
      <c r="S201" s="23"/>
      <c r="T201" s="23"/>
      <c r="U201" s="23"/>
      <c r="V201" s="23"/>
      <c r="W201" s="23"/>
      <c r="X201" s="23"/>
    </row>
    <row r="202" spans="1:34" ht="30">
      <c r="I202" s="19"/>
      <c r="J202" s="23"/>
      <c r="K202" s="24"/>
      <c r="L202" s="23"/>
      <c r="M202" s="25"/>
      <c r="Q202" s="23"/>
      <c r="R202" s="23"/>
      <c r="S202" s="23"/>
      <c r="T202" s="23"/>
      <c r="U202" s="23"/>
      <c r="V202" s="23"/>
      <c r="W202" s="23"/>
      <c r="X202" s="23"/>
    </row>
    <row r="203" spans="1:34" ht="30">
      <c r="I203" s="19"/>
      <c r="J203" s="23"/>
      <c r="K203" s="24"/>
      <c r="L203" s="23"/>
      <c r="M203" s="25"/>
      <c r="Q203" s="23"/>
      <c r="R203" s="23"/>
      <c r="S203" s="23"/>
      <c r="T203" s="23"/>
      <c r="U203" s="23"/>
      <c r="V203" s="23"/>
      <c r="W203" s="23"/>
      <c r="X203" s="23"/>
    </row>
    <row r="204" spans="1:34" ht="30">
      <c r="I204" s="19"/>
      <c r="J204" s="23"/>
      <c r="K204" s="24"/>
      <c r="L204" s="23"/>
      <c r="M204" s="25"/>
      <c r="Q204" s="23"/>
      <c r="R204" s="23"/>
      <c r="S204" s="23"/>
      <c r="T204" s="23"/>
      <c r="U204" s="23"/>
      <c r="V204" s="23"/>
      <c r="W204" s="23"/>
      <c r="X204" s="23"/>
    </row>
    <row r="205" spans="1:34" ht="30">
      <c r="I205" s="19"/>
      <c r="J205" s="23"/>
      <c r="K205" s="24"/>
      <c r="L205" s="23"/>
      <c r="M205" s="25"/>
      <c r="Q205" s="23"/>
      <c r="R205" s="23"/>
      <c r="S205" s="23"/>
      <c r="T205" s="23"/>
      <c r="U205" s="23"/>
      <c r="V205" s="23"/>
      <c r="W205" s="23"/>
      <c r="X205" s="23"/>
    </row>
    <row r="206" spans="1:34" ht="30">
      <c r="I206" s="19"/>
      <c r="J206" s="23"/>
      <c r="K206" s="24"/>
      <c r="L206" s="23"/>
      <c r="M206" s="25"/>
      <c r="Q206" s="23"/>
      <c r="R206" s="23"/>
      <c r="S206" s="23"/>
      <c r="T206" s="23"/>
      <c r="U206" s="23"/>
      <c r="V206" s="23"/>
      <c r="W206" s="23"/>
      <c r="X206" s="23"/>
    </row>
    <row r="207" spans="1:34" ht="30">
      <c r="I207" s="23"/>
      <c r="J207" s="23"/>
      <c r="K207" s="24"/>
      <c r="L207" s="23"/>
      <c r="M207" s="25"/>
      <c r="Q207" s="23"/>
      <c r="R207" s="23"/>
      <c r="S207" s="23"/>
      <c r="T207" s="23"/>
      <c r="U207" s="23"/>
      <c r="V207" s="23"/>
      <c r="W207" s="23"/>
      <c r="X207" s="23"/>
    </row>
    <row r="208" spans="1:34" ht="30">
      <c r="I208" s="23"/>
      <c r="J208" s="23"/>
      <c r="K208" s="24"/>
      <c r="L208" s="23"/>
      <c r="M208" s="25"/>
      <c r="Q208" s="23"/>
      <c r="R208" s="23"/>
      <c r="S208" s="23"/>
      <c r="T208" s="23"/>
      <c r="U208" s="23"/>
      <c r="V208" s="23"/>
      <c r="W208" s="23"/>
      <c r="X208" s="23"/>
    </row>
    <row r="209" spans="9:24" ht="30">
      <c r="I209" s="23"/>
      <c r="J209" s="23"/>
      <c r="K209" s="24"/>
      <c r="L209" s="23"/>
      <c r="M209" s="25"/>
      <c r="Q209" s="23"/>
      <c r="R209" s="23"/>
      <c r="S209" s="23"/>
      <c r="T209" s="23"/>
      <c r="U209" s="23"/>
      <c r="V209" s="23"/>
      <c r="W209" s="23"/>
      <c r="X209" s="23"/>
    </row>
    <row r="210" spans="9:24" ht="30">
      <c r="I210" s="23"/>
      <c r="J210" s="23"/>
      <c r="K210" s="24"/>
      <c r="L210" s="23"/>
      <c r="M210" s="25"/>
      <c r="Q210" s="23"/>
      <c r="R210" s="23"/>
      <c r="S210" s="23"/>
      <c r="T210" s="23"/>
      <c r="U210" s="23"/>
      <c r="V210" s="23"/>
      <c r="W210" s="23"/>
      <c r="X210" s="23"/>
    </row>
    <row r="211" spans="9:24" ht="30">
      <c r="I211" s="23"/>
      <c r="J211" s="23"/>
      <c r="K211" s="24"/>
      <c r="L211" s="23"/>
      <c r="M211" s="25"/>
      <c r="Q211" s="23"/>
      <c r="R211" s="23"/>
      <c r="S211" s="23"/>
      <c r="T211" s="23"/>
      <c r="U211" s="23"/>
      <c r="V211" s="23"/>
      <c r="W211" s="23"/>
      <c r="X211" s="23"/>
    </row>
    <row r="212" spans="9:24" ht="30">
      <c r="I212" s="23"/>
      <c r="J212" s="23"/>
      <c r="K212" s="24"/>
      <c r="L212" s="23"/>
      <c r="M212" s="25"/>
      <c r="Q212" s="23"/>
      <c r="R212" s="23"/>
      <c r="S212" s="23"/>
      <c r="T212" s="23"/>
      <c r="U212" s="23"/>
      <c r="V212" s="23"/>
      <c r="W212" s="23"/>
      <c r="X212" s="23"/>
    </row>
    <row r="213" spans="9:24" ht="30">
      <c r="I213" s="23"/>
      <c r="J213" s="23"/>
      <c r="K213" s="24"/>
      <c r="L213" s="23"/>
      <c r="M213" s="25"/>
      <c r="Q213" s="23"/>
      <c r="R213" s="23"/>
      <c r="S213" s="23"/>
      <c r="T213" s="23"/>
      <c r="U213" s="23"/>
      <c r="V213" s="23"/>
      <c r="W213" s="23"/>
      <c r="X213" s="23"/>
    </row>
    <row r="214" spans="9:24" ht="30">
      <c r="I214" s="23"/>
      <c r="J214" s="23"/>
      <c r="K214" s="24"/>
      <c r="L214" s="23"/>
      <c r="M214" s="25"/>
      <c r="Q214" s="23"/>
      <c r="R214" s="23"/>
      <c r="S214" s="23"/>
      <c r="T214" s="23"/>
      <c r="U214" s="23"/>
      <c r="V214" s="23"/>
      <c r="W214" s="23"/>
      <c r="X214" s="23"/>
    </row>
    <row r="215" spans="9:24" ht="30">
      <c r="I215" s="23"/>
      <c r="J215" s="23"/>
      <c r="K215" s="24"/>
      <c r="L215" s="23"/>
      <c r="M215" s="25"/>
      <c r="Q215" s="23"/>
      <c r="R215" s="23"/>
      <c r="S215" s="23"/>
      <c r="T215" s="23"/>
      <c r="U215" s="23"/>
      <c r="V215" s="23"/>
      <c r="W215" s="23"/>
      <c r="X215" s="23"/>
    </row>
    <row r="216" spans="9:24" ht="30">
      <c r="I216" s="23"/>
      <c r="J216" s="23"/>
      <c r="K216" s="24"/>
      <c r="L216" s="23"/>
      <c r="M216" s="25"/>
      <c r="Q216" s="23"/>
      <c r="R216" s="23"/>
      <c r="S216" s="23"/>
      <c r="T216" s="23"/>
      <c r="U216" s="23"/>
      <c r="V216" s="23"/>
      <c r="W216" s="23"/>
      <c r="X216" s="23"/>
    </row>
    <row r="217" spans="9:24" ht="30">
      <c r="I217" s="23"/>
      <c r="J217" s="23"/>
      <c r="K217" s="24"/>
      <c r="L217" s="23"/>
      <c r="M217" s="25"/>
      <c r="Q217" s="23"/>
      <c r="R217" s="23"/>
      <c r="S217" s="23"/>
      <c r="T217" s="23"/>
      <c r="U217" s="23"/>
      <c r="V217" s="23"/>
      <c r="W217" s="23"/>
      <c r="X217" s="23"/>
    </row>
    <row r="218" spans="9:24" ht="30">
      <c r="I218" s="23"/>
      <c r="J218" s="23"/>
      <c r="K218" s="24"/>
      <c r="L218" s="23"/>
      <c r="M218" s="25"/>
      <c r="Q218" s="23"/>
      <c r="R218" s="23"/>
      <c r="S218" s="23"/>
      <c r="T218" s="23"/>
      <c r="U218" s="23"/>
      <c r="V218" s="23"/>
      <c r="W218" s="23"/>
      <c r="X218" s="23"/>
    </row>
    <row r="219" spans="9:24" ht="30">
      <c r="I219" s="23"/>
      <c r="J219" s="23"/>
      <c r="K219" s="24"/>
      <c r="L219" s="23"/>
      <c r="M219" s="25"/>
      <c r="Q219" s="23"/>
      <c r="R219" s="23"/>
      <c r="S219" s="23"/>
      <c r="T219" s="23"/>
      <c r="U219" s="23"/>
      <c r="V219" s="23"/>
      <c r="W219" s="23"/>
      <c r="X219" s="23"/>
    </row>
    <row r="220" spans="9:24" ht="30">
      <c r="I220" s="23"/>
      <c r="J220" s="23"/>
      <c r="K220" s="24"/>
      <c r="L220" s="23"/>
      <c r="M220" s="25"/>
      <c r="Q220" s="23"/>
      <c r="R220" s="23"/>
      <c r="S220" s="23"/>
      <c r="T220" s="23"/>
      <c r="U220" s="23"/>
      <c r="V220" s="23"/>
      <c r="W220" s="23"/>
      <c r="X220" s="23"/>
    </row>
    <row r="221" spans="9:24" ht="30">
      <c r="I221" s="23"/>
      <c r="J221" s="23"/>
      <c r="K221" s="24"/>
      <c r="L221" s="23"/>
      <c r="M221" s="25"/>
      <c r="Q221" s="23"/>
      <c r="R221" s="23"/>
      <c r="S221" s="23"/>
      <c r="T221" s="23"/>
      <c r="U221" s="23"/>
      <c r="V221" s="23"/>
      <c r="W221" s="23"/>
      <c r="X221" s="23"/>
    </row>
    <row r="222" spans="9:24" ht="30">
      <c r="I222" s="23"/>
      <c r="J222" s="23"/>
      <c r="K222" s="24"/>
      <c r="L222" s="23"/>
      <c r="M222" s="25"/>
      <c r="Q222" s="23"/>
      <c r="R222" s="23"/>
      <c r="S222" s="23"/>
      <c r="T222" s="23"/>
      <c r="U222" s="23"/>
      <c r="V222" s="23"/>
      <c r="W222" s="23"/>
      <c r="X222" s="23"/>
    </row>
    <row r="223" spans="9:24" ht="30">
      <c r="I223" s="23"/>
      <c r="J223" s="23"/>
      <c r="K223" s="24"/>
      <c r="L223" s="23"/>
      <c r="M223" s="25"/>
      <c r="Q223" s="23"/>
      <c r="R223" s="23"/>
      <c r="S223" s="23"/>
      <c r="T223" s="23"/>
      <c r="U223" s="23"/>
      <c r="V223" s="23"/>
      <c r="W223" s="23"/>
      <c r="X223" s="23"/>
    </row>
    <row r="224" spans="9:24" ht="30">
      <c r="I224" s="23"/>
      <c r="J224" s="23"/>
      <c r="K224" s="24"/>
      <c r="L224" s="23"/>
      <c r="M224" s="25"/>
      <c r="Q224" s="23"/>
      <c r="R224" s="23"/>
      <c r="S224" s="23"/>
      <c r="T224" s="23"/>
      <c r="U224" s="23"/>
      <c r="V224" s="23"/>
      <c r="W224" s="23"/>
      <c r="X224" s="23"/>
    </row>
    <row r="225" spans="9:24" ht="30">
      <c r="I225" s="23"/>
      <c r="J225" s="23"/>
      <c r="K225" s="24"/>
      <c r="L225" s="23"/>
      <c r="M225" s="25"/>
      <c r="Q225" s="23"/>
      <c r="R225" s="23"/>
      <c r="S225" s="23"/>
      <c r="T225" s="23"/>
      <c r="U225" s="23"/>
      <c r="V225" s="23"/>
      <c r="W225" s="23"/>
      <c r="X225" s="23"/>
    </row>
    <row r="226" spans="9:24" ht="30">
      <c r="I226" s="23"/>
      <c r="J226" s="23"/>
      <c r="K226" s="24"/>
      <c r="L226" s="23"/>
      <c r="M226" s="25"/>
      <c r="Q226" s="23"/>
      <c r="R226" s="23"/>
      <c r="S226" s="23"/>
      <c r="T226" s="23"/>
      <c r="U226" s="23"/>
      <c r="V226" s="23"/>
      <c r="W226" s="23"/>
      <c r="X226" s="23"/>
    </row>
    <row r="227" spans="9:24" ht="30">
      <c r="I227" s="23"/>
      <c r="J227" s="23"/>
      <c r="K227" s="24"/>
      <c r="L227" s="23"/>
      <c r="M227" s="25"/>
      <c r="Q227" s="23"/>
      <c r="R227" s="23"/>
      <c r="S227" s="23"/>
      <c r="T227" s="23"/>
      <c r="U227" s="23"/>
      <c r="V227" s="23"/>
      <c r="W227" s="23"/>
      <c r="X227" s="23"/>
    </row>
    <row r="228" spans="9:24" ht="30">
      <c r="I228" s="23"/>
      <c r="J228" s="23"/>
      <c r="K228" s="24"/>
      <c r="L228" s="23"/>
      <c r="M228" s="25"/>
      <c r="Q228" s="23"/>
      <c r="R228" s="23"/>
      <c r="S228" s="23"/>
      <c r="T228" s="23"/>
      <c r="U228" s="23"/>
      <c r="V228" s="23"/>
      <c r="W228" s="23"/>
      <c r="X228" s="23"/>
    </row>
    <row r="229" spans="9:24" ht="30">
      <c r="I229" s="23"/>
      <c r="J229" s="23"/>
      <c r="K229" s="24"/>
      <c r="L229" s="23"/>
      <c r="M229" s="25"/>
      <c r="Q229" s="23"/>
      <c r="R229" s="23"/>
      <c r="S229" s="23"/>
      <c r="T229" s="23"/>
      <c r="U229" s="23"/>
      <c r="V229" s="23"/>
      <c r="W229" s="23"/>
      <c r="X229" s="23"/>
    </row>
    <row r="230" spans="9:24" ht="30">
      <c r="I230" s="23"/>
      <c r="J230" s="23"/>
      <c r="K230" s="24"/>
      <c r="L230" s="23"/>
      <c r="M230" s="25"/>
      <c r="Q230" s="23"/>
      <c r="R230" s="23"/>
      <c r="S230" s="23"/>
      <c r="T230" s="23"/>
      <c r="U230" s="23"/>
      <c r="V230" s="23"/>
      <c r="W230" s="23"/>
      <c r="X230" s="23"/>
    </row>
    <row r="231" spans="9:24" ht="30">
      <c r="I231" s="23"/>
      <c r="J231" s="23"/>
      <c r="K231" s="24"/>
      <c r="L231" s="23"/>
      <c r="M231" s="25"/>
      <c r="Q231" s="23"/>
      <c r="R231" s="23"/>
      <c r="S231" s="23"/>
      <c r="T231" s="23"/>
      <c r="U231" s="23"/>
      <c r="V231" s="23"/>
      <c r="W231" s="23"/>
      <c r="X231" s="23"/>
    </row>
    <row r="232" spans="9:24" ht="30">
      <c r="I232" s="23"/>
      <c r="J232" s="23"/>
      <c r="K232" s="24"/>
      <c r="L232" s="23"/>
      <c r="M232" s="25"/>
      <c r="Q232" s="23"/>
      <c r="R232" s="23"/>
      <c r="S232" s="23"/>
      <c r="T232" s="23"/>
      <c r="U232" s="23"/>
      <c r="V232" s="23"/>
      <c r="W232" s="23"/>
      <c r="X232" s="23"/>
    </row>
    <row r="233" spans="9:24" ht="30">
      <c r="I233" s="23"/>
      <c r="J233" s="23"/>
      <c r="K233" s="24"/>
      <c r="L233" s="23"/>
      <c r="M233" s="25"/>
      <c r="Q233" s="23"/>
      <c r="R233" s="23"/>
      <c r="S233" s="23"/>
      <c r="T233" s="23"/>
      <c r="U233" s="23"/>
      <c r="V233" s="23"/>
      <c r="W233" s="23"/>
      <c r="X233" s="23"/>
    </row>
    <row r="234" spans="9:24" ht="30">
      <c r="I234" s="23"/>
      <c r="J234" s="23"/>
      <c r="K234" s="24"/>
      <c r="L234" s="23"/>
      <c r="M234" s="25"/>
      <c r="Q234" s="23"/>
      <c r="R234" s="23"/>
      <c r="S234" s="23"/>
      <c r="T234" s="23"/>
      <c r="U234" s="23"/>
      <c r="V234" s="23"/>
      <c r="W234" s="23"/>
      <c r="X234" s="23"/>
    </row>
    <row r="235" spans="9:24" ht="30">
      <c r="I235" s="23"/>
      <c r="J235" s="23"/>
      <c r="K235" s="24"/>
      <c r="L235" s="23"/>
      <c r="M235" s="25"/>
      <c r="Q235" s="23"/>
      <c r="R235" s="23"/>
      <c r="S235" s="23"/>
      <c r="T235" s="23"/>
      <c r="U235" s="23"/>
      <c r="V235" s="23"/>
      <c r="W235" s="23"/>
      <c r="X235" s="23"/>
    </row>
    <row r="236" spans="9:24" ht="30">
      <c r="I236" s="23"/>
      <c r="J236" s="23"/>
      <c r="K236" s="24"/>
      <c r="L236" s="23"/>
      <c r="M236" s="25"/>
      <c r="Q236" s="23"/>
      <c r="R236" s="23"/>
      <c r="S236" s="23"/>
      <c r="T236" s="23"/>
      <c r="U236" s="23"/>
      <c r="V236" s="23"/>
      <c r="W236" s="23"/>
      <c r="X236" s="23"/>
    </row>
    <row r="237" spans="9:24" ht="30">
      <c r="I237" s="23"/>
      <c r="J237" s="23"/>
      <c r="K237" s="24"/>
      <c r="L237" s="23"/>
      <c r="M237" s="25"/>
      <c r="Q237" s="23"/>
      <c r="R237" s="23"/>
      <c r="S237" s="23"/>
      <c r="T237" s="23"/>
      <c r="U237" s="23"/>
      <c r="V237" s="23"/>
      <c r="W237" s="23"/>
      <c r="X237" s="23"/>
    </row>
    <row r="238" spans="9:24" ht="30">
      <c r="I238" s="23"/>
      <c r="J238" s="23"/>
      <c r="K238" s="24"/>
      <c r="L238" s="23"/>
      <c r="M238" s="25"/>
      <c r="Q238" s="23"/>
      <c r="R238" s="23"/>
      <c r="S238" s="23"/>
      <c r="T238" s="23"/>
      <c r="U238" s="23"/>
      <c r="V238" s="23"/>
      <c r="W238" s="23"/>
      <c r="X238" s="23"/>
    </row>
    <row r="239" spans="9:24" ht="30">
      <c r="I239" s="23"/>
      <c r="J239" s="23"/>
      <c r="K239" s="24"/>
      <c r="L239" s="23"/>
      <c r="M239" s="25"/>
      <c r="Q239" s="23"/>
      <c r="R239" s="23"/>
      <c r="S239" s="23"/>
      <c r="T239" s="23"/>
      <c r="U239" s="23"/>
      <c r="V239" s="23"/>
      <c r="W239" s="23"/>
      <c r="X239" s="23"/>
    </row>
    <row r="240" spans="9:24" ht="30">
      <c r="I240" s="23"/>
      <c r="J240" s="23"/>
      <c r="K240" s="24"/>
      <c r="L240" s="23"/>
      <c r="M240" s="25"/>
      <c r="Q240" s="23"/>
      <c r="R240" s="23"/>
      <c r="S240" s="23"/>
      <c r="T240" s="23"/>
      <c r="U240" s="23"/>
      <c r="V240" s="23"/>
      <c r="W240" s="23"/>
      <c r="X240" s="23"/>
    </row>
    <row r="241" spans="9:24" ht="30">
      <c r="I241" s="23"/>
      <c r="J241" s="23"/>
      <c r="K241" s="24"/>
      <c r="L241" s="23"/>
      <c r="M241" s="25"/>
      <c r="Q241" s="23"/>
      <c r="R241" s="23"/>
      <c r="S241" s="23"/>
      <c r="T241" s="23"/>
      <c r="U241" s="23"/>
      <c r="V241" s="23"/>
      <c r="W241" s="23"/>
      <c r="X241" s="23"/>
    </row>
    <row r="242" spans="9:24" ht="30">
      <c r="I242" s="23"/>
      <c r="J242" s="23"/>
      <c r="K242" s="24"/>
      <c r="L242" s="23"/>
      <c r="M242" s="25"/>
      <c r="Q242" s="23"/>
      <c r="R242" s="23"/>
      <c r="S242" s="23"/>
      <c r="T242" s="23"/>
      <c r="U242" s="23"/>
      <c r="V242" s="23"/>
      <c r="W242" s="23"/>
      <c r="X242" s="23"/>
    </row>
    <row r="243" spans="9:24" ht="30">
      <c r="I243" s="23"/>
      <c r="J243" s="23"/>
      <c r="K243" s="24"/>
      <c r="L243" s="23"/>
      <c r="M243" s="25"/>
      <c r="Q243" s="23"/>
      <c r="R243" s="23"/>
      <c r="S243" s="23"/>
      <c r="T243" s="23"/>
      <c r="U243" s="23"/>
      <c r="V243" s="23"/>
      <c r="W243" s="23"/>
      <c r="X243" s="23"/>
    </row>
    <row r="244" spans="9:24" ht="30">
      <c r="I244" s="23"/>
      <c r="J244" s="23"/>
      <c r="K244" s="24"/>
      <c r="L244" s="23"/>
      <c r="M244" s="25"/>
      <c r="Q244" s="23"/>
      <c r="R244" s="23"/>
      <c r="S244" s="23"/>
      <c r="T244" s="23"/>
      <c r="U244" s="23"/>
      <c r="V244" s="23"/>
      <c r="W244" s="23"/>
      <c r="X244" s="23"/>
    </row>
    <row r="245" spans="9:24" ht="30">
      <c r="I245" s="23"/>
      <c r="J245" s="23"/>
      <c r="K245" s="24"/>
      <c r="L245" s="23"/>
      <c r="M245" s="25"/>
      <c r="Q245" s="23"/>
      <c r="R245" s="23"/>
      <c r="S245" s="23"/>
      <c r="T245" s="23"/>
      <c r="U245" s="23"/>
      <c r="V245" s="23"/>
      <c r="W245" s="23"/>
      <c r="X245" s="23"/>
    </row>
    <row r="246" spans="9:24" ht="30">
      <c r="I246" s="23"/>
      <c r="J246" s="23"/>
      <c r="K246" s="24"/>
      <c r="L246" s="23"/>
      <c r="M246" s="25"/>
      <c r="Q246" s="23"/>
      <c r="R246" s="23"/>
      <c r="S246" s="23"/>
      <c r="T246" s="23"/>
      <c r="U246" s="23"/>
      <c r="V246" s="23"/>
      <c r="W246" s="23"/>
      <c r="X246" s="23"/>
    </row>
    <row r="247" spans="9:24" ht="30">
      <c r="I247" s="23"/>
      <c r="J247" s="23"/>
      <c r="K247" s="24"/>
      <c r="L247" s="23"/>
      <c r="M247" s="25"/>
      <c r="Q247" s="23"/>
      <c r="R247" s="23"/>
      <c r="S247" s="23"/>
      <c r="T247" s="23"/>
      <c r="U247" s="23"/>
      <c r="V247" s="23"/>
      <c r="W247" s="23"/>
      <c r="X247" s="23"/>
    </row>
    <row r="248" spans="9:24" ht="30">
      <c r="I248" s="23"/>
      <c r="J248" s="23"/>
      <c r="K248" s="24"/>
      <c r="L248" s="23"/>
      <c r="M248" s="25"/>
      <c r="Q248" s="23"/>
      <c r="R248" s="23"/>
      <c r="S248" s="23"/>
      <c r="T248" s="23"/>
      <c r="U248" s="23"/>
      <c r="V248" s="23"/>
      <c r="W248" s="23"/>
      <c r="X248" s="23"/>
    </row>
    <row r="249" spans="9:24" ht="30">
      <c r="I249" s="23"/>
      <c r="J249" s="23"/>
      <c r="K249" s="24"/>
      <c r="L249" s="23"/>
      <c r="M249" s="25"/>
      <c r="Q249" s="23"/>
      <c r="R249" s="23"/>
      <c r="S249" s="23"/>
      <c r="T249" s="23"/>
      <c r="U249" s="23"/>
      <c r="V249" s="23"/>
      <c r="W249" s="23"/>
      <c r="X249" s="23"/>
    </row>
    <row r="250" spans="9:24" ht="30">
      <c r="I250" s="23"/>
      <c r="J250" s="23"/>
      <c r="K250" s="24"/>
      <c r="L250" s="23"/>
      <c r="M250" s="25"/>
      <c r="Q250" s="23"/>
      <c r="R250" s="23"/>
      <c r="S250" s="23"/>
      <c r="T250" s="23"/>
      <c r="U250" s="23"/>
      <c r="V250" s="23"/>
      <c r="W250" s="23"/>
      <c r="X250" s="23"/>
    </row>
    <row r="251" spans="9:24" ht="30">
      <c r="I251" s="23"/>
      <c r="J251" s="23"/>
      <c r="K251" s="24"/>
      <c r="L251" s="23"/>
      <c r="M251" s="25"/>
      <c r="Q251" s="23"/>
      <c r="R251" s="23"/>
      <c r="S251" s="23"/>
      <c r="T251" s="23"/>
      <c r="U251" s="23"/>
      <c r="V251" s="23"/>
      <c r="W251" s="23"/>
      <c r="X251" s="23"/>
    </row>
    <row r="252" spans="9:24" ht="30">
      <c r="I252" s="23"/>
      <c r="J252" s="23"/>
      <c r="K252" s="24"/>
      <c r="L252" s="23"/>
      <c r="M252" s="25"/>
      <c r="Q252" s="23"/>
      <c r="R252" s="23"/>
      <c r="S252" s="23"/>
      <c r="T252" s="23"/>
      <c r="U252" s="23"/>
      <c r="V252" s="23"/>
      <c r="W252" s="23"/>
      <c r="X252" s="23"/>
    </row>
    <row r="253" spans="9:24" ht="30">
      <c r="I253" s="23"/>
      <c r="J253" s="23"/>
      <c r="K253" s="24"/>
      <c r="L253" s="23"/>
      <c r="M253" s="25"/>
      <c r="Q253" s="23"/>
      <c r="R253" s="23"/>
      <c r="S253" s="23"/>
      <c r="T253" s="23"/>
      <c r="U253" s="23"/>
      <c r="V253" s="23"/>
      <c r="W253" s="23"/>
      <c r="X253" s="23"/>
    </row>
    <row r="254" spans="9:24" ht="30">
      <c r="I254" s="23"/>
      <c r="J254" s="23"/>
      <c r="K254" s="24"/>
      <c r="L254" s="23"/>
      <c r="M254" s="25"/>
      <c r="Q254" s="23"/>
      <c r="R254" s="23"/>
      <c r="S254" s="23"/>
      <c r="T254" s="23"/>
      <c r="U254" s="23"/>
      <c r="V254" s="23"/>
      <c r="W254" s="23"/>
      <c r="X254" s="23"/>
    </row>
    <row r="255" spans="9:24" ht="30">
      <c r="I255" s="23"/>
      <c r="J255" s="23"/>
      <c r="K255" s="24"/>
      <c r="L255" s="23"/>
      <c r="M255" s="25"/>
      <c r="Q255" s="23"/>
      <c r="R255" s="23"/>
      <c r="S255" s="23"/>
      <c r="T255" s="23"/>
      <c r="U255" s="23"/>
      <c r="V255" s="23"/>
      <c r="W255" s="23"/>
      <c r="X255" s="23"/>
    </row>
    <row r="256" spans="9:24" ht="30">
      <c r="I256" s="23"/>
      <c r="J256" s="23"/>
      <c r="K256" s="24"/>
      <c r="L256" s="23"/>
      <c r="M256" s="25"/>
      <c r="Q256" s="23"/>
      <c r="R256" s="23"/>
      <c r="S256" s="23"/>
      <c r="T256" s="23"/>
      <c r="U256" s="23"/>
      <c r="V256" s="23"/>
      <c r="W256" s="23"/>
      <c r="X256" s="23"/>
    </row>
    <row r="257" spans="9:24" ht="30">
      <c r="I257" s="23"/>
      <c r="J257" s="23"/>
      <c r="K257" s="24"/>
      <c r="L257" s="23"/>
      <c r="M257" s="25"/>
      <c r="Q257" s="23"/>
      <c r="R257" s="23"/>
      <c r="S257" s="23"/>
      <c r="T257" s="23"/>
      <c r="U257" s="23"/>
      <c r="V257" s="23"/>
      <c r="W257" s="23"/>
      <c r="X257" s="23"/>
    </row>
    <row r="258" spans="9:24" ht="30">
      <c r="I258" s="23"/>
      <c r="J258" s="23"/>
      <c r="K258" s="24"/>
      <c r="L258" s="23"/>
      <c r="M258" s="25"/>
      <c r="Q258" s="23"/>
      <c r="R258" s="23"/>
      <c r="S258" s="23"/>
      <c r="T258" s="23"/>
      <c r="U258" s="23"/>
      <c r="V258" s="23"/>
      <c r="W258" s="23"/>
      <c r="X258" s="23"/>
    </row>
    <row r="259" spans="9:24" ht="30">
      <c r="I259" s="23"/>
      <c r="J259" s="23"/>
      <c r="K259" s="24"/>
      <c r="L259" s="23"/>
      <c r="M259" s="25"/>
      <c r="Q259" s="23"/>
      <c r="R259" s="23"/>
      <c r="S259" s="23"/>
      <c r="T259" s="23"/>
      <c r="U259" s="23"/>
      <c r="V259" s="23"/>
      <c r="W259" s="23"/>
      <c r="X259" s="23"/>
    </row>
    <row r="260" spans="9:24" ht="30">
      <c r="I260" s="23"/>
      <c r="J260" s="23"/>
      <c r="K260" s="24"/>
      <c r="L260" s="23"/>
      <c r="M260" s="25"/>
      <c r="Q260" s="23"/>
      <c r="R260" s="23"/>
      <c r="S260" s="23"/>
      <c r="T260" s="23"/>
      <c r="U260" s="23"/>
      <c r="V260" s="23"/>
      <c r="W260" s="23"/>
      <c r="X260" s="23"/>
    </row>
    <row r="261" spans="9:24" ht="30">
      <c r="I261" s="23"/>
      <c r="J261" s="23"/>
      <c r="K261" s="24"/>
      <c r="L261" s="23"/>
      <c r="M261" s="25"/>
      <c r="Q261" s="23"/>
      <c r="R261" s="23"/>
      <c r="S261" s="23"/>
      <c r="T261" s="23"/>
      <c r="U261" s="23"/>
      <c r="V261" s="23"/>
      <c r="W261" s="23"/>
      <c r="X261" s="23"/>
    </row>
    <row r="262" spans="9:24" ht="30">
      <c r="I262" s="23"/>
      <c r="J262" s="23"/>
      <c r="K262" s="24"/>
      <c r="L262" s="23"/>
      <c r="M262" s="25"/>
      <c r="Q262" s="23"/>
      <c r="R262" s="23"/>
      <c r="S262" s="23"/>
      <c r="T262" s="23"/>
      <c r="U262" s="23"/>
      <c r="V262" s="23"/>
      <c r="W262" s="23"/>
      <c r="X262" s="23"/>
    </row>
    <row r="263" spans="9:24" ht="30">
      <c r="I263" s="23"/>
      <c r="J263" s="23"/>
      <c r="K263" s="24"/>
      <c r="L263" s="23"/>
      <c r="M263" s="25"/>
      <c r="Q263" s="23"/>
      <c r="R263" s="23"/>
      <c r="S263" s="23"/>
      <c r="T263" s="23"/>
      <c r="U263" s="23"/>
      <c r="V263" s="23"/>
      <c r="W263" s="23"/>
      <c r="X263" s="23"/>
    </row>
    <row r="264" spans="9:24" ht="30">
      <c r="I264" s="23"/>
      <c r="J264" s="23"/>
      <c r="K264" s="24"/>
      <c r="L264" s="23"/>
      <c r="M264" s="25"/>
      <c r="Q264" s="23"/>
      <c r="R264" s="23"/>
      <c r="S264" s="23"/>
      <c r="T264" s="23"/>
      <c r="U264" s="23"/>
      <c r="V264" s="23"/>
      <c r="W264" s="23"/>
      <c r="X264" s="23"/>
    </row>
    <row r="265" spans="9:24" ht="30">
      <c r="I265" s="23"/>
      <c r="J265" s="23"/>
      <c r="K265" s="24"/>
      <c r="L265" s="23"/>
      <c r="M265" s="25"/>
      <c r="Q265" s="23"/>
      <c r="R265" s="23"/>
      <c r="S265" s="23"/>
      <c r="T265" s="23"/>
      <c r="U265" s="23"/>
      <c r="V265" s="23"/>
      <c r="W265" s="23"/>
      <c r="X265" s="23"/>
    </row>
    <row r="266" spans="9:24" ht="30">
      <c r="I266" s="23"/>
      <c r="J266" s="23"/>
      <c r="K266" s="24"/>
      <c r="L266" s="23"/>
      <c r="M266" s="25"/>
      <c r="Q266" s="23"/>
      <c r="R266" s="23"/>
      <c r="S266" s="23"/>
      <c r="T266" s="23"/>
      <c r="U266" s="23"/>
      <c r="V266" s="23"/>
      <c r="W266" s="23"/>
      <c r="X266" s="23"/>
    </row>
    <row r="267" spans="9:24" ht="30">
      <c r="I267" s="23"/>
      <c r="J267" s="23"/>
      <c r="K267" s="24"/>
      <c r="L267" s="23"/>
      <c r="M267" s="25"/>
      <c r="Q267" s="23"/>
      <c r="R267" s="23"/>
      <c r="S267" s="23"/>
      <c r="T267" s="23"/>
      <c r="U267" s="23"/>
      <c r="V267" s="23"/>
      <c r="W267" s="23"/>
      <c r="X267" s="23"/>
    </row>
    <row r="268" spans="9:24" ht="30">
      <c r="I268" s="23"/>
      <c r="J268" s="23"/>
      <c r="K268" s="24"/>
      <c r="L268" s="23"/>
      <c r="M268" s="25"/>
      <c r="Q268" s="23"/>
      <c r="R268" s="23"/>
      <c r="S268" s="23"/>
      <c r="T268" s="23"/>
      <c r="U268" s="23"/>
      <c r="V268" s="23"/>
      <c r="W268" s="23"/>
      <c r="X268" s="23"/>
    </row>
    <row r="269" spans="9:24" ht="30">
      <c r="I269" s="23"/>
      <c r="J269" s="23"/>
      <c r="K269" s="24"/>
      <c r="L269" s="23"/>
      <c r="M269" s="25"/>
      <c r="Q269" s="23"/>
      <c r="R269" s="23"/>
      <c r="S269" s="23"/>
      <c r="T269" s="23"/>
      <c r="U269" s="23"/>
      <c r="V269" s="23"/>
      <c r="W269" s="23"/>
      <c r="X269" s="23"/>
    </row>
    <row r="270" spans="9:24" ht="30">
      <c r="I270" s="23"/>
      <c r="J270" s="23"/>
      <c r="K270" s="24"/>
      <c r="L270" s="23"/>
      <c r="M270" s="25"/>
      <c r="Q270" s="23"/>
      <c r="R270" s="23"/>
      <c r="S270" s="23"/>
      <c r="T270" s="23"/>
      <c r="U270" s="23"/>
      <c r="V270" s="23"/>
      <c r="W270" s="23"/>
      <c r="X270" s="23"/>
    </row>
    <row r="271" spans="9:24" ht="30">
      <c r="I271" s="23"/>
      <c r="J271" s="23"/>
      <c r="K271" s="24"/>
      <c r="L271" s="23"/>
      <c r="M271" s="25"/>
      <c r="Q271" s="23"/>
      <c r="R271" s="23"/>
      <c r="S271" s="23"/>
      <c r="T271" s="23"/>
      <c r="U271" s="23"/>
      <c r="V271" s="23"/>
      <c r="W271" s="23"/>
      <c r="X271" s="23"/>
    </row>
    <row r="272" spans="9:24" ht="30">
      <c r="I272" s="23"/>
      <c r="J272" s="23"/>
      <c r="K272" s="24"/>
      <c r="L272" s="23"/>
      <c r="M272" s="25"/>
      <c r="Q272" s="23"/>
      <c r="R272" s="23"/>
      <c r="S272" s="23"/>
      <c r="T272" s="23"/>
      <c r="U272" s="23"/>
      <c r="V272" s="23"/>
      <c r="W272" s="23"/>
      <c r="X272" s="23"/>
    </row>
    <row r="273" spans="9:24" ht="30">
      <c r="I273" s="23"/>
      <c r="J273" s="23"/>
      <c r="K273" s="24"/>
      <c r="L273" s="23"/>
      <c r="M273" s="25"/>
      <c r="Q273" s="23"/>
      <c r="R273" s="23"/>
      <c r="S273" s="23"/>
      <c r="T273" s="23"/>
      <c r="U273" s="23"/>
      <c r="V273" s="23"/>
      <c r="W273" s="23"/>
      <c r="X273" s="23"/>
    </row>
    <row r="274" spans="9:24" ht="30">
      <c r="I274" s="23"/>
      <c r="J274" s="23"/>
      <c r="K274" s="24"/>
      <c r="L274" s="23"/>
      <c r="M274" s="25"/>
      <c r="Q274" s="23"/>
      <c r="R274" s="23"/>
      <c r="S274" s="23"/>
      <c r="T274" s="23"/>
      <c r="U274" s="23"/>
      <c r="V274" s="23"/>
      <c r="W274" s="23"/>
      <c r="X274" s="23"/>
    </row>
    <row r="275" spans="9:24" ht="30">
      <c r="I275" s="23"/>
      <c r="J275" s="23"/>
      <c r="K275" s="24"/>
      <c r="L275" s="23"/>
      <c r="M275" s="25"/>
      <c r="Q275" s="23"/>
      <c r="R275" s="23"/>
      <c r="S275" s="23"/>
      <c r="T275" s="23"/>
      <c r="U275" s="23"/>
      <c r="V275" s="23"/>
      <c r="W275" s="23"/>
      <c r="X275" s="23"/>
    </row>
    <row r="276" spans="9:24" ht="30">
      <c r="I276" s="23"/>
      <c r="J276" s="23"/>
      <c r="K276" s="24"/>
      <c r="L276" s="23"/>
      <c r="M276" s="25"/>
      <c r="Q276" s="23"/>
      <c r="R276" s="23"/>
      <c r="S276" s="23"/>
      <c r="T276" s="23"/>
      <c r="U276" s="23"/>
      <c r="V276" s="23"/>
      <c r="W276" s="23"/>
      <c r="X276" s="23"/>
    </row>
    <row r="277" spans="9:24" ht="30">
      <c r="I277" s="23"/>
      <c r="J277" s="23"/>
      <c r="K277" s="24"/>
      <c r="L277" s="23"/>
      <c r="M277" s="25"/>
      <c r="Q277" s="23"/>
      <c r="R277" s="23"/>
      <c r="S277" s="23"/>
      <c r="T277" s="23"/>
      <c r="U277" s="23"/>
      <c r="V277" s="23"/>
      <c r="W277" s="23"/>
      <c r="X277" s="23"/>
    </row>
    <row r="278" spans="9:24" ht="30">
      <c r="I278" s="23"/>
      <c r="J278" s="23"/>
      <c r="K278" s="24"/>
      <c r="L278" s="23"/>
      <c r="M278" s="25"/>
      <c r="Q278" s="23"/>
      <c r="R278" s="23"/>
      <c r="S278" s="23"/>
      <c r="T278" s="23"/>
      <c r="U278" s="23"/>
      <c r="V278" s="23"/>
      <c r="W278" s="23"/>
      <c r="X278" s="23"/>
    </row>
    <row r="279" spans="9:24" ht="30">
      <c r="I279" s="23"/>
      <c r="J279" s="23"/>
      <c r="K279" s="24"/>
      <c r="L279" s="23"/>
      <c r="M279" s="25"/>
      <c r="Q279" s="23"/>
      <c r="R279" s="23"/>
      <c r="S279" s="23"/>
      <c r="T279" s="23"/>
      <c r="U279" s="23"/>
      <c r="V279" s="23"/>
      <c r="W279" s="23"/>
      <c r="X279" s="23"/>
    </row>
    <row r="280" spans="9:24" ht="30">
      <c r="I280" s="23"/>
      <c r="J280" s="23"/>
      <c r="K280" s="24"/>
      <c r="L280" s="23"/>
      <c r="M280" s="25"/>
      <c r="Q280" s="23"/>
      <c r="R280" s="23"/>
      <c r="S280" s="23"/>
      <c r="T280" s="23"/>
      <c r="U280" s="23"/>
      <c r="V280" s="23"/>
      <c r="W280" s="23"/>
      <c r="X280" s="23"/>
    </row>
    <row r="281" spans="9:24" ht="30">
      <c r="I281" s="23"/>
      <c r="J281" s="23"/>
      <c r="K281" s="24"/>
      <c r="L281" s="23"/>
      <c r="M281" s="25"/>
      <c r="Q281" s="23"/>
      <c r="R281" s="23"/>
      <c r="S281" s="23"/>
      <c r="T281" s="23"/>
      <c r="U281" s="23"/>
      <c r="V281" s="23"/>
      <c r="W281" s="23"/>
      <c r="X281" s="23"/>
    </row>
    <row r="282" spans="9:24" ht="30">
      <c r="I282" s="23"/>
      <c r="J282" s="23"/>
      <c r="K282" s="24"/>
      <c r="L282" s="23"/>
      <c r="M282" s="25"/>
      <c r="Q282" s="23"/>
      <c r="R282" s="23"/>
      <c r="S282" s="23"/>
      <c r="T282" s="23"/>
      <c r="U282" s="23"/>
      <c r="V282" s="23"/>
      <c r="W282" s="23"/>
      <c r="X282" s="23"/>
    </row>
  </sheetData>
  <sortState xmlns:xlrd2="http://schemas.microsoft.com/office/spreadsheetml/2017/richdata2" ref="A2:AH282">
    <sortCondition ref="A1:A282"/>
  </sortState>
  <phoneticPr fontId="6" type="noConversion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Study1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tyZhang</dc:creator>
  <cp:lastModifiedBy>tyZhang</cp:lastModifiedBy>
  <dcterms:created xsi:type="dcterms:W3CDTF">2023-05-31T10:49:00Z</dcterms:created>
  <dcterms:modified xsi:type="dcterms:W3CDTF">2024-06-23T06:11:06Z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A7395B32091B7415C9C70F65022C762A_42</vt:lpwstr>
  </property>
</Properties>
</file>