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E:\QuantitativeFinance\Regression_Analysis\data\"/>
    </mc:Choice>
  </mc:AlternateContent>
  <xr:revisionPtr revIDLastSave="0" documentId="13_ncr:1_{6B95BC67-0F51-4324-A74F-9CCF9A0B4639}" xr6:coauthVersionLast="47" xr6:coauthVersionMax="47" xr10:uidLastSave="{00000000-0000-0000-0000-000000000000}"/>
  <bookViews>
    <workbookView xWindow="-28920" yWindow="2400" windowWidth="29040" windowHeight="16440" activeTab="5" xr2:uid="{8D828F99-7B24-4157-AD10-C0C70CD643A8}"/>
  </bookViews>
  <sheets>
    <sheet name="Metrics" sheetId="1" r:id="rId1"/>
    <sheet name="Charts" sheetId="6" r:id="rId2"/>
    <sheet name="Ratios" sheetId="8" r:id="rId3"/>
    <sheet name="Balance Sheet" sheetId="3" r:id="rId4"/>
    <sheet name="Income Statement" sheetId="2" r:id="rId5"/>
    <sheet name="Cash Flow Statement"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 i="8" l="1"/>
  <c r="N15" i="8"/>
  <c r="O15" i="8"/>
  <c r="P15" i="8"/>
  <c r="Q15" i="8"/>
  <c r="R15" i="8"/>
  <c r="W15" i="8"/>
  <c r="C14" i="8"/>
  <c r="C15" i="8" s="1"/>
  <c r="D14" i="8"/>
  <c r="D15" i="8" s="1"/>
  <c r="E14" i="8"/>
  <c r="E15" i="8" s="1"/>
  <c r="F14" i="8"/>
  <c r="F15" i="8" s="1"/>
  <c r="G14" i="8"/>
  <c r="G15" i="8" s="1"/>
  <c r="H14" i="8"/>
  <c r="H15" i="8" s="1"/>
  <c r="I14" i="8"/>
  <c r="I15" i="8" s="1"/>
  <c r="J14" i="8"/>
  <c r="J15" i="8" s="1"/>
  <c r="K14" i="8"/>
  <c r="K15" i="8" s="1"/>
  <c r="L14" i="8"/>
  <c r="L15" i="8" s="1"/>
  <c r="M14" i="8"/>
  <c r="N14" i="8"/>
  <c r="O14" i="8"/>
  <c r="P14" i="8"/>
  <c r="Q14" i="8"/>
  <c r="R14" i="8"/>
  <c r="S14" i="8"/>
  <c r="S15" i="8" s="1"/>
  <c r="T14" i="8"/>
  <c r="T15" i="8" s="1"/>
  <c r="U14" i="8"/>
  <c r="U15" i="8" s="1"/>
  <c r="V14" i="8"/>
  <c r="V15" i="8" s="1"/>
  <c r="W14" i="8"/>
  <c r="X14" i="8"/>
  <c r="B14" i="8"/>
  <c r="B15" i="8" s="1"/>
  <c r="C19" i="8"/>
  <c r="C20" i="8" s="1"/>
  <c r="D19" i="8"/>
  <c r="D20" i="8" s="1"/>
  <c r="E19" i="8"/>
  <c r="E20" i="8" s="1"/>
  <c r="F19" i="8"/>
  <c r="F20" i="8" s="1"/>
  <c r="G19" i="8"/>
  <c r="G20" i="8" s="1"/>
  <c r="H19" i="8"/>
  <c r="H20" i="8" s="1"/>
  <c r="I19" i="8"/>
  <c r="I20" i="8" s="1"/>
  <c r="J19" i="8"/>
  <c r="J20" i="8" s="1"/>
  <c r="K19" i="8"/>
  <c r="K20" i="8" s="1"/>
  <c r="L19" i="8"/>
  <c r="L20" i="8" s="1"/>
  <c r="M19" i="8"/>
  <c r="M20" i="8" s="1"/>
  <c r="N19" i="8"/>
  <c r="N20" i="8" s="1"/>
  <c r="O19" i="8"/>
  <c r="O20" i="8" s="1"/>
  <c r="P19" i="8"/>
  <c r="P20" i="8" s="1"/>
  <c r="Q19" i="8"/>
  <c r="Q20" i="8" s="1"/>
  <c r="R19" i="8"/>
  <c r="R20" i="8" s="1"/>
  <c r="S19" i="8"/>
  <c r="S20" i="8" s="1"/>
  <c r="T19" i="8"/>
  <c r="T20" i="8" s="1"/>
  <c r="U19" i="8"/>
  <c r="U20" i="8" s="1"/>
  <c r="V19" i="8"/>
  <c r="V20" i="8" s="1"/>
  <c r="W19" i="8"/>
  <c r="W20" i="8" s="1"/>
  <c r="X19" i="8"/>
  <c r="X20" i="8" s="1"/>
  <c r="B19" i="8"/>
  <c r="B20" i="8" s="1"/>
  <c r="C1" i="8"/>
  <c r="D1" i="8"/>
  <c r="E1" i="8"/>
  <c r="F1" i="8"/>
  <c r="G1" i="8"/>
  <c r="H1" i="8"/>
  <c r="I1" i="8"/>
  <c r="J1" i="8"/>
  <c r="K1" i="8"/>
  <c r="L1" i="8"/>
  <c r="M1" i="8"/>
  <c r="N1" i="8"/>
  <c r="O1" i="8"/>
  <c r="P1" i="8"/>
  <c r="Q1" i="8"/>
  <c r="R1" i="8"/>
  <c r="S1" i="8"/>
  <c r="T1" i="8"/>
  <c r="U1" i="8"/>
  <c r="V1" i="8"/>
  <c r="W1" i="8"/>
  <c r="X1" i="8"/>
  <c r="B1" i="8"/>
  <c r="C18" i="8"/>
  <c r="D18" i="8"/>
  <c r="E18" i="8"/>
  <c r="F18" i="8"/>
  <c r="G18" i="8"/>
  <c r="H18" i="8"/>
  <c r="I18" i="8"/>
  <c r="J18" i="8"/>
  <c r="K18" i="8"/>
  <c r="L18" i="8"/>
  <c r="M18" i="8"/>
  <c r="N18" i="8"/>
  <c r="O18" i="8"/>
  <c r="P18" i="8"/>
  <c r="Q18" i="8"/>
  <c r="R18" i="8"/>
  <c r="S18" i="8"/>
  <c r="T18" i="8"/>
  <c r="U18" i="8"/>
  <c r="V18" i="8"/>
  <c r="W18" i="8"/>
  <c r="X18" i="8"/>
  <c r="B18" i="8"/>
  <c r="C9" i="8"/>
  <c r="D9" i="8"/>
  <c r="E9" i="8"/>
  <c r="F9" i="8"/>
  <c r="G9" i="8"/>
  <c r="H9" i="8"/>
  <c r="I9" i="8"/>
  <c r="J9" i="8"/>
  <c r="K9" i="8"/>
  <c r="L9" i="8"/>
  <c r="M9" i="8"/>
  <c r="N9" i="8"/>
  <c r="O9" i="8"/>
  <c r="P9" i="8"/>
  <c r="Q9" i="8"/>
  <c r="R9" i="8"/>
  <c r="S9" i="8"/>
  <c r="T9" i="8"/>
  <c r="U9" i="8"/>
  <c r="V9" i="8"/>
  <c r="W9" i="8"/>
  <c r="X9" i="8"/>
  <c r="B9" i="8"/>
  <c r="X8" i="8"/>
  <c r="C8" i="8"/>
  <c r="D8" i="8"/>
  <c r="E8" i="8"/>
  <c r="F8" i="8"/>
  <c r="G8" i="8"/>
  <c r="H8" i="8"/>
  <c r="I8" i="8"/>
  <c r="J8" i="8"/>
  <c r="K8" i="8"/>
  <c r="L8" i="8"/>
  <c r="M8" i="8"/>
  <c r="N8" i="8"/>
  <c r="O8" i="8"/>
  <c r="P8" i="8"/>
  <c r="Q8" i="8"/>
  <c r="R8" i="8"/>
  <c r="S8" i="8"/>
  <c r="T8" i="8"/>
  <c r="U8" i="8"/>
  <c r="V8" i="8"/>
  <c r="W8" i="8"/>
  <c r="B8" i="8"/>
  <c r="C13" i="8"/>
  <c r="D13" i="8"/>
  <c r="E13" i="8"/>
  <c r="F13" i="8"/>
  <c r="G13" i="8"/>
  <c r="H13" i="8"/>
  <c r="I13" i="8"/>
  <c r="J13" i="8"/>
  <c r="K13" i="8"/>
  <c r="L13" i="8"/>
  <c r="M13" i="8"/>
  <c r="N13" i="8"/>
  <c r="O13" i="8"/>
  <c r="P13" i="8"/>
  <c r="Q13" i="8"/>
  <c r="R13" i="8"/>
  <c r="S13" i="8"/>
  <c r="T13" i="8"/>
  <c r="U13" i="8"/>
  <c r="V13" i="8"/>
  <c r="W13" i="8"/>
  <c r="X13" i="8"/>
  <c r="B13" i="8"/>
  <c r="C12" i="8"/>
  <c r="D12" i="8"/>
  <c r="E12" i="8"/>
  <c r="F12" i="8"/>
  <c r="G12" i="8"/>
  <c r="H12" i="8"/>
  <c r="I12" i="8"/>
  <c r="J12" i="8"/>
  <c r="K12" i="8"/>
  <c r="L12" i="8"/>
  <c r="M12" i="8"/>
  <c r="N12" i="8"/>
  <c r="O12" i="8"/>
  <c r="P12" i="8"/>
  <c r="Q12" i="8"/>
  <c r="R12" i="8"/>
  <c r="S12" i="8"/>
  <c r="T12" i="8"/>
  <c r="U12" i="8"/>
  <c r="V12" i="8"/>
  <c r="W12" i="8"/>
  <c r="X12" i="8"/>
  <c r="B12" i="8"/>
  <c r="C7" i="8"/>
  <c r="D7" i="8"/>
  <c r="E7" i="8"/>
  <c r="F7" i="8"/>
  <c r="G7" i="8"/>
  <c r="H7" i="8"/>
  <c r="I7" i="8"/>
  <c r="J7" i="8"/>
  <c r="K7" i="8"/>
  <c r="L7" i="8"/>
  <c r="M7" i="8"/>
  <c r="N7" i="8"/>
  <c r="O7" i="8"/>
  <c r="P7" i="8"/>
  <c r="Q7" i="8"/>
  <c r="R7" i="8"/>
  <c r="S7" i="8"/>
  <c r="T7" i="8"/>
  <c r="U7" i="8"/>
  <c r="V7" i="8"/>
  <c r="W7" i="8"/>
  <c r="X7" i="8"/>
  <c r="B7" i="8"/>
  <c r="C6" i="8"/>
  <c r="D6" i="8"/>
  <c r="E6" i="8"/>
  <c r="F6" i="8"/>
  <c r="G6" i="8"/>
  <c r="H6" i="8"/>
  <c r="I6" i="8"/>
  <c r="J6" i="8"/>
  <c r="K6" i="8"/>
  <c r="L6" i="8"/>
  <c r="M6" i="8"/>
  <c r="N6" i="8"/>
  <c r="O6" i="8"/>
  <c r="P6" i="8"/>
  <c r="Q6" i="8"/>
  <c r="R6" i="8"/>
  <c r="S6" i="8"/>
  <c r="T6" i="8"/>
  <c r="U6" i="8"/>
  <c r="V6" i="8"/>
  <c r="W6" i="8"/>
  <c r="X6" i="8"/>
  <c r="B6" i="8"/>
  <c r="C5" i="8"/>
  <c r="D5" i="8"/>
  <c r="E5" i="8"/>
  <c r="F5" i="8"/>
  <c r="G5" i="8"/>
  <c r="H5" i="8"/>
  <c r="I5" i="8"/>
  <c r="J5" i="8"/>
  <c r="K5" i="8"/>
  <c r="L5" i="8"/>
  <c r="M5" i="8"/>
  <c r="N5" i="8"/>
  <c r="O5" i="8"/>
  <c r="P5" i="8"/>
  <c r="Q5" i="8"/>
  <c r="R5" i="8"/>
  <c r="S5" i="8"/>
  <c r="T5" i="8"/>
  <c r="U5" i="8"/>
  <c r="V5" i="8"/>
  <c r="W5" i="8"/>
  <c r="X5" i="8"/>
  <c r="B5" i="8"/>
  <c r="B4" i="8"/>
  <c r="C4" i="8"/>
  <c r="D4" i="8"/>
  <c r="E4" i="8"/>
  <c r="F4" i="8"/>
  <c r="G4" i="8"/>
  <c r="H4" i="8"/>
  <c r="I4" i="8"/>
  <c r="J4" i="8"/>
  <c r="K4" i="8"/>
  <c r="L4" i="8"/>
  <c r="M4" i="8"/>
  <c r="N4" i="8"/>
  <c r="O4" i="8"/>
  <c r="Q4" i="8"/>
  <c r="P4" i="8" s="1"/>
  <c r="R4" i="8"/>
  <c r="S4" i="8"/>
  <c r="T4" i="8"/>
  <c r="U4" i="8"/>
  <c r="V4" i="8"/>
  <c r="W4" i="8"/>
  <c r="X4" i="8"/>
  <c r="C3" i="8"/>
  <c r="D3" i="8"/>
  <c r="E3" i="8"/>
  <c r="F3" i="8"/>
  <c r="G3" i="8"/>
  <c r="H3" i="8"/>
  <c r="I3" i="8"/>
  <c r="J3" i="8"/>
  <c r="K3" i="8"/>
  <c r="L3" i="8"/>
  <c r="M3" i="8"/>
  <c r="N3" i="8"/>
  <c r="O3" i="8"/>
  <c r="P3" i="8"/>
  <c r="Q3" i="8"/>
  <c r="R3" i="8"/>
  <c r="S3" i="8"/>
  <c r="T3" i="8"/>
  <c r="U3" i="8"/>
  <c r="V3" i="8"/>
  <c r="W3" i="8"/>
  <c r="X3" i="8"/>
  <c r="B3" i="8"/>
  <c r="O5" i="4" l="1"/>
  <c r="P5" i="4"/>
  <c r="Q5" i="4"/>
  <c r="B6" i="4"/>
  <c r="C6" i="4"/>
  <c r="D6" i="4"/>
  <c r="E6" i="4"/>
  <c r="F6" i="4"/>
  <c r="G6" i="4"/>
  <c r="H6" i="4"/>
  <c r="I6" i="4"/>
  <c r="Q6" i="4"/>
  <c r="R6" i="4"/>
  <c r="S6" i="4"/>
  <c r="T6" i="4"/>
  <c r="U6" i="4"/>
  <c r="V6" i="4"/>
  <c r="W6" i="4"/>
  <c r="X6" i="4"/>
  <c r="N7" i="4"/>
  <c r="O7" i="4"/>
  <c r="P7" i="4"/>
  <c r="Q7" i="4"/>
  <c r="R7" i="4"/>
  <c r="S7" i="4"/>
  <c r="T7" i="4"/>
  <c r="U7" i="4"/>
  <c r="V7" i="4"/>
  <c r="W7" i="4"/>
  <c r="X7" i="4"/>
  <c r="B11" i="4"/>
  <c r="C11" i="4"/>
  <c r="B12" i="4"/>
  <c r="C12" i="4"/>
  <c r="B15" i="4"/>
  <c r="C15" i="4"/>
  <c r="D15" i="4"/>
  <c r="E15" i="4"/>
  <c r="F15" i="4"/>
  <c r="G15" i="4"/>
  <c r="H15" i="4"/>
  <c r="I15" i="4"/>
  <c r="J15" i="4"/>
  <c r="K15" i="4"/>
  <c r="L15" i="4"/>
  <c r="U15" i="4"/>
  <c r="V15" i="4"/>
  <c r="W15" i="4"/>
  <c r="X15" i="4"/>
  <c r="B17" i="4"/>
  <c r="C17" i="4"/>
  <c r="D17" i="4"/>
  <c r="E17" i="4"/>
  <c r="F17" i="4"/>
  <c r="G17" i="4"/>
  <c r="H17" i="4"/>
  <c r="I17" i="4"/>
  <c r="J17" i="4"/>
  <c r="V17" i="4"/>
  <c r="W17" i="4"/>
  <c r="X17" i="4"/>
  <c r="X18" i="4"/>
  <c r="B22" i="4"/>
  <c r="C22" i="4"/>
  <c r="D22" i="4"/>
  <c r="E22" i="4"/>
  <c r="F22" i="4"/>
  <c r="G22" i="4"/>
  <c r="H22" i="4"/>
  <c r="I22" i="4"/>
  <c r="J22" i="4"/>
  <c r="K22" i="4"/>
  <c r="L22" i="4"/>
  <c r="Q22" i="4"/>
  <c r="R22" i="4"/>
  <c r="S22" i="4"/>
  <c r="T22" i="4"/>
  <c r="U22" i="4"/>
  <c r="V22" i="4"/>
  <c r="W22" i="4"/>
  <c r="X22" i="4"/>
  <c r="B23" i="4"/>
  <c r="C23" i="4"/>
  <c r="D23" i="4"/>
  <c r="E23" i="4"/>
  <c r="F23" i="4"/>
  <c r="G23" i="4"/>
  <c r="H23" i="4"/>
  <c r="I23" i="4"/>
  <c r="B26" i="4"/>
  <c r="C26" i="4"/>
  <c r="D26" i="4"/>
  <c r="E26" i="4"/>
  <c r="F26" i="4"/>
  <c r="G26" i="4"/>
  <c r="H26" i="4"/>
  <c r="I26" i="4"/>
  <c r="J26" i="4"/>
  <c r="K26" i="4"/>
  <c r="L26" i="4"/>
  <c r="M26" i="4"/>
  <c r="N26" i="4"/>
  <c r="O26" i="4"/>
  <c r="B27" i="4"/>
  <c r="C27" i="4"/>
  <c r="D27" i="4"/>
  <c r="E27" i="4"/>
  <c r="F27" i="4"/>
  <c r="G27" i="4"/>
  <c r="H27" i="4"/>
  <c r="I27" i="4"/>
  <c r="J27" i="4"/>
  <c r="K27" i="4"/>
  <c r="L27" i="4"/>
  <c r="M27" i="4"/>
  <c r="N27" i="4"/>
  <c r="O27" i="4"/>
  <c r="T26" i="4"/>
  <c r="U26" i="4"/>
  <c r="V26" i="4"/>
  <c r="W26" i="4"/>
  <c r="X26" i="4"/>
  <c r="T27" i="4"/>
  <c r="U27" i="4"/>
  <c r="V27" i="4"/>
  <c r="W27" i="4"/>
  <c r="X27" i="4"/>
  <c r="L30" i="4"/>
  <c r="M30" i="4"/>
  <c r="N30" i="4"/>
  <c r="O30" i="4"/>
  <c r="P30" i="4"/>
  <c r="Q30" i="4"/>
  <c r="R30" i="4"/>
  <c r="S30" i="4"/>
  <c r="T30" i="4"/>
  <c r="U30" i="4"/>
  <c r="V30" i="4"/>
  <c r="W30" i="4"/>
  <c r="X30" i="4"/>
  <c r="B31" i="4"/>
  <c r="C31" i="4"/>
  <c r="D31" i="4"/>
  <c r="E31" i="4"/>
  <c r="F31" i="4"/>
  <c r="G31" i="4"/>
  <c r="H31" i="4"/>
  <c r="I31" i="4"/>
  <c r="J31" i="4"/>
  <c r="K31" i="4"/>
  <c r="L31" i="4"/>
  <c r="M31" i="4"/>
  <c r="N31" i="4"/>
  <c r="O31" i="4"/>
  <c r="P31" i="4"/>
  <c r="Q31" i="4"/>
  <c r="B37" i="4"/>
  <c r="C37" i="4"/>
  <c r="D37" i="4"/>
  <c r="E37" i="4"/>
  <c r="F37" i="4"/>
  <c r="G37" i="4"/>
  <c r="M37" i="4"/>
  <c r="N37" i="4"/>
  <c r="O37" i="4"/>
  <c r="P37" i="4"/>
  <c r="Q37" i="4"/>
  <c r="R37" i="4"/>
  <c r="S37" i="4"/>
  <c r="T37" i="4"/>
  <c r="U37" i="4"/>
  <c r="V37" i="4"/>
  <c r="W37" i="4"/>
  <c r="X37" i="4"/>
  <c r="B38" i="4"/>
  <c r="C38" i="4"/>
  <c r="D38" i="4"/>
  <c r="E38" i="4"/>
  <c r="F38" i="4"/>
  <c r="B39" i="4"/>
  <c r="C39" i="4"/>
  <c r="D39" i="4"/>
  <c r="E39" i="4"/>
  <c r="F39" i="4"/>
  <c r="Q38" i="4"/>
  <c r="R38" i="4"/>
  <c r="S38" i="4"/>
  <c r="T38" i="4"/>
  <c r="U38" i="4"/>
  <c r="Q39" i="4"/>
  <c r="R39" i="4"/>
  <c r="S39" i="4"/>
  <c r="T39" i="4"/>
  <c r="U39" i="4"/>
  <c r="X39" i="4"/>
  <c r="B40" i="4"/>
  <c r="C40" i="4"/>
  <c r="D40" i="4"/>
  <c r="E40" i="4"/>
  <c r="F40" i="4"/>
  <c r="G40" i="4"/>
  <c r="H40" i="4"/>
  <c r="I40" i="4"/>
  <c r="J40" i="4"/>
  <c r="K40" i="4"/>
  <c r="L40" i="4"/>
  <c r="M40" i="4"/>
  <c r="N40" i="4"/>
  <c r="O40" i="4"/>
  <c r="P40" i="4"/>
  <c r="Q40" i="4"/>
  <c r="R40" i="4"/>
  <c r="S40" i="4"/>
  <c r="T40" i="4"/>
  <c r="U40" i="4"/>
  <c r="V40" i="4"/>
  <c r="W40" i="4"/>
  <c r="B43" i="4"/>
  <c r="C43" i="4"/>
  <c r="D43" i="4"/>
  <c r="E43" i="4"/>
  <c r="F43" i="4"/>
  <c r="G43" i="4"/>
  <c r="H43" i="4"/>
  <c r="I43" i="4"/>
  <c r="P43" i="4"/>
  <c r="Q43" i="4"/>
  <c r="R43" i="4"/>
  <c r="S43" i="4"/>
  <c r="T43" i="4"/>
  <c r="U43" i="4"/>
  <c r="V43" i="4"/>
  <c r="W43" i="4"/>
  <c r="X43" i="4"/>
  <c r="Q47" i="4"/>
  <c r="R47" i="4"/>
  <c r="S47" i="4"/>
  <c r="T47" i="4"/>
  <c r="U47" i="4"/>
  <c r="W47" i="4"/>
  <c r="S52" i="4"/>
  <c r="U52" i="4"/>
  <c r="V52" i="4"/>
  <c r="W52" i="4"/>
  <c r="X52" i="4"/>
  <c r="R51" i="4"/>
  <c r="R52" i="4"/>
  <c r="R53" i="4"/>
  <c r="T50" i="4"/>
  <c r="T51" i="4"/>
  <c r="T52" i="4"/>
  <c r="T53" i="4"/>
  <c r="B54" i="4"/>
  <c r="C54" i="4"/>
  <c r="D54" i="4"/>
  <c r="E54" i="4"/>
  <c r="F54" i="4"/>
  <c r="G54" i="4"/>
  <c r="H54" i="4"/>
  <c r="I54" i="4"/>
  <c r="J54" i="4"/>
  <c r="K54" i="4"/>
  <c r="L54" i="4"/>
  <c r="M54" i="4"/>
  <c r="N54" i="4"/>
  <c r="B55" i="4"/>
  <c r="C55" i="4"/>
  <c r="D55" i="4"/>
  <c r="E55" i="4"/>
  <c r="F55" i="4"/>
  <c r="G55" i="4"/>
  <c r="H55" i="4"/>
  <c r="I55" i="4"/>
  <c r="J55" i="4"/>
  <c r="K55" i="4"/>
  <c r="L55" i="4"/>
  <c r="M55" i="4"/>
  <c r="N55" i="4"/>
  <c r="S54" i="4"/>
  <c r="T54" i="4"/>
  <c r="U54" i="4"/>
  <c r="V54" i="4"/>
  <c r="W54" i="4"/>
  <c r="X54" i="4"/>
  <c r="S55" i="4"/>
  <c r="T55" i="4"/>
  <c r="U55" i="4"/>
  <c r="V55" i="4"/>
  <c r="W55" i="4"/>
  <c r="X55" i="4"/>
  <c r="S56" i="4"/>
  <c r="T56" i="4"/>
  <c r="U56" i="4"/>
  <c r="V56" i="4"/>
  <c r="W56" i="4"/>
  <c r="X56" i="4"/>
  <c r="B56" i="4"/>
  <c r="C56" i="4"/>
  <c r="D56" i="4"/>
  <c r="E56" i="4"/>
  <c r="F56" i="4"/>
  <c r="G56" i="4"/>
  <c r="H56" i="4"/>
  <c r="I56" i="4"/>
  <c r="J56" i="4"/>
  <c r="K56" i="4"/>
  <c r="L56" i="4"/>
  <c r="M56" i="4"/>
  <c r="N56" i="4"/>
  <c r="O56" i="4"/>
  <c r="Q56" i="4"/>
  <c r="B58" i="4"/>
  <c r="C58" i="4"/>
  <c r="D58" i="4"/>
  <c r="E58" i="4"/>
  <c r="F58" i="4"/>
  <c r="G58" i="4"/>
  <c r="L58" i="4"/>
  <c r="M58" i="4"/>
  <c r="N58" i="4"/>
  <c r="O58" i="4"/>
  <c r="P58" i="4"/>
  <c r="Q58" i="4"/>
  <c r="S59" i="4"/>
  <c r="T59" i="4"/>
  <c r="U59" i="4"/>
  <c r="V59" i="4"/>
  <c r="W59" i="4"/>
  <c r="X59" i="4"/>
  <c r="E60" i="4"/>
  <c r="F60" i="4"/>
  <c r="G60" i="4"/>
  <c r="H60" i="4"/>
  <c r="I60" i="4"/>
  <c r="J60" i="4"/>
  <c r="K60" i="4"/>
  <c r="L60" i="4"/>
  <c r="M60" i="4"/>
  <c r="N60" i="4"/>
  <c r="O60" i="4"/>
  <c r="P60" i="4"/>
  <c r="Q60" i="4"/>
  <c r="R60" i="4"/>
  <c r="S60" i="4"/>
  <c r="T60" i="4"/>
  <c r="U60" i="4"/>
  <c r="V60" i="4"/>
  <c r="W60" i="4"/>
  <c r="X60" i="4"/>
  <c r="E61" i="4"/>
  <c r="F61" i="4"/>
  <c r="G61" i="4"/>
  <c r="H61" i="4"/>
  <c r="I61" i="4"/>
  <c r="J61" i="4"/>
  <c r="K61" i="4"/>
  <c r="L61" i="4"/>
  <c r="M61" i="4"/>
  <c r="N61" i="4"/>
  <c r="O61" i="4"/>
  <c r="P61" i="4"/>
  <c r="Q61" i="4"/>
  <c r="R61" i="4"/>
  <c r="S61" i="4"/>
  <c r="T61" i="4"/>
  <c r="U61" i="4"/>
  <c r="V61" i="4"/>
  <c r="W61" i="4"/>
  <c r="X61" i="4"/>
  <c r="J63" i="4"/>
  <c r="W63" i="4"/>
  <c r="X63" i="4"/>
  <c r="B68" i="4"/>
  <c r="B69" i="4"/>
  <c r="C69" i="4"/>
  <c r="D69" i="4"/>
  <c r="E69" i="4"/>
  <c r="F69" i="4"/>
  <c r="G69" i="4"/>
  <c r="B71" i="4"/>
  <c r="C71" i="4"/>
  <c r="D71" i="4"/>
  <c r="E71" i="4"/>
  <c r="F71" i="4"/>
  <c r="G71" i="4"/>
  <c r="L71" i="4"/>
  <c r="M71" i="4"/>
  <c r="N71" i="4"/>
  <c r="O71" i="4"/>
  <c r="P71" i="4"/>
  <c r="Q71" i="4"/>
  <c r="S72" i="4"/>
  <c r="U72" i="4"/>
  <c r="V72" i="4"/>
  <c r="W72" i="4"/>
  <c r="X72" i="4"/>
  <c r="T72" i="4"/>
  <c r="T73" i="4"/>
  <c r="S74" i="4"/>
  <c r="T74" i="4"/>
  <c r="U74" i="4"/>
  <c r="V74" i="4"/>
  <c r="W74" i="4"/>
  <c r="X74" i="4"/>
  <c r="B9" i="2"/>
  <c r="C9" i="2"/>
  <c r="D9" i="2"/>
  <c r="E9" i="2"/>
  <c r="F9" i="2"/>
  <c r="G9" i="2"/>
  <c r="H9" i="2"/>
  <c r="I9" i="2"/>
  <c r="J9" i="2"/>
  <c r="K9" i="2"/>
  <c r="L9" i="2"/>
  <c r="M9" i="2"/>
  <c r="N9" i="2"/>
  <c r="O9" i="2"/>
  <c r="P9" i="2"/>
  <c r="Q9" i="2"/>
  <c r="R9" i="2"/>
  <c r="S9" i="2"/>
  <c r="T9" i="2"/>
  <c r="U9" i="2"/>
  <c r="B13" i="2"/>
  <c r="C13" i="2"/>
  <c r="D13" i="2"/>
  <c r="E13" i="2"/>
  <c r="F13" i="2"/>
  <c r="G13" i="2"/>
  <c r="H13" i="2"/>
  <c r="I13" i="2"/>
  <c r="J13" i="2"/>
  <c r="K13" i="2"/>
  <c r="L13" i="2"/>
  <c r="M13" i="2"/>
  <c r="N13" i="2"/>
  <c r="O13" i="2"/>
  <c r="P13" i="2"/>
  <c r="Q13" i="2"/>
  <c r="R13" i="2"/>
  <c r="S13" i="2"/>
  <c r="T13" i="2"/>
  <c r="W13" i="2"/>
  <c r="X13" i="2"/>
  <c r="R17" i="2"/>
  <c r="T17" i="2"/>
  <c r="U19" i="2"/>
  <c r="V19" i="2"/>
  <c r="W19" i="2"/>
  <c r="X19" i="2"/>
  <c r="K20" i="2"/>
  <c r="L20" i="2"/>
  <c r="M20" i="2"/>
  <c r="N20" i="2"/>
  <c r="O20" i="2"/>
  <c r="P20" i="2"/>
  <c r="Q20" i="2"/>
  <c r="R20" i="2"/>
  <c r="S20" i="2"/>
  <c r="T20" i="2"/>
  <c r="U20" i="2"/>
  <c r="V20" i="2"/>
  <c r="W20" i="2"/>
  <c r="X20" i="2"/>
  <c r="B21" i="2"/>
  <c r="C21" i="2"/>
  <c r="D21" i="2"/>
  <c r="B22" i="2"/>
  <c r="C22" i="2"/>
  <c r="D22" i="2"/>
  <c r="E22" i="2"/>
  <c r="F22" i="2"/>
  <c r="G22" i="2"/>
  <c r="H22" i="2"/>
  <c r="I22" i="2"/>
  <c r="J22" i="2"/>
  <c r="K22" i="2"/>
  <c r="L22" i="2"/>
  <c r="M22" i="2"/>
  <c r="N22" i="2"/>
  <c r="P22" i="2"/>
  <c r="U22" i="2"/>
  <c r="V22" i="2"/>
  <c r="U23" i="2"/>
  <c r="V23" i="2"/>
  <c r="W22" i="2"/>
  <c r="X22" i="2"/>
  <c r="W23" i="2"/>
  <c r="X23" i="2"/>
  <c r="W24" i="2"/>
  <c r="X24" i="2"/>
  <c r="B23" i="2"/>
  <c r="C23" i="2"/>
  <c r="D23" i="2"/>
  <c r="E23" i="2"/>
  <c r="F23" i="2"/>
  <c r="G23" i="2"/>
  <c r="H23" i="2"/>
  <c r="I23" i="2"/>
  <c r="J23" i="2"/>
  <c r="K23" i="2"/>
  <c r="L23" i="2"/>
  <c r="B24" i="2"/>
  <c r="C24" i="2"/>
  <c r="D24" i="2"/>
  <c r="E24" i="2"/>
  <c r="F24" i="2"/>
  <c r="J24" i="2"/>
  <c r="K24" i="2"/>
  <c r="L24" i="2"/>
  <c r="M24" i="2"/>
  <c r="N24" i="2"/>
  <c r="P24" i="2"/>
  <c r="B25" i="2"/>
  <c r="C25" i="2"/>
  <c r="D25" i="2"/>
  <c r="E25" i="2"/>
  <c r="F25" i="2"/>
  <c r="G25" i="2"/>
  <c r="H25" i="2"/>
  <c r="I25" i="2"/>
  <c r="J25" i="2"/>
  <c r="Q25" i="2"/>
  <c r="R25" i="2"/>
  <c r="S25" i="2"/>
  <c r="T25" i="2"/>
  <c r="U25" i="2"/>
  <c r="V25" i="2"/>
  <c r="W25" i="2"/>
  <c r="X25" i="2"/>
  <c r="J28" i="3"/>
  <c r="K28" i="3"/>
  <c r="L28" i="3"/>
  <c r="M28" i="3"/>
  <c r="N28" i="3"/>
  <c r="O28" i="3"/>
  <c r="P28" i="3"/>
  <c r="Q28" i="3"/>
  <c r="B29" i="3"/>
  <c r="X30" i="3"/>
  <c r="B31" i="3"/>
  <c r="B32" i="3"/>
  <c r="U32" i="3"/>
  <c r="X32" i="3"/>
  <c r="X35" i="3"/>
  <c r="B36" i="3"/>
  <c r="C36" i="3"/>
  <c r="V37" i="3"/>
  <c r="W37" i="3"/>
  <c r="V38" i="3"/>
  <c r="W38" i="3"/>
  <c r="V39" i="3"/>
  <c r="W39" i="3"/>
  <c r="V40" i="3"/>
  <c r="W40" i="3"/>
  <c r="B38" i="3"/>
  <c r="C38" i="3"/>
  <c r="D38" i="3"/>
  <c r="E38" i="3"/>
  <c r="F38" i="3"/>
  <c r="G38" i="3"/>
  <c r="H38" i="3"/>
  <c r="I38" i="3"/>
  <c r="J38" i="3"/>
  <c r="K38" i="3"/>
  <c r="L38" i="3"/>
  <c r="M38" i="3"/>
  <c r="N38" i="3"/>
  <c r="M41" i="3"/>
  <c r="N41" i="3"/>
  <c r="M42" i="3"/>
  <c r="N42" i="3"/>
  <c r="U37" i="3"/>
  <c r="U38" i="3"/>
  <c r="U39" i="3"/>
  <c r="U40" i="3"/>
  <c r="U41" i="3"/>
  <c r="U42" i="3"/>
  <c r="X37" i="3"/>
  <c r="X38" i="3"/>
  <c r="X39" i="3"/>
  <c r="X40" i="3"/>
  <c r="X41" i="3"/>
  <c r="X42" i="3"/>
  <c r="B43" i="3"/>
  <c r="C43" i="3"/>
  <c r="D43" i="3"/>
  <c r="E43" i="3"/>
  <c r="F43" i="3"/>
  <c r="G43" i="3"/>
  <c r="H43" i="3"/>
  <c r="I43" i="3"/>
  <c r="U43" i="3"/>
  <c r="V43" i="3"/>
  <c r="W43" i="3"/>
  <c r="X43" i="3"/>
  <c r="T50" i="3"/>
  <c r="U50" i="3"/>
  <c r="T51" i="3"/>
  <c r="U51" i="3"/>
  <c r="X50" i="3"/>
  <c r="X51" i="3"/>
  <c r="B52" i="3"/>
  <c r="C52" i="3"/>
  <c r="D52" i="3"/>
  <c r="G52" i="3"/>
  <c r="H52" i="3"/>
  <c r="I52" i="3"/>
  <c r="J52" i="3"/>
  <c r="Q52" i="3"/>
  <c r="R52" i="3"/>
  <c r="S52" i="3"/>
  <c r="T52" i="3"/>
  <c r="U52" i="3"/>
  <c r="V52" i="3"/>
  <c r="W52" i="3"/>
  <c r="X52" i="3"/>
  <c r="U54" i="3"/>
  <c r="X54" i="3"/>
  <c r="H55" i="3"/>
  <c r="I55" i="3"/>
  <c r="J55" i="3"/>
  <c r="Q55" i="3"/>
  <c r="R55" i="3"/>
  <c r="S55" i="3"/>
  <c r="T55" i="3"/>
  <c r="U55" i="3"/>
  <c r="Q56" i="3"/>
  <c r="R56" i="3"/>
  <c r="S56" i="3"/>
  <c r="T56" i="3"/>
  <c r="U56" i="3"/>
  <c r="B56" i="3"/>
  <c r="C56" i="3"/>
  <c r="D56" i="3"/>
  <c r="E56" i="3"/>
  <c r="F56" i="3"/>
  <c r="G56" i="3"/>
  <c r="H56" i="3"/>
  <c r="I56" i="3"/>
  <c r="J56" i="3"/>
  <c r="B57" i="3"/>
  <c r="C57" i="3"/>
  <c r="D57" i="3"/>
  <c r="E57" i="3"/>
  <c r="F57" i="3"/>
  <c r="G57" i="3"/>
  <c r="H57" i="3"/>
  <c r="I57" i="3"/>
  <c r="J57" i="3"/>
  <c r="B58" i="3"/>
  <c r="C58" i="3"/>
  <c r="D58" i="3"/>
  <c r="E58" i="3"/>
  <c r="F58" i="3"/>
  <c r="G58" i="3"/>
  <c r="H58" i="3"/>
  <c r="I58" i="3"/>
  <c r="J58" i="3"/>
  <c r="P57" i="3"/>
  <c r="Q57" i="3"/>
  <c r="R57" i="3"/>
  <c r="S57" i="3"/>
  <c r="T57" i="3"/>
  <c r="U57" i="3"/>
  <c r="V57" i="3"/>
  <c r="W57" i="3"/>
  <c r="P58" i="3"/>
  <c r="Q58" i="3"/>
  <c r="R58" i="3"/>
  <c r="S58" i="3"/>
  <c r="T58" i="3"/>
  <c r="U58" i="3"/>
  <c r="V58" i="3"/>
  <c r="W58" i="3"/>
  <c r="H59" i="3"/>
  <c r="I59" i="3"/>
  <c r="O59" i="3"/>
  <c r="P59" i="3"/>
  <c r="Q59" i="3"/>
  <c r="R59" i="3"/>
  <c r="S59" i="3"/>
  <c r="T59" i="3"/>
  <c r="U59" i="3"/>
  <c r="X57" i="3"/>
  <c r="X58" i="3"/>
  <c r="X59" i="3"/>
  <c r="J62" i="3"/>
  <c r="K62" i="3"/>
  <c r="M62" i="3"/>
  <c r="O62" i="3"/>
  <c r="P62" i="3"/>
  <c r="Q62" i="3"/>
  <c r="S62" i="3"/>
  <c r="V62" i="3"/>
  <c r="P64" i="3"/>
  <c r="Q64" i="3"/>
  <c r="R64" i="3"/>
  <c r="S64" i="3"/>
  <c r="T64" i="3"/>
  <c r="U64" i="3"/>
  <c r="P65" i="3"/>
  <c r="Q65" i="3"/>
  <c r="R65" i="3"/>
  <c r="S65" i="3"/>
  <c r="T65" i="3"/>
  <c r="U65" i="3"/>
  <c r="V65" i="3"/>
  <c r="W65" i="3"/>
  <c r="O66" i="3"/>
  <c r="P66" i="3"/>
  <c r="Q66" i="3"/>
  <c r="R66" i="3"/>
  <c r="S66" i="3"/>
  <c r="T66" i="3"/>
  <c r="U66" i="3"/>
  <c r="X66" i="3"/>
  <c r="B67" i="3"/>
  <c r="B68" i="3"/>
  <c r="B69" i="3"/>
  <c r="U69" i="3"/>
  <c r="U70" i="3"/>
  <c r="V70" i="3"/>
  <c r="W70" i="3"/>
  <c r="B71" i="3"/>
  <c r="C71" i="3"/>
  <c r="D71" i="3"/>
  <c r="E71" i="3"/>
  <c r="F71" i="3"/>
  <c r="G71" i="3"/>
  <c r="H71" i="3"/>
  <c r="I71" i="3"/>
  <c r="J71" i="3"/>
  <c r="K71" i="3"/>
  <c r="L71" i="3"/>
  <c r="M71" i="3"/>
  <c r="N71" i="3"/>
  <c r="O71" i="3"/>
  <c r="P71" i="3"/>
  <c r="Q71" i="3"/>
  <c r="R71" i="3"/>
  <c r="S71" i="3"/>
  <c r="T71" i="3"/>
  <c r="U71" i="3"/>
  <c r="B72" i="3"/>
  <c r="C72" i="3"/>
  <c r="D72" i="3"/>
  <c r="E72" i="3"/>
  <c r="F72" i="3"/>
  <c r="G72" i="3"/>
  <c r="H72" i="3"/>
  <c r="I72" i="3"/>
  <c r="J72" i="3"/>
  <c r="K72" i="3"/>
  <c r="L72" i="3"/>
  <c r="M72" i="3"/>
  <c r="N72" i="3"/>
  <c r="O72" i="3"/>
  <c r="P72" i="3"/>
  <c r="Q72" i="3"/>
  <c r="R72" i="3"/>
  <c r="S72" i="3"/>
  <c r="T72" i="3"/>
  <c r="U72" i="3"/>
  <c r="X69" i="3"/>
  <c r="X70" i="3"/>
  <c r="X71" i="3"/>
  <c r="I28" i="3"/>
  <c r="B7" i="1" a="1"/>
  <c r="B7" i="1" s="1"/>
  <c r="B6" i="1" a="1"/>
  <c r="B6" i="1" s="1"/>
  <c r="B5" i="1" a="1"/>
  <c r="B5" i="1" s="1"/>
  <c r="B4" i="1" a="1"/>
  <c r="B4" i="1"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<sst xmlns="http://schemas.openxmlformats.org/spreadsheetml/2006/main" count="213" uniqueCount="211">
  <si>
    <t>Total Assets</t>
  </si>
  <si>
    <t>Current Assets</t>
  </si>
  <si>
    <t>Market Capitalization</t>
  </si>
  <si>
    <t>Enterprise Value</t>
  </si>
  <si>
    <t>Trailing P/E Ratio</t>
  </si>
  <si>
    <t>Forward P/E Ratio</t>
  </si>
  <si>
    <t>PEG Ratio</t>
  </si>
  <si>
    <t>P/S Ratio</t>
  </si>
  <si>
    <t>P/B Ratio</t>
  </si>
  <si>
    <t>EV/Revenue Ratio</t>
  </si>
  <si>
    <t>EV/EBITDA Ratio</t>
  </si>
  <si>
    <t>Year End</t>
  </si>
  <si>
    <t>GOOGLE</t>
  </si>
  <si>
    <t>Current Price</t>
  </si>
  <si>
    <t>Beta</t>
  </si>
  <si>
    <t>Current P/E</t>
  </si>
  <si>
    <t xml:space="preserve">Shares Outstanding </t>
  </si>
  <si>
    <t>Industry</t>
  </si>
  <si>
    <t>Cash and Cash Equivalents</t>
  </si>
  <si>
    <t>Cash Equivalents</t>
  </si>
  <si>
    <t>Cash Financial</t>
  </si>
  <si>
    <t>Other Short-Term Investments</t>
  </si>
  <si>
    <t>Cash, Cash Equivalents and Short-Term Investments</t>
  </si>
  <si>
    <t>Accounts Receivable</t>
  </si>
  <si>
    <t>Gross Accounts Receivable</t>
  </si>
  <si>
    <t>Allowance for Doubtful Accounts Receivable</t>
  </si>
  <si>
    <t>Other Receivables</t>
  </si>
  <si>
    <t>Taxes Receivable</t>
  </si>
  <si>
    <t>Raw Materials</t>
  </si>
  <si>
    <t>Finished Goods</t>
  </si>
  <si>
    <t>Prepaid Assets</t>
  </si>
  <si>
    <t>Restricted Cash</t>
  </si>
  <si>
    <t>Current Deferred Assets</t>
  </si>
  <si>
    <t xml:space="preserve">Current Deferred Taxes </t>
  </si>
  <si>
    <t>Other Current Assets</t>
  </si>
  <si>
    <t>Total Non-Current Assets</t>
  </si>
  <si>
    <t>Net PPE</t>
  </si>
  <si>
    <t>Gross PPE</t>
  </si>
  <si>
    <t>Land and Improvements</t>
  </si>
  <si>
    <t>Buildings and Improvements</t>
  </si>
  <si>
    <t>Machinery, Furniture, Equipment</t>
  </si>
  <si>
    <t>Other Properties</t>
  </si>
  <si>
    <t>Accumulated Depreciation</t>
  </si>
  <si>
    <t>Goodwill and Other Intangible Assets</t>
  </si>
  <si>
    <t>Other Intangible Assets</t>
  </si>
  <si>
    <t>Investments and Advances</t>
  </si>
  <si>
    <t>Long-Term Equity Investment</t>
  </si>
  <si>
    <t>Investment in Financial Assets</t>
  </si>
  <si>
    <t>Available for Sale Securities</t>
  </si>
  <si>
    <t>Non-Current Deferred Assets</t>
  </si>
  <si>
    <t>Non-Current Deferred Tax Assets</t>
  </si>
  <si>
    <t>Non-Current Prepaid Assets</t>
  </si>
  <si>
    <t>Non-Current Other Assets</t>
  </si>
  <si>
    <t>Total Liabilities</t>
  </si>
  <si>
    <t>Current Liabilities</t>
  </si>
  <si>
    <t>Payables and Accrued Expenses</t>
  </si>
  <si>
    <t>Accounts Payable</t>
  </si>
  <si>
    <t>Total Tax Payable</t>
  </si>
  <si>
    <t>Income Tax Payable</t>
  </si>
  <si>
    <t>Other Payable</t>
  </si>
  <si>
    <t>Current Accrued Expenses</t>
  </si>
  <si>
    <t>Pension and Post-Retirement Benefits</t>
  </si>
  <si>
    <t>Current Debt and Capital Lease Obligations</t>
  </si>
  <si>
    <t xml:space="preserve">Current Debt </t>
  </si>
  <si>
    <t>Commercial Paper</t>
  </si>
  <si>
    <t>Other Current Borrowings</t>
  </si>
  <si>
    <t>Current Capital Lease Obligation</t>
  </si>
  <si>
    <t>Current Deferred Liabilities</t>
  </si>
  <si>
    <t>Current Deferred Revenue</t>
  </si>
  <si>
    <t>Other Current Liabilities</t>
  </si>
  <si>
    <t>Total Non-Current Liabilities</t>
  </si>
  <si>
    <t>Long Term Debt and Capital Lease Obligation</t>
  </si>
  <si>
    <t>Long Term Debt</t>
  </si>
  <si>
    <t>Long Term Capital Lease Obligation</t>
  </si>
  <si>
    <t>Non-Current Deferred Liabilities</t>
  </si>
  <si>
    <t>Non-Current Deferred Tax Liabilities</t>
  </si>
  <si>
    <t>Non-Current Deferred Revenue</t>
  </si>
  <si>
    <t>Derivative Product Liabilities</t>
  </si>
  <si>
    <t>Preferred Securities</t>
  </si>
  <si>
    <t>Other Non-Current Liabilities</t>
  </si>
  <si>
    <t>Total Equity Gross Minority Interest</t>
  </si>
  <si>
    <t>Total Revenue</t>
  </si>
  <si>
    <t>Operating Revenue</t>
  </si>
  <si>
    <t>Net Income</t>
  </si>
  <si>
    <t xml:space="preserve">Cost of Revenue </t>
  </si>
  <si>
    <t>Gross Profit</t>
  </si>
  <si>
    <t>Operating Expense</t>
  </si>
  <si>
    <t>Selling, General, Administration</t>
  </si>
  <si>
    <t>General and Administrative Expense</t>
  </si>
  <si>
    <t>Salaries and Wages</t>
  </si>
  <si>
    <t>Selling and Marketing Expense</t>
  </si>
  <si>
    <t>Research and Development Expense</t>
  </si>
  <si>
    <t>Other Operating Expenses</t>
  </si>
  <si>
    <t>Operating Income</t>
  </si>
  <si>
    <t>Net Non-Operating Interest Income Expense</t>
  </si>
  <si>
    <t>Interest Income Non-Operating</t>
  </si>
  <si>
    <t>Interest Expense Non-Operating</t>
  </si>
  <si>
    <t>Other Income Expense</t>
  </si>
  <si>
    <t>Gain on Sale of Securities</t>
  </si>
  <si>
    <t>Earnings from Equity Interest</t>
  </si>
  <si>
    <t>Speacial Income Charges</t>
  </si>
  <si>
    <t>Impairment of Capital Assets</t>
  </si>
  <si>
    <t>Write Off</t>
  </si>
  <si>
    <t>Other Special Charges</t>
  </si>
  <si>
    <t>Gain on Sale of Business</t>
  </si>
  <si>
    <t>Other Non-Operating Income Expense</t>
  </si>
  <si>
    <t>Pretax Income</t>
  </si>
  <si>
    <t>Tax Provision</t>
  </si>
  <si>
    <t>Net Income to Common Shareholders</t>
  </si>
  <si>
    <t>Other General and Administrative</t>
  </si>
  <si>
    <t>Balance Sheet</t>
  </si>
  <si>
    <t>Receivables</t>
  </si>
  <si>
    <t>Stockholders Equity</t>
  </si>
  <si>
    <t>Current Ratio</t>
  </si>
  <si>
    <t>Cash to Long Term Debt</t>
  </si>
  <si>
    <t>Long-Term Debt to Equity (%)</t>
  </si>
  <si>
    <t>Return on Assets</t>
  </si>
  <si>
    <t>Return on Equity</t>
  </si>
  <si>
    <t>Income Statement</t>
  </si>
  <si>
    <t>Net Profit Margins</t>
  </si>
  <si>
    <t>Gross Profit Margins</t>
  </si>
  <si>
    <t>Cash Per Share</t>
  </si>
  <si>
    <t>Book Value Per Share</t>
  </si>
  <si>
    <t>Operating Cash Flow</t>
  </si>
  <si>
    <t>Free Cash Flow</t>
  </si>
  <si>
    <t>Cash Flows</t>
  </si>
  <si>
    <t>Free Cash Flow Per Share</t>
  </si>
  <si>
    <t>Dividends Per Share</t>
  </si>
  <si>
    <t>Payout Ratio</t>
  </si>
  <si>
    <t>Earnings Per Share</t>
  </si>
  <si>
    <t>Earnings Per Share Growth</t>
  </si>
  <si>
    <t>Date</t>
  </si>
  <si>
    <t>Inventory</t>
  </si>
  <si>
    <t>Properties</t>
  </si>
  <si>
    <t>Construction In Progress</t>
  </si>
  <si>
    <t>Leases</t>
  </si>
  <si>
    <t>Goodwill</t>
  </si>
  <si>
    <t>Payables</t>
  </si>
  <si>
    <t>Trade and Other Payables Non Current</t>
  </si>
  <si>
    <t>Cash Flow From Continuing Operating Activities</t>
  </si>
  <si>
    <t>Net Income From Continuing Operations</t>
  </si>
  <si>
    <t>Operating Gains Losses</t>
  </si>
  <si>
    <t>Depreciation</t>
  </si>
  <si>
    <t>Gain Loss On Sale Of Business</t>
  </si>
  <si>
    <t>Gain Loss On Investment Securities</t>
  </si>
  <si>
    <t>Depreciation Amortization Depletion</t>
  </si>
  <si>
    <t>Depreciation And Amortization</t>
  </si>
  <si>
    <t>Amortization Cash Flow</t>
  </si>
  <si>
    <t>Amortization Of Intangibles</t>
  </si>
  <si>
    <t>Deferred Tax</t>
  </si>
  <si>
    <t>Deferred Income Tax</t>
  </si>
  <si>
    <t>Asset Impairment Charge</t>
  </si>
  <si>
    <t>Stock Based Compensation</t>
  </si>
  <si>
    <t>Excess Tax Benefit From Stock Based Compensation</t>
  </si>
  <si>
    <t>Other Non Cash Items</t>
  </si>
  <si>
    <t>Change In Working Capital</t>
  </si>
  <si>
    <t>Change In Receivables</t>
  </si>
  <si>
    <t>Changes In Account Receivables</t>
  </si>
  <si>
    <t>Change In Inventory</t>
  </si>
  <si>
    <t>Change In Prepaid Assets</t>
  </si>
  <si>
    <t>Change In Payables And Accrued Expense</t>
  </si>
  <si>
    <t>Change In Payable</t>
  </si>
  <si>
    <t>Change In Tax Payable</t>
  </si>
  <si>
    <t>Change In Income Tax Payable</t>
  </si>
  <si>
    <t>Change In Account Payable</t>
  </si>
  <si>
    <t>Change In Accrued Expense</t>
  </si>
  <si>
    <t>Change In Other Current Assets</t>
  </si>
  <si>
    <t>Change In Other Current Liabilities</t>
  </si>
  <si>
    <t>Change In Other Working Capital</t>
  </si>
  <si>
    <t>Investing Cash Flow</t>
  </si>
  <si>
    <t>Cash Flow From Continuing Investing Activities</t>
  </si>
  <si>
    <t>Net PPE Purchase And Sale</t>
  </si>
  <si>
    <t>Purchase Of PPE</t>
  </si>
  <si>
    <t>Sale Of PPE</t>
  </si>
  <si>
    <t>Net Intangibles Purchase And Sale</t>
  </si>
  <si>
    <t>Purchase Of Intangibles</t>
  </si>
  <si>
    <t>Sale Of Intangibles</t>
  </si>
  <si>
    <t>Net Business Purchase And Sale</t>
  </si>
  <si>
    <t>Purchase Of Business</t>
  </si>
  <si>
    <t>Sale Of Business</t>
  </si>
  <si>
    <t>Net Investment Purchase And Sale</t>
  </si>
  <si>
    <t>Purchase Of Investment</t>
  </si>
  <si>
    <t>Sale Of Investment</t>
  </si>
  <si>
    <t>Net Other Investing Changes</t>
  </si>
  <si>
    <t>Financing Cash Flow</t>
  </si>
  <si>
    <t>Cash Flow From Continuing Financing Activities</t>
  </si>
  <si>
    <t>Net Issuance Payments Of Debt</t>
  </si>
  <si>
    <t>Net Long Term Debt Issuance</t>
  </si>
  <si>
    <t>Long Term Debt Issuance</t>
  </si>
  <si>
    <t>Long Term Debt Payments</t>
  </si>
  <si>
    <t>Net Short Term Debt Issuance</t>
  </si>
  <si>
    <t>Short Term Debt Issuance</t>
  </si>
  <si>
    <t>Short Term Debt Payments</t>
  </si>
  <si>
    <t>Net Common Stock Issuance</t>
  </si>
  <si>
    <t>Common Stock Issuance</t>
  </si>
  <si>
    <t>Common Stock Payments</t>
  </si>
  <si>
    <t>Cash Dividends Paid</t>
  </si>
  <si>
    <t>Common Stock Dividend Paid</t>
  </si>
  <si>
    <t>Proceeds From Stock Option Exercised</t>
  </si>
  <si>
    <t>Net Other Financing Charges</t>
  </si>
  <si>
    <t>End Cash Position</t>
  </si>
  <si>
    <t>Changes In Cash</t>
  </si>
  <si>
    <t>Effect Of Exchange Rate Changes</t>
  </si>
  <si>
    <t>Beginning Cash Position</t>
  </si>
  <si>
    <t>Income Tax Paid Supplemental Data</t>
  </si>
  <si>
    <t>Interest Paid Supplemental Data</t>
  </si>
  <si>
    <t>Capital Expenditure</t>
  </si>
  <si>
    <t>Issuance Of Debt</t>
  </si>
  <si>
    <t>Issuance Of Capital Stock</t>
  </si>
  <si>
    <t>Repayment Of Debt</t>
  </si>
  <si>
    <t>Repurchase Of Capital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</si>
</sst>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3" fontId="0" fillId="0" borderId="0" xfId="0" applyNumberFormat="1"/>
    <xf numFmtId="0" fontId="0" fillId="0" borderId="10" xfId="0" applyBorder="1"/>
    <xf numFmtId="4" fontId="0" fillId="0" borderId="0" xfId="0" applyNumberFormat="1"/>
    <xf numFmtId="14" fontId="16" fillId="0" borderId="10" xfId="0" applyNumberFormat="1" applyFont="1" applyBorder="1"/>
    <xf numFmtId="44" fontId="0" fillId="0" borderId="0" xfId="42" applyFont="1"/>
    <xf numFmtId="44" fontId="16" fillId="0" borderId="11" xfId="42" applyFont="1" applyBorder="1"/>
    <xf numFmtId="0" fontId="18" fillId="0" borderId="0" xfId="0" applyFont="1"/>
    <xf numFmtId="164" fontId="16" fillId="33" borderId="0" xfId="0" applyNumberFormat="1" applyFont="1" applyFill="1"/>
    <xf numFmtId="2" fontId="16" fillId="33" borderId="0" xfId="0" applyNumberFormat="1" applyFont="1" applyFill="1"/>
    <xf numFmtId="44" fontId="0" fillId="0" borderId="10" xfId="42" applyFont="1" applyBorder="1"/>
    <xf numFmtId="44" fontId="0" fillId="0" borderId="12" xfId="42" applyFont="1" applyBorder="1"/>
    <xf numFmtId="0" fontId="16" fillId="0" borderId="0" xfId="0" applyFont="1"/>
    <xf numFmtId="44" fontId="0" fillId="0" borderId="13" xfId="42" applyFont="1" applyBorder="1"/>
    <xf numFmtId="44" fontId="0" fillId="0" borderId="11" xfId="42" applyFont="1" applyBorder="1"/>
    <xf numFmtId="10" fontId="0" fillId="0" borderId="0" xfId="43" applyNumberFormat="1" applyFont="1"/>
    <xf numFmtId="0" fontId="16" fillId="34" borderId="10" xfId="0" applyFont="1" applyFill="1" applyBorder="1"/>
    <xf numFmtId="14" fontId="16" fillId="34" borderId="10" xfId="0" applyNumberFormat="1" applyFont="1" applyFill="1" applyBorder="1"/>
    <xf numFmtId="165" fontId="0" fillId="0" borderId="0" xfId="0" applyNumberFormat="1"/>
    <xf numFmtId="0" fontId="16" fillId="34" borderId="0" xfId="0" applyFont="1" applyFill="1"/>
    <xf numFmtId="2" fontId="0" fillId="0" borderId="0" xfId="42" applyNumberFormat="1" applyFont="1"/>
    <xf numFmtId="44" fontId="0" fillId="0" borderId="0" xfId="43" applyNumberFormat="1" applyFont="1"/>
    <xf numFmtId="0" fontId="16" fillId="0" borderId="10" xfId="0" applyFont="1" applyBorder="1" applyAlignment="1">
      <alignment horizontal="left"/>
    </xf>
    <xf numFmtId="0" fontId="16" fillId="0" borderId="0" xfId="0" applyFont="1" applyAlignment="1">
      <alignment horizontal="left"/>
    </xf>
    <xf numFmtId="0" fontId="0" fillId="0" borderId="0" xfId="0" applyAlignment="1">
      <alignment horizontal="left"/>
    </xf>
    <xf numFmtId="0" fontId="16" fillId="0" borderId="11" xfId="0" applyFont="1" applyBorder="1" applyAlignment="1">
      <alignment horizontal="left"/>
    </xf>
    <xf numFmtId="0" fontId="16" fillId="0" borderId="10" xfId="0" applyFont="1" applyBorder="1"/>
    <xf numFmtId="0" fontId="16" fillId="0" borderId="11" xfId="0"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t>
            </a:r>
            <a:r>
              <a:rPr lang="en-US" baseline="0"/>
              <a:t>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Metrics!$A$12</c:f>
              <c:strCache>
                <c:ptCount val="1"/>
                <c:pt idx="0">
                  <c:v>Trailing P/E Ratio</c:v>
                </c:pt>
              </c:strCache>
            </c:strRef>
          </c:tx>
          <c:spPr>
            <a:ln w="28575" cap="rnd">
              <a:solidFill>
                <a:schemeClr val="accent1"/>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Metrics!$B$12:$L$12</c:f>
              <c:numCache>
                <c:formatCode>General</c:formatCode>
                <c:ptCount val="11"/>
                <c:pt idx="0">
                  <c:v>25.257000000000001</c:v>
                </c:pt>
                <c:pt idx="1">
                  <c:v>26.998000000000001</c:v>
                </c:pt>
                <c:pt idx="2">
                  <c:v>17.64</c:v>
                </c:pt>
                <c:pt idx="3">
                  <c:v>27.887</c:v>
                </c:pt>
                <c:pt idx="4">
                  <c:v>33.878999999999998</c:v>
                </c:pt>
                <c:pt idx="5">
                  <c:v>28.704000000000001</c:v>
                </c:pt>
                <c:pt idx="6">
                  <c:v>38.86</c:v>
                </c:pt>
                <c:pt idx="7">
                  <c:v>35.008000000000003</c:v>
                </c:pt>
                <c:pt idx="8">
                  <c:v>28.241</c:v>
                </c:pt>
                <c:pt idx="9">
                  <c:v>35.133000000000003</c:v>
                </c:pt>
                <c:pt idx="10">
                  <c:v>53.615000000000002</c:v>
                </c:pt>
              </c:numCache>
            </c:numRef>
          </c:val>
          <c:smooth val="0"/>
          <c:extLst>
            <c:ext xmlns:c16="http://schemas.microsoft.com/office/drawing/2014/chart" uri="{C3380CC4-5D6E-409C-BE32-E72D297353CC}">
              <c16:uniqueId val="{00000000-6BE4-4BE4-8291-3A033FCDA55C}"/>
            </c:ext>
          </c:extLst>
        </c:ser>
        <c:ser>
          <c:idx val="1"/>
          <c:order val="1"/>
          <c:tx>
            <c:strRef>
              <c:f>Metrics!$A$13</c:f>
              <c:strCache>
                <c:ptCount val="1"/>
                <c:pt idx="0">
                  <c:v>Forward P/E Ratio</c:v>
                </c:pt>
              </c:strCache>
            </c:strRef>
          </c:tx>
          <c:spPr>
            <a:ln w="28575" cap="rnd">
              <a:solidFill>
                <a:schemeClr val="accent2"/>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Metrics!$B$13:$L$13</c:f>
              <c:numCache>
                <c:formatCode>General</c:formatCode>
                <c:ptCount val="11"/>
                <c:pt idx="0">
                  <c:v>21.459</c:v>
                </c:pt>
                <c:pt idx="1">
                  <c:v>21.141999999999999</c:v>
                </c:pt>
                <c:pt idx="2">
                  <c:v>16.611000000000001</c:v>
                </c:pt>
                <c:pt idx="3">
                  <c:v>25.640999999999998</c:v>
                </c:pt>
                <c:pt idx="4">
                  <c:v>30.581</c:v>
                </c:pt>
                <c:pt idx="5">
                  <c:v>24.51</c:v>
                </c:pt>
                <c:pt idx="6">
                  <c:v>21.786999999999999</c:v>
                </c:pt>
                <c:pt idx="7">
                  <c:v>25.381</c:v>
                </c:pt>
                <c:pt idx="8">
                  <c:v>18.939</c:v>
                </c:pt>
                <c:pt idx="9">
                  <c:v>22.523</c:v>
                </c:pt>
                <c:pt idx="10">
                  <c:v>17.762</c:v>
                </c:pt>
              </c:numCache>
            </c:numRef>
          </c:val>
          <c:smooth val="0"/>
          <c:extLst>
            <c:ext xmlns:c16="http://schemas.microsoft.com/office/drawing/2014/chart" uri="{C3380CC4-5D6E-409C-BE32-E72D297353CC}">
              <c16:uniqueId val="{00000001-6BE4-4BE4-8291-3A033FCDA55C}"/>
            </c:ext>
          </c:extLst>
        </c:ser>
        <c:dLbls>
          <c:showLegendKey val="0"/>
          <c:showVal val="0"/>
          <c:showCatName val="0"/>
          <c:showSerName val="0"/>
          <c:showPercent val="0"/>
          <c:showBubbleSize val="0"/>
        </c:dLbls>
        <c:smooth val="0"/>
        <c:axId val="981220976"/>
        <c:axId val="981222416"/>
      </c:lineChart>
      <c:dateAx>
        <c:axId val="9812209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22416"/>
        <c:crosses val="autoZero"/>
        <c:auto val="1"/>
        <c:lblOffset val="100"/>
        <c:baseTimeUnit val="years"/>
      </c:dateAx>
      <c:valAx>
        <c:axId val="98122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2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Price/Metric</a:t>
            </a:r>
            <a:r>
              <a:rPr lang="en-US" baseline="0"/>
              <a:t> Ratios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Metrics!$A$14</c:f>
              <c:strCache>
                <c:ptCount val="1"/>
                <c:pt idx="0">
                  <c:v>PEG Ratio</c:v>
                </c:pt>
              </c:strCache>
            </c:strRef>
          </c:tx>
          <c:spPr>
            <a:ln w="28575" cap="rnd">
              <a:solidFill>
                <a:schemeClr val="accent1"/>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Metrics!$B$14:$L$14</c:f>
              <c:numCache>
                <c:formatCode>General</c:formatCode>
                <c:ptCount val="11"/>
                <c:pt idx="0">
                  <c:v>1.2350000000000001</c:v>
                </c:pt>
                <c:pt idx="1">
                  <c:v>1.3280000000000001</c:v>
                </c:pt>
                <c:pt idx="2">
                  <c:v>1.2509999999999999</c:v>
                </c:pt>
                <c:pt idx="3">
                  <c:v>0.83299999999999996</c:v>
                </c:pt>
                <c:pt idx="4">
                  <c:v>1.538</c:v>
                </c:pt>
                <c:pt idx="5">
                  <c:v>1.8620000000000001</c:v>
                </c:pt>
                <c:pt idx="6">
                  <c:v>1.0609999999999999</c:v>
                </c:pt>
                <c:pt idx="7">
                  <c:v>1.2989999999999999</c:v>
                </c:pt>
                <c:pt idx="8">
                  <c:v>1.149</c:v>
                </c:pt>
                <c:pt idx="9">
                  <c:v>2.1070000000000002</c:v>
                </c:pt>
                <c:pt idx="10">
                  <c:v>1.419</c:v>
                </c:pt>
              </c:numCache>
            </c:numRef>
          </c:val>
          <c:smooth val="0"/>
          <c:extLst>
            <c:ext xmlns:c16="http://schemas.microsoft.com/office/drawing/2014/chart" uri="{C3380CC4-5D6E-409C-BE32-E72D297353CC}">
              <c16:uniqueId val="{00000000-D88E-4214-843C-9954B5AF2661}"/>
            </c:ext>
          </c:extLst>
        </c:ser>
        <c:ser>
          <c:idx val="1"/>
          <c:order val="1"/>
          <c:tx>
            <c:strRef>
              <c:f>Metrics!$A$15</c:f>
              <c:strCache>
                <c:ptCount val="1"/>
                <c:pt idx="0">
                  <c:v>P/S Ratio</c:v>
                </c:pt>
              </c:strCache>
            </c:strRef>
          </c:tx>
          <c:spPr>
            <a:ln w="28575" cap="rnd">
              <a:solidFill>
                <a:schemeClr val="accent2"/>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Metrics!$B$15:$L$15</c:f>
              <c:numCache>
                <c:formatCode>General</c:formatCode>
                <c:ptCount val="11"/>
                <c:pt idx="0">
                  <c:v>7.0110000000000001</c:v>
                </c:pt>
                <c:pt idx="1">
                  <c:v>6.0720000000000001</c:v>
                </c:pt>
                <c:pt idx="2">
                  <c:v>4.1779999999999999</c:v>
                </c:pt>
                <c:pt idx="3">
                  <c:v>8.2289999999999992</c:v>
                </c:pt>
                <c:pt idx="4">
                  <c:v>7.0410000000000004</c:v>
                </c:pt>
                <c:pt idx="5">
                  <c:v>6.0359999999999996</c:v>
                </c:pt>
                <c:pt idx="6">
                  <c:v>5.617</c:v>
                </c:pt>
                <c:pt idx="7">
                  <c:v>7.0270000000000001</c:v>
                </c:pt>
                <c:pt idx="8">
                  <c:v>6.2969999999999997</c:v>
                </c:pt>
                <c:pt idx="9">
                  <c:v>7.3049999999999997</c:v>
                </c:pt>
                <c:pt idx="10">
                  <c:v>10.526999999999999</c:v>
                </c:pt>
              </c:numCache>
            </c:numRef>
          </c:val>
          <c:smooth val="0"/>
          <c:extLst>
            <c:ext xmlns:c16="http://schemas.microsoft.com/office/drawing/2014/chart" uri="{C3380CC4-5D6E-409C-BE32-E72D297353CC}">
              <c16:uniqueId val="{00000001-D88E-4214-843C-9954B5AF2661}"/>
            </c:ext>
          </c:extLst>
        </c:ser>
        <c:ser>
          <c:idx val="2"/>
          <c:order val="2"/>
          <c:tx>
            <c:strRef>
              <c:f>Metrics!$A$16</c:f>
              <c:strCache>
                <c:ptCount val="1"/>
                <c:pt idx="0">
                  <c:v>P/B Ratio</c:v>
                </c:pt>
              </c:strCache>
            </c:strRef>
          </c:tx>
          <c:spPr>
            <a:ln w="28575" cap="rnd">
              <a:solidFill>
                <a:schemeClr val="accent3"/>
              </a:solidFill>
              <a:round/>
            </a:ln>
            <a:effectLst/>
          </c:spPr>
          <c:marker>
            <c:symbol val="none"/>
          </c:marker>
          <c:cat>
            <c:numRef>
              <c:f>Metrics!$B$9:$L$9</c:f>
              <c:numCache>
                <c:formatCode>m/d/yyyy</c:formatCode>
                <c:ptCount val="11"/>
                <c:pt idx="0">
                  <c:v>45657</c:v>
                </c:pt>
                <c:pt idx="1">
                  <c:v>45291</c:v>
                </c:pt>
                <c:pt idx="2">
                  <c:v>44926</c:v>
                </c:pt>
                <c:pt idx="3">
                  <c:v>44561</c:v>
                </c:pt>
                <c:pt idx="4">
                  <c:v>44196</c:v>
                </c:pt>
                <c:pt idx="5">
                  <c:v>43830</c:v>
                </c:pt>
                <c:pt idx="6">
                  <c:v>43465</c:v>
                </c:pt>
                <c:pt idx="7">
                  <c:v>43100</c:v>
                </c:pt>
                <c:pt idx="8">
                  <c:v>42735</c:v>
                </c:pt>
                <c:pt idx="9">
                  <c:v>42369</c:v>
                </c:pt>
                <c:pt idx="10">
                  <c:v>42004</c:v>
                </c:pt>
              </c:numCache>
            </c:numRef>
          </c:cat>
          <c:val>
            <c:numRef>
              <c:f>Metrics!$B$16:$L$16</c:f>
              <c:numCache>
                <c:formatCode>General</c:formatCode>
                <c:ptCount val="11"/>
                <c:pt idx="0">
                  <c:v>7.4029999999999996</c:v>
                </c:pt>
                <c:pt idx="1">
                  <c:v>6.4269999999999996</c:v>
                </c:pt>
                <c:pt idx="2">
                  <c:v>4.4950000000000001</c:v>
                </c:pt>
                <c:pt idx="3">
                  <c:v>7.8339999999999996</c:v>
                </c:pt>
                <c:pt idx="4">
                  <c:v>5.556</c:v>
                </c:pt>
                <c:pt idx="5">
                  <c:v>4.72</c:v>
                </c:pt>
                <c:pt idx="6">
                  <c:v>4.2409999999999997</c:v>
                </c:pt>
                <c:pt idx="7">
                  <c:v>4.6280000000000001</c:v>
                </c:pt>
                <c:pt idx="8">
                  <c:v>3.9790000000000001</c:v>
                </c:pt>
                <c:pt idx="9">
                  <c:v>4.4870000000000001</c:v>
                </c:pt>
                <c:pt idx="10">
                  <c:v>3.6179999999999999</c:v>
                </c:pt>
              </c:numCache>
            </c:numRef>
          </c:val>
          <c:smooth val="0"/>
          <c:extLst>
            <c:ext xmlns:c16="http://schemas.microsoft.com/office/drawing/2014/chart" uri="{C3380CC4-5D6E-409C-BE32-E72D297353CC}">
              <c16:uniqueId val="{00000002-D88E-4214-843C-9954B5AF2661}"/>
            </c:ext>
          </c:extLst>
        </c:ser>
        <c:dLbls>
          <c:showLegendKey val="0"/>
          <c:showVal val="0"/>
          <c:showCatName val="0"/>
          <c:showSerName val="0"/>
          <c:showPercent val="0"/>
          <c:showBubbleSize val="0"/>
        </c:dLbls>
        <c:smooth val="0"/>
        <c:axId val="1092846864"/>
        <c:axId val="1092867024"/>
      </c:lineChart>
      <c:dateAx>
        <c:axId val="109284686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867024"/>
        <c:crosses val="autoZero"/>
        <c:auto val="1"/>
        <c:lblOffset val="100"/>
        <c:baseTimeUnit val="years"/>
      </c:dateAx>
      <c:valAx>
        <c:axId val="109286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846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Balance</a:t>
            </a:r>
            <a:r>
              <a:rPr lang="en-US" baseline="0"/>
              <a:t> Sheet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'Balance Sheet'!$A$2</c:f>
              <c:strCache>
                <c:ptCount val="1"/>
                <c:pt idx="0">
                  <c:v>Total Assets</c:v>
                </c:pt>
              </c:strCache>
            </c:strRef>
          </c:tx>
          <c:spPr>
            <a:ln w="28575" cap="rnd">
              <a:solidFill>
                <a:schemeClr val="accent1"/>
              </a:solidFill>
              <a:round/>
            </a:ln>
            <a:effectLst/>
          </c:spPr>
          <c:marker>
            <c:symbol val="none"/>
          </c:marker>
          <c:cat>
            <c:numRef>
              <c:f>'Balance Sheet'!$B$1:$X$1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'Balance Sheet'!$B$2:$X$2</c:f>
              <c:numCache>
                <c:formatCode>_("$"* #,##0.00_);_("$"* \(#,##0.00\);_("$"* "-"??_);_(@_)</c:formatCode>
                <c:ptCount val="23"/>
                <c:pt idx="0">
                  <c:v>450256000000</c:v>
                </c:pt>
                <c:pt idx="1">
                  <c:v>402392000000</c:v>
                </c:pt>
                <c:pt idx="2">
                  <c:v>365264000000</c:v>
                </c:pt>
                <c:pt idx="3">
                  <c:v>359268000000</c:v>
                </c:pt>
                <c:pt idx="4">
                  <c:v>319616000000</c:v>
                </c:pt>
                <c:pt idx="5">
                  <c:v>275909000000</c:v>
                </c:pt>
                <c:pt idx="6">
                  <c:v>232792000000</c:v>
                </c:pt>
                <c:pt idx="7">
                  <c:v>197295000000</c:v>
                </c:pt>
                <c:pt idx="8">
                  <c:v>167497000000</c:v>
                </c:pt>
                <c:pt idx="9">
                  <c:v>147461000000</c:v>
                </c:pt>
                <c:pt idx="10">
                  <c:v>129187000000</c:v>
                </c:pt>
                <c:pt idx="11">
                  <c:v>110920000000</c:v>
                </c:pt>
                <c:pt idx="12">
                  <c:v>93798000000</c:v>
                </c:pt>
                <c:pt idx="13">
                  <c:v>72574000000</c:v>
                </c:pt>
                <c:pt idx="14">
                  <c:v>57851000000</c:v>
                </c:pt>
                <c:pt idx="15">
                  <c:v>40497000000</c:v>
                </c:pt>
                <c:pt idx="16">
                  <c:v>31767575000</c:v>
                </c:pt>
                <c:pt idx="17">
                  <c:v>25335806000</c:v>
                </c:pt>
                <c:pt idx="18">
                  <c:v>18473351000</c:v>
                </c:pt>
                <c:pt idx="19">
                  <c:v>10271813000</c:v>
                </c:pt>
                <c:pt idx="20">
                  <c:v>3313351000</c:v>
                </c:pt>
                <c:pt idx="21">
                  <c:v>871458000</c:v>
                </c:pt>
                <c:pt idx="22">
                  <c:v>286892000</c:v>
                </c:pt>
              </c:numCache>
            </c:numRef>
          </c:val>
          <c:smooth val="0"/>
          <c:extLst>
            <c:ext xmlns:c16="http://schemas.microsoft.com/office/drawing/2014/chart" uri="{C3380CC4-5D6E-409C-BE32-E72D297353CC}">
              <c16:uniqueId val="{00000005-60D6-4499-A368-0A99FB48B6F2}"/>
            </c:ext>
          </c:extLst>
        </c:ser>
        <c:ser>
          <c:idx val="1"/>
          <c:order val="1"/>
          <c:tx>
            <c:strRef>
              <c:f>'Balance Sheet'!$A$45</c:f>
              <c:strCache>
                <c:ptCount val="1"/>
                <c:pt idx="0">
                  <c:v>Total Liabilities</c:v>
                </c:pt>
              </c:strCache>
            </c:strRef>
          </c:tx>
          <c:spPr>
            <a:ln w="28575" cap="rnd">
              <a:solidFill>
                <a:schemeClr val="accent2"/>
              </a:solidFill>
              <a:round/>
            </a:ln>
            <a:effectLst/>
          </c:spPr>
          <c:marker>
            <c:symbol val="none"/>
          </c:marker>
          <c:cat>
            <c:numRef>
              <c:f>'Balance Sheet'!$B$1:$X$1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'Balance Sheet'!$B$45:$X$45</c:f>
              <c:numCache>
                <c:formatCode>_("$"* #,##0.00_);_("$"* \(#,##0.00\);_("$"* "-"??_);_(@_)</c:formatCode>
                <c:ptCount val="23"/>
                <c:pt idx="0">
                  <c:v>125172000000</c:v>
                </c:pt>
                <c:pt idx="1">
                  <c:v>119013000000</c:v>
                </c:pt>
                <c:pt idx="2">
                  <c:v>109120000000</c:v>
                </c:pt>
                <c:pt idx="3">
                  <c:v>107633000000</c:v>
                </c:pt>
                <c:pt idx="4">
                  <c:v>97072000000</c:v>
                </c:pt>
                <c:pt idx="5">
                  <c:v>74467000000</c:v>
                </c:pt>
                <c:pt idx="6">
                  <c:v>55164000000</c:v>
                </c:pt>
                <c:pt idx="7">
                  <c:v>44793000000</c:v>
                </c:pt>
                <c:pt idx="8">
                  <c:v>28461000000</c:v>
                </c:pt>
                <c:pt idx="9">
                  <c:v>27130000000</c:v>
                </c:pt>
                <c:pt idx="10">
                  <c:v>25327000000</c:v>
                </c:pt>
                <c:pt idx="11">
                  <c:v>23611000000</c:v>
                </c:pt>
                <c:pt idx="12">
                  <c:v>22083000000</c:v>
                </c:pt>
                <c:pt idx="13">
                  <c:v>14429000000</c:v>
                </c:pt>
                <c:pt idx="14">
                  <c:v>11610000000</c:v>
                </c:pt>
                <c:pt idx="15">
                  <c:v>4493000000</c:v>
                </c:pt>
                <c:pt idx="16">
                  <c:v>3528713000</c:v>
                </c:pt>
                <c:pt idx="17">
                  <c:v>2646127000</c:v>
                </c:pt>
                <c:pt idx="18">
                  <c:v>1433511000</c:v>
                </c:pt>
                <c:pt idx="19">
                  <c:v>852856000</c:v>
                </c:pt>
                <c:pt idx="20">
                  <c:v>384295000</c:v>
                </c:pt>
                <c:pt idx="21">
                  <c:v>282688000</c:v>
                </c:pt>
                <c:pt idx="22">
                  <c:v>112939000</c:v>
                </c:pt>
              </c:numCache>
            </c:numRef>
          </c:val>
          <c:smooth val="0"/>
          <c:extLst>
            <c:ext xmlns:c16="http://schemas.microsoft.com/office/drawing/2014/chart" uri="{C3380CC4-5D6E-409C-BE32-E72D297353CC}">
              <c16:uniqueId val="{00000030-60D6-4499-A368-0A99FB48B6F2}"/>
            </c:ext>
          </c:extLst>
        </c:ser>
        <c:ser>
          <c:idx val="2"/>
          <c:order val="2"/>
          <c:tx>
            <c:strRef>
              <c:f>'Balance Sheet'!$A$75</c:f>
              <c:strCache>
                <c:ptCount val="1"/>
                <c:pt idx="0">
                  <c:v>Stockholders Equity</c:v>
                </c:pt>
              </c:strCache>
            </c:strRef>
          </c:tx>
          <c:spPr>
            <a:ln w="28575" cap="rnd">
              <a:solidFill>
                <a:schemeClr val="accent3"/>
              </a:solidFill>
              <a:round/>
            </a:ln>
            <a:effectLst/>
          </c:spPr>
          <c:marker>
            <c:symbol val="none"/>
          </c:marker>
          <c:cat>
            <c:numRef>
              <c:f>'Balance Sheet'!$B$1:$X$1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'Balance Sheet'!$B$75:$X$75</c:f>
              <c:numCache>
                <c:formatCode>_("$"* #,##0.00_);_("$"* \(#,##0.00\);_("$"* "-"??_);_(@_)</c:formatCode>
                <c:ptCount val="23"/>
                <c:pt idx="0">
                  <c:v>325084000000</c:v>
                </c:pt>
                <c:pt idx="1">
                  <c:v>283379000000</c:v>
                </c:pt>
                <c:pt idx="2">
                  <c:v>256144000000</c:v>
                </c:pt>
                <c:pt idx="3">
                  <c:v>251635000000</c:v>
                </c:pt>
                <c:pt idx="4">
                  <c:v>222544000000</c:v>
                </c:pt>
                <c:pt idx="5">
                  <c:v>201442000000</c:v>
                </c:pt>
                <c:pt idx="6">
                  <c:v>177628000000</c:v>
                </c:pt>
                <c:pt idx="7">
                  <c:v>152502000000</c:v>
                </c:pt>
                <c:pt idx="8">
                  <c:v>139036000000</c:v>
                </c:pt>
                <c:pt idx="9">
                  <c:v>120331000000</c:v>
                </c:pt>
                <c:pt idx="10">
                  <c:v>103860000000</c:v>
                </c:pt>
                <c:pt idx="11">
                  <c:v>87309000000</c:v>
                </c:pt>
                <c:pt idx="12">
                  <c:v>71715000000</c:v>
                </c:pt>
                <c:pt idx="13">
                  <c:v>58145000000</c:v>
                </c:pt>
                <c:pt idx="14">
                  <c:v>46241000000</c:v>
                </c:pt>
                <c:pt idx="15">
                  <c:v>36004000000</c:v>
                </c:pt>
                <c:pt idx="16">
                  <c:v>28238862000</c:v>
                </c:pt>
                <c:pt idx="17">
                  <c:v>22689679000</c:v>
                </c:pt>
                <c:pt idx="18">
                  <c:v>17039840000</c:v>
                </c:pt>
                <c:pt idx="19">
                  <c:v>9418957000</c:v>
                </c:pt>
                <c:pt idx="20">
                  <c:v>2929056000</c:v>
                </c:pt>
                <c:pt idx="21">
                  <c:v>588770000</c:v>
                </c:pt>
                <c:pt idx="22">
                  <c:v>173953000</c:v>
                </c:pt>
              </c:numCache>
            </c:numRef>
          </c:val>
          <c:smooth val="0"/>
          <c:extLst>
            <c:ext xmlns:c16="http://schemas.microsoft.com/office/drawing/2014/chart" uri="{C3380CC4-5D6E-409C-BE32-E72D297353CC}">
              <c16:uniqueId val="{00000031-60D6-4499-A368-0A99FB48B6F2}"/>
            </c:ext>
          </c:extLst>
        </c:ser>
        <c:dLbls>
          <c:showLegendKey val="0"/>
          <c:showVal val="0"/>
          <c:showCatName val="0"/>
          <c:showSerName val="0"/>
          <c:showPercent val="0"/>
          <c:showBubbleSize val="0"/>
        </c:dLbls>
        <c:smooth val="0"/>
        <c:axId val="1479552319"/>
        <c:axId val="1479556159"/>
      </c:lineChart>
      <c:dateAx>
        <c:axId val="1479552319"/>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6159"/>
        <c:crosses val="autoZero"/>
        <c:auto val="1"/>
        <c:lblOffset val="100"/>
        <c:baseTimeUnit val="years"/>
      </c:dateAx>
      <c:valAx>
        <c:axId val="147955615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2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Statement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'Income Statement'!$A$2</c:f>
              <c:strCache>
                <c:ptCount val="1"/>
                <c:pt idx="0">
                  <c:v>Total Revenue</c:v>
                </c:pt>
              </c:strCache>
            </c:strRef>
          </c:tx>
          <c:spPr>
            <a:ln w="28575" cap="rnd">
              <a:solidFill>
                <a:schemeClr val="accent1"/>
              </a:solidFill>
              <a:round/>
            </a:ln>
            <a:effectLst/>
          </c:spPr>
          <c:marker>
            <c:symbol val="none"/>
          </c:marker>
          <c:cat>
            <c:numRef>
              <c:f>'Income Statement'!$B$1:$X$1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'Income Statement'!$B$2:$X$2</c:f>
              <c:numCache>
                <c:formatCode>_("$"* #,##0.00_);_("$"* \(#,##0.00\);_("$"* "-"??_);_(@_)</c:formatCode>
                <c:ptCount val="23"/>
                <c:pt idx="0">
                  <c:v>350018000000</c:v>
                </c:pt>
                <c:pt idx="1">
                  <c:v>307394000000</c:v>
                </c:pt>
                <c:pt idx="2">
                  <c:v>282836000000</c:v>
                </c:pt>
                <c:pt idx="3">
                  <c:v>257637000000</c:v>
                </c:pt>
                <c:pt idx="4">
                  <c:v>182527000000</c:v>
                </c:pt>
                <c:pt idx="5">
                  <c:v>161857000000</c:v>
                </c:pt>
                <c:pt idx="6">
                  <c:v>136819000000</c:v>
                </c:pt>
                <c:pt idx="7">
                  <c:v>110855000000</c:v>
                </c:pt>
                <c:pt idx="8">
                  <c:v>90272000000</c:v>
                </c:pt>
                <c:pt idx="9">
                  <c:v>74989000000</c:v>
                </c:pt>
                <c:pt idx="10">
                  <c:v>66001000000</c:v>
                </c:pt>
                <c:pt idx="11">
                  <c:v>55519000000</c:v>
                </c:pt>
                <c:pt idx="12">
                  <c:v>46039000000</c:v>
                </c:pt>
                <c:pt idx="13">
                  <c:v>37905000000</c:v>
                </c:pt>
                <c:pt idx="14">
                  <c:v>29321000000</c:v>
                </c:pt>
                <c:pt idx="15">
                  <c:v>23651000000</c:v>
                </c:pt>
                <c:pt idx="16">
                  <c:v>21796000000</c:v>
                </c:pt>
                <c:pt idx="17">
                  <c:v>16593986000</c:v>
                </c:pt>
                <c:pt idx="18">
                  <c:v>10604917000</c:v>
                </c:pt>
                <c:pt idx="19">
                  <c:v>6138560000</c:v>
                </c:pt>
                <c:pt idx="20">
                  <c:v>3189223000</c:v>
                </c:pt>
                <c:pt idx="21">
                  <c:v>1465934000</c:v>
                </c:pt>
                <c:pt idx="22">
                  <c:v>439508000</c:v>
                </c:pt>
              </c:numCache>
            </c:numRef>
          </c:val>
          <c:smooth val="0"/>
          <c:extLst>
            <c:ext xmlns:c16="http://schemas.microsoft.com/office/drawing/2014/chart" uri="{C3380CC4-5D6E-409C-BE32-E72D297353CC}">
              <c16:uniqueId val="{00000000-D500-4371-8B06-A88839BAE276}"/>
            </c:ext>
          </c:extLst>
        </c:ser>
        <c:ser>
          <c:idx val="1"/>
          <c:order val="1"/>
          <c:tx>
            <c:strRef>
              <c:f>'Income Statement'!$A$30</c:f>
              <c:strCache>
                <c:ptCount val="1"/>
                <c:pt idx="0">
                  <c:v>Net Income</c:v>
                </c:pt>
              </c:strCache>
            </c:strRef>
          </c:tx>
          <c:spPr>
            <a:ln w="28575" cap="rnd">
              <a:solidFill>
                <a:schemeClr val="accent2"/>
              </a:solidFill>
              <a:round/>
            </a:ln>
            <a:effectLst/>
          </c:spPr>
          <c:marker>
            <c:symbol val="none"/>
          </c:marker>
          <c:cat>
            <c:numRef>
              <c:f>'Income Statement'!$B$1:$X$1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'Income Statement'!$B$30:$X$30</c:f>
              <c:numCache>
                <c:formatCode>_("$"* #,##0.00_);_("$"* \(#,##0.00\);_("$"* "-"??_);_(@_)</c:formatCode>
                <c:ptCount val="23"/>
                <c:pt idx="0">
                  <c:v>100118000000</c:v>
                </c:pt>
                <c:pt idx="1">
                  <c:v>73795000000</c:v>
                </c:pt>
                <c:pt idx="2">
                  <c:v>59972000000</c:v>
                </c:pt>
                <c:pt idx="3">
                  <c:v>76033000000</c:v>
                </c:pt>
                <c:pt idx="4">
                  <c:v>40269000000</c:v>
                </c:pt>
                <c:pt idx="5">
                  <c:v>34343000000</c:v>
                </c:pt>
                <c:pt idx="6">
                  <c:v>30736000000</c:v>
                </c:pt>
                <c:pt idx="7">
                  <c:v>12662000000</c:v>
                </c:pt>
                <c:pt idx="8">
                  <c:v>19478000000</c:v>
                </c:pt>
                <c:pt idx="9">
                  <c:v>16348000000</c:v>
                </c:pt>
                <c:pt idx="10">
                  <c:v>14136000000</c:v>
                </c:pt>
                <c:pt idx="11">
                  <c:v>12733000000</c:v>
                </c:pt>
                <c:pt idx="12">
                  <c:v>10737000000</c:v>
                </c:pt>
                <c:pt idx="13">
                  <c:v>9737000000</c:v>
                </c:pt>
                <c:pt idx="14">
                  <c:v>8505000000</c:v>
                </c:pt>
                <c:pt idx="15">
                  <c:v>6520000000</c:v>
                </c:pt>
                <c:pt idx="16">
                  <c:v>4227000000</c:v>
                </c:pt>
                <c:pt idx="17">
                  <c:v>4203720000</c:v>
                </c:pt>
                <c:pt idx="18">
                  <c:v>3077446000</c:v>
                </c:pt>
                <c:pt idx="19">
                  <c:v>1465397000</c:v>
                </c:pt>
                <c:pt idx="20">
                  <c:v>399119000</c:v>
                </c:pt>
                <c:pt idx="21">
                  <c:v>105648000</c:v>
                </c:pt>
                <c:pt idx="22">
                  <c:v>99656000</c:v>
                </c:pt>
              </c:numCache>
            </c:numRef>
          </c:val>
          <c:smooth val="0"/>
          <c:extLst>
            <c:ext xmlns:c16="http://schemas.microsoft.com/office/drawing/2014/chart" uri="{C3380CC4-5D6E-409C-BE32-E72D297353CC}">
              <c16:uniqueId val="{00000001-D500-4371-8B06-A88839BAE276}"/>
            </c:ext>
          </c:extLst>
        </c:ser>
        <c:dLbls>
          <c:showLegendKey val="0"/>
          <c:showVal val="0"/>
          <c:showCatName val="0"/>
          <c:showSerName val="0"/>
          <c:showPercent val="0"/>
          <c:showBubbleSize val="0"/>
        </c:dLbls>
        <c:smooth val="0"/>
        <c:axId val="1468885679"/>
        <c:axId val="1670786751"/>
      </c:lineChart>
      <c:dateAx>
        <c:axId val="1468885679"/>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786751"/>
        <c:crosses val="autoZero"/>
        <c:auto val="1"/>
        <c:lblOffset val="100"/>
        <c:baseTimeUnit val="years"/>
      </c:dateAx>
      <c:valAx>
        <c:axId val="16707867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885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ROE</a:t>
            </a:r>
            <a:r>
              <a:rPr lang="en-US" baseline="0"/>
              <a:t> &amp; ROA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Ratios!$A$6</c:f>
              <c:strCache>
                <c:ptCount val="1"/>
                <c:pt idx="0">
                  <c:v>Return on Assets</c:v>
                </c:pt>
              </c:strCache>
            </c:strRef>
          </c:tx>
          <c:spPr>
            <a:ln w="28575" cap="rnd">
              <a:solidFill>
                <a:schemeClr val="accent1"/>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Ratios!$B$6:$X$6</c:f>
              <c:numCache>
                <c:formatCode>0.00%</c:formatCode>
                <c:ptCount val="23"/>
                <c:pt idx="0">
                  <c:v>0.22235794747876764</c:v>
                </c:pt>
                <c:pt idx="1">
                  <c:v>0.18339082287918249</c:v>
                </c:pt>
                <c:pt idx="2">
                  <c:v>0.16418809409084936</c:v>
                </c:pt>
                <c:pt idx="3">
                  <c:v>0.21163309841121392</c:v>
                </c:pt>
                <c:pt idx="4">
                  <c:v>0.12599181517821387</c:v>
                </c:pt>
                <c:pt idx="5">
                  <c:v>0.1244721991671167</c:v>
                </c:pt>
                <c:pt idx="6">
                  <c:v>0.13203202859204782</c:v>
                </c:pt>
                <c:pt idx="7">
                  <c:v>6.417800755214273E-2</c:v>
                </c:pt>
                <c:pt idx="8">
                  <c:v>0.11628864994596919</c:v>
                </c:pt>
                <c:pt idx="9">
                  <c:v>0.11086321128976476</c:v>
                </c:pt>
                <c:pt idx="10">
                  <c:v>0.10942277473739617</c:v>
                </c:pt>
                <c:pt idx="11">
                  <c:v>0.11479444644789037</c:v>
                </c:pt>
                <c:pt idx="12">
                  <c:v>0.11446939167146421</c:v>
                </c:pt>
                <c:pt idx="13">
                  <c:v>0.13416650591120788</c:v>
                </c:pt>
                <c:pt idx="14">
                  <c:v>0.14701560906466613</c:v>
                </c:pt>
                <c:pt idx="15">
                  <c:v>0.16099958021581845</c:v>
                </c:pt>
                <c:pt idx="16">
                  <c:v>0.13306020368252849</c:v>
                </c:pt>
                <c:pt idx="17">
                  <c:v>0.16592012111238932</c:v>
                </c:pt>
                <c:pt idx="18">
                  <c:v>0.16658840077255069</c:v>
                </c:pt>
                <c:pt idx="19">
                  <c:v>0.14266196240137938</c:v>
                </c:pt>
                <c:pt idx="20">
                  <c:v>0.12045780842416032</c:v>
                </c:pt>
                <c:pt idx="21">
                  <c:v>0.12123131579490923</c:v>
                </c:pt>
                <c:pt idx="22">
                  <c:v>0.34736416491223177</c:v>
                </c:pt>
              </c:numCache>
            </c:numRef>
          </c:val>
          <c:smooth val="0"/>
          <c:extLst>
            <c:ext xmlns:c16="http://schemas.microsoft.com/office/drawing/2014/chart" uri="{C3380CC4-5D6E-409C-BE32-E72D297353CC}">
              <c16:uniqueId val="{00000000-6311-4E04-A432-D63FAD4B2E5F}"/>
            </c:ext>
          </c:extLst>
        </c:ser>
        <c:ser>
          <c:idx val="1"/>
          <c:order val="1"/>
          <c:tx>
            <c:strRef>
              <c:f>Ratios!$A$7</c:f>
              <c:strCache>
                <c:ptCount val="1"/>
                <c:pt idx="0">
                  <c:v>Return on Equity</c:v>
                </c:pt>
              </c:strCache>
            </c:strRef>
          </c:tx>
          <c:spPr>
            <a:ln w="28575" cap="rnd">
              <a:solidFill>
                <a:schemeClr val="accent2"/>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Ratios!$B$7:$X$7</c:f>
              <c:numCache>
                <c:formatCode>0.00%</c:formatCode>
                <c:ptCount val="23"/>
                <c:pt idx="0">
                  <c:v>0.30797578472025694</c:v>
                </c:pt>
                <c:pt idx="1">
                  <c:v>0.26041096905557576</c:v>
                </c:pt>
                <c:pt idx="2">
                  <c:v>0.23413392466737459</c:v>
                </c:pt>
                <c:pt idx="3">
                  <c:v>0.30215590041131002</c:v>
                </c:pt>
                <c:pt idx="4">
                  <c:v>0.18094848659141563</c:v>
                </c:pt>
                <c:pt idx="5">
                  <c:v>0.17048579740074066</c:v>
                </c:pt>
                <c:pt idx="6">
                  <c:v>0.17303578264687999</c:v>
                </c:pt>
                <c:pt idx="7">
                  <c:v>8.3028419299419023E-2</c:v>
                </c:pt>
                <c:pt idx="8">
                  <c:v>0.14009321326850599</c:v>
                </c:pt>
                <c:pt idx="9">
                  <c:v>0.13585859005576287</c:v>
                </c:pt>
                <c:pt idx="10">
                  <c:v>0.13610629693818602</c:v>
                </c:pt>
                <c:pt idx="11">
                  <c:v>0.1458383442714955</c:v>
                </c:pt>
                <c:pt idx="12">
                  <c:v>0.14971763229449905</c:v>
                </c:pt>
                <c:pt idx="13">
                  <c:v>0.16746065869808238</c:v>
                </c:pt>
                <c:pt idx="14">
                  <c:v>0.18392768322484376</c:v>
                </c:pt>
                <c:pt idx="15">
                  <c:v>0.18109098989001221</c:v>
                </c:pt>
                <c:pt idx="16">
                  <c:v>0.14968733513411411</c:v>
                </c:pt>
                <c:pt idx="17">
                  <c:v>0.18527013978470122</c:v>
                </c:pt>
                <c:pt idx="18">
                  <c:v>0.18060298688250595</c:v>
                </c:pt>
                <c:pt idx="19">
                  <c:v>0.15557954028243254</c:v>
                </c:pt>
                <c:pt idx="20">
                  <c:v>0.13626199021118066</c:v>
                </c:pt>
                <c:pt idx="21">
                  <c:v>0.1794384904122153</c:v>
                </c:pt>
                <c:pt idx="22">
                  <c:v>0.57289037843555446</c:v>
                </c:pt>
              </c:numCache>
            </c:numRef>
          </c:val>
          <c:smooth val="0"/>
          <c:extLst>
            <c:ext xmlns:c16="http://schemas.microsoft.com/office/drawing/2014/chart" uri="{C3380CC4-5D6E-409C-BE32-E72D297353CC}">
              <c16:uniqueId val="{00000001-6311-4E04-A432-D63FAD4B2E5F}"/>
            </c:ext>
          </c:extLst>
        </c:ser>
        <c:dLbls>
          <c:showLegendKey val="0"/>
          <c:showVal val="0"/>
          <c:showCatName val="0"/>
          <c:showSerName val="0"/>
          <c:showPercent val="0"/>
          <c:showBubbleSize val="0"/>
        </c:dLbls>
        <c:smooth val="0"/>
        <c:axId val="1479551839"/>
        <c:axId val="1479555679"/>
      </c:lineChart>
      <c:dateAx>
        <c:axId val="1479551839"/>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5679"/>
        <c:crosses val="autoZero"/>
        <c:auto val="1"/>
        <c:lblOffset val="100"/>
        <c:baseTimeUnit val="years"/>
      </c:dateAx>
      <c:valAx>
        <c:axId val="14795556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55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Margins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Ratios!$A$12</c:f>
              <c:strCache>
                <c:ptCount val="1"/>
                <c:pt idx="0">
                  <c:v>Gross Profit Margins</c:v>
                </c:pt>
              </c:strCache>
            </c:strRef>
          </c:tx>
          <c:spPr>
            <a:ln w="28575" cap="rnd">
              <a:solidFill>
                <a:schemeClr val="accent1"/>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Ratios!$B$12:$X$12</c:f>
              <c:numCache>
                <c:formatCode>0.00%</c:formatCode>
                <c:ptCount val="23"/>
                <c:pt idx="0">
                  <c:v>0.58200435406179107</c:v>
                </c:pt>
                <c:pt idx="1">
                  <c:v>0.56625047984020505</c:v>
                </c:pt>
                <c:pt idx="2">
                  <c:v>0.55379442503783116</c:v>
                </c:pt>
                <c:pt idx="3">
                  <c:v>0.5693980290098084</c:v>
                </c:pt>
                <c:pt idx="4">
                  <c:v>0.53578374706207854</c:v>
                </c:pt>
                <c:pt idx="5">
                  <c:v>0.5558054331910266</c:v>
                </c:pt>
                <c:pt idx="6">
                  <c:v>0.5647607422945643</c:v>
                </c:pt>
                <c:pt idx="7">
                  <c:v>0.58880519597672631</c:v>
                </c:pt>
                <c:pt idx="8">
                  <c:v>0.61075416518964909</c:v>
                </c:pt>
                <c:pt idx="9">
                  <c:v>0.62442491565429592</c:v>
                </c:pt>
                <c:pt idx="10">
                  <c:v>0.6107483219951213</c:v>
                </c:pt>
                <c:pt idx="11">
                  <c:v>0.60386534339595455</c:v>
                </c:pt>
                <c:pt idx="12">
                  <c:v>0.6269249983709464</c:v>
                </c:pt>
                <c:pt idx="13">
                  <c:v>0.65207756232686975</c:v>
                </c:pt>
                <c:pt idx="14">
                  <c:v>0.64472562327342176</c:v>
                </c:pt>
                <c:pt idx="15">
                  <c:v>0.62606232294617559</c:v>
                </c:pt>
                <c:pt idx="16">
                  <c:v>0.60442282987704166</c:v>
                </c:pt>
                <c:pt idx="17">
                  <c:v>0.59930754431153554</c:v>
                </c:pt>
                <c:pt idx="18">
                  <c:v>0.60159735337862619</c:v>
                </c:pt>
                <c:pt idx="19">
                  <c:v>0.58018036803419692</c:v>
                </c:pt>
                <c:pt idx="20">
                  <c:v>0.54294415912590621</c:v>
                </c:pt>
                <c:pt idx="21">
                  <c:v>0.57306809174219309</c:v>
                </c:pt>
                <c:pt idx="22">
                  <c:v>0.70077905294101583</c:v>
                </c:pt>
              </c:numCache>
            </c:numRef>
          </c:val>
          <c:smooth val="0"/>
          <c:extLst>
            <c:ext xmlns:c16="http://schemas.microsoft.com/office/drawing/2014/chart" uri="{C3380CC4-5D6E-409C-BE32-E72D297353CC}">
              <c16:uniqueId val="{00000000-A73B-4DA2-BEE4-DAC7DEAA9556}"/>
            </c:ext>
          </c:extLst>
        </c:ser>
        <c:ser>
          <c:idx val="1"/>
          <c:order val="1"/>
          <c:tx>
            <c:strRef>
              <c:f>Ratios!$A$13</c:f>
              <c:strCache>
                <c:ptCount val="1"/>
                <c:pt idx="0">
                  <c:v>Net Profit Margins</c:v>
                </c:pt>
              </c:strCache>
            </c:strRef>
          </c:tx>
          <c:spPr>
            <a:ln w="28575" cap="rnd">
              <a:solidFill>
                <a:schemeClr val="accent2"/>
              </a:solidFill>
              <a:round/>
            </a:ln>
            <a:effectLst/>
          </c:spPr>
          <c:marker>
            <c:symbol val="none"/>
          </c:marker>
          <c:cat>
            <c:numRef>
              <c:f>Ratios!$B$1:$X$1</c:f>
              <c:numCache>
                <c:formatCode>m/d/yyyy</c:formatCode>
                <c:ptCount val="23"/>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pt idx="22">
                  <c:v>37621</c:v>
                </c:pt>
              </c:numCache>
            </c:numRef>
          </c:cat>
          <c:val>
            <c:numRef>
              <c:f>Ratios!$B$13:$X$13</c:f>
              <c:numCache>
                <c:formatCode>0.00%</c:formatCode>
                <c:ptCount val="23"/>
                <c:pt idx="0">
                  <c:v>0.28603671811164</c:v>
                </c:pt>
                <c:pt idx="1">
                  <c:v>0.24006649446638517</c:v>
                </c:pt>
                <c:pt idx="2">
                  <c:v>0.21203807153261961</c:v>
                </c:pt>
                <c:pt idx="3">
                  <c:v>0.29511677282377918</c:v>
                </c:pt>
                <c:pt idx="4">
                  <c:v>0.22061941520980458</c:v>
                </c:pt>
                <c:pt idx="5">
                  <c:v>0.21218112284300339</c:v>
                </c:pt>
                <c:pt idx="6">
                  <c:v>0.22464716157843576</c:v>
                </c:pt>
                <c:pt idx="7">
                  <c:v>0.11422128005051645</c:v>
                </c:pt>
                <c:pt idx="8">
                  <c:v>0.2157701169797944</c:v>
                </c:pt>
                <c:pt idx="9">
                  <c:v>0.21800530744509194</c:v>
                </c:pt>
                <c:pt idx="10">
                  <c:v>0.21417857305192345</c:v>
                </c:pt>
                <c:pt idx="11">
                  <c:v>0.22934490895008916</c:v>
                </c:pt>
                <c:pt idx="12">
                  <c:v>0.23321531744825039</c:v>
                </c:pt>
                <c:pt idx="13">
                  <c:v>0.25687903970452447</c:v>
                </c:pt>
                <c:pt idx="14">
                  <c:v>0.29006514102520375</c:v>
                </c:pt>
                <c:pt idx="15">
                  <c:v>0.2756754471269714</c:v>
                </c:pt>
                <c:pt idx="16">
                  <c:v>0.19393466691135988</c:v>
                </c:pt>
                <c:pt idx="17">
                  <c:v>0.25332792253771941</c:v>
                </c:pt>
                <c:pt idx="18">
                  <c:v>0.29019048428196093</c:v>
                </c:pt>
                <c:pt idx="19">
                  <c:v>0.23871999296251889</c:v>
                </c:pt>
                <c:pt idx="20">
                  <c:v>0.12514615628947867</c:v>
                </c:pt>
                <c:pt idx="21">
                  <c:v>7.2068728878653468E-2</c:v>
                </c:pt>
                <c:pt idx="22">
                  <c:v>0.22674445061295811</c:v>
                </c:pt>
              </c:numCache>
            </c:numRef>
          </c:val>
          <c:smooth val="0"/>
          <c:extLst>
            <c:ext xmlns:c16="http://schemas.microsoft.com/office/drawing/2014/chart" uri="{C3380CC4-5D6E-409C-BE32-E72D297353CC}">
              <c16:uniqueId val="{00000001-A73B-4DA2-BEE4-DAC7DEAA9556}"/>
            </c:ext>
          </c:extLst>
        </c:ser>
        <c:dLbls>
          <c:showLegendKey val="0"/>
          <c:showVal val="0"/>
          <c:showCatName val="0"/>
          <c:showSerName val="0"/>
          <c:showPercent val="0"/>
          <c:showBubbleSize val="0"/>
        </c:dLbls>
        <c:smooth val="0"/>
        <c:axId val="1670786271"/>
        <c:axId val="1670785791"/>
      </c:lineChart>
      <c:dateAx>
        <c:axId val="167078627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785791"/>
        <c:crosses val="autoZero"/>
        <c:auto val="1"/>
        <c:lblOffset val="100"/>
        <c:baseTimeUnit val="years"/>
      </c:dateAx>
      <c:valAx>
        <c:axId val="16707857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786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Ratios!$A$15</c:f>
              <c:strCache>
                <c:ptCount val="1"/>
                <c:pt idx="0">
                  <c:v>Earnings Per Share Growth</c:v>
                </c:pt>
              </c:strCache>
            </c:strRef>
          </c:tx>
          <c:spPr>
            <a:solidFill>
              <a:schemeClr val="accent1"/>
            </a:solidFill>
            <a:ln>
              <a:noFill/>
            </a:ln>
            <a:effectLst/>
          </c:spPr>
          <c:invertIfNegative val="0"/>
          <c:cat>
            <c:numRef>
              <c:f>Ratios!$B$1:$W$1</c:f>
              <c:numCache>
                <c:formatCode>m/d/yyyy</c:formatCode>
                <c:ptCount val="22"/>
                <c:pt idx="0">
                  <c:v>45657</c:v>
                </c:pt>
                <c:pt idx="1">
                  <c:v>45291</c:v>
                </c:pt>
                <c:pt idx="2">
                  <c:v>44926</c:v>
                </c:pt>
                <c:pt idx="3">
                  <c:v>44561</c:v>
                </c:pt>
                <c:pt idx="4">
                  <c:v>44196</c:v>
                </c:pt>
                <c:pt idx="5">
                  <c:v>43830</c:v>
                </c:pt>
                <c:pt idx="6">
                  <c:v>43465</c:v>
                </c:pt>
                <c:pt idx="7">
                  <c:v>43100</c:v>
                </c:pt>
                <c:pt idx="8">
                  <c:v>42735</c:v>
                </c:pt>
                <c:pt idx="9">
                  <c:v>42369</c:v>
                </c:pt>
                <c:pt idx="10">
                  <c:v>42004</c:v>
                </c:pt>
                <c:pt idx="11">
                  <c:v>41639</c:v>
                </c:pt>
                <c:pt idx="12">
                  <c:v>41274</c:v>
                </c:pt>
                <c:pt idx="13">
                  <c:v>40908</c:v>
                </c:pt>
                <c:pt idx="14">
                  <c:v>40543</c:v>
                </c:pt>
                <c:pt idx="15">
                  <c:v>40178</c:v>
                </c:pt>
                <c:pt idx="16">
                  <c:v>39813</c:v>
                </c:pt>
                <c:pt idx="17">
                  <c:v>39447</c:v>
                </c:pt>
                <c:pt idx="18">
                  <c:v>39082</c:v>
                </c:pt>
                <c:pt idx="19">
                  <c:v>38717</c:v>
                </c:pt>
                <c:pt idx="20">
                  <c:v>38352</c:v>
                </c:pt>
                <c:pt idx="21">
                  <c:v>37986</c:v>
                </c:pt>
              </c:numCache>
            </c:numRef>
          </c:cat>
          <c:val>
            <c:numRef>
              <c:f>Ratios!$B$15:$W$15</c:f>
              <c:numCache>
                <c:formatCode>0.00%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F10A-434B-B0C9-F86BC1B4459C}"/>
            </c:ext>
          </c:extLst>
        </c:ser>
        <c:dLbls>
          <c:showLegendKey val="0"/>
          <c:showVal val="0"/>
          <c:showCatName val="0"/>
          <c:showSerName val="0"/>
          <c:showPercent val="0"/>
          <c:showBubbleSize val="0"/>
        </c:dLbls>
        <c:gapWidth val="219"/>
        <c:overlap val="-27"/>
        <c:axId val="1835853647"/>
        <c:axId val="1835855087"/>
      </c:barChart>
      <c:dateAx>
        <c:axId val="1835853647"/>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55087"/>
        <c:crosses val="autoZero"/>
        <c:auto val="1"/>
        <c:lblOffset val="100"/>
        <c:baseTimeUnit val="years"/>
      </c:dateAx>
      <c:valAx>
        <c:axId val="18358550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85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400049</xdr:colOff>
      <xdr:row>21</xdr:row>
      <xdr:rowOff>90487</xdr:rowOff>
    </xdr:from>
    <xdr:to>
      <xdr:col>5</xdr:col>
      <xdr:colOff>857249</xdr:colOff>
      <xdr:row>47</xdr:row>
      <xdr:rowOff>85725</xdr:rowOff>
    </xdr:to>
    <xdr:graphicFrame macro="">
      <xdr:nvGraphicFramePr>
        <xdr:cNvPr id="3" name="Chart 2">
          <a:extLst>
            <a:ext uri="{FF2B5EF4-FFF2-40B4-BE49-F238E27FC236}">
              <a16:creationId xmlns:a16="http://schemas.microsoft.com/office/drawing/2014/main" id="{A8825604-F703-80E0-A880-81923BE93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914400</xdr:colOff>
      <xdr:row>21</xdr:row>
      <xdr:rowOff>90486</xdr:rowOff>
    </xdr:from>
    <xdr:to>
      <xdr:col>13</xdr:col>
      <xdr:colOff>257175</xdr:colOff>
      <xdr:row>47</xdr:row>
      <xdr:rowOff>76199</xdr:rowOff>
    </xdr:to>
    <xdr:graphicFrame macro="">
      <xdr:nvGraphicFramePr>
        <xdr:cNvPr id="4" name="Chart 3">
          <a:extLst>
            <a:ext uri="{FF2B5EF4-FFF2-40B4-BE49-F238E27FC236}">
              <a16:creationId xmlns:a16="http://schemas.microsoft.com/office/drawing/2014/main" id="{1E870641-AD78-11D4-EB2E-AA89B06E1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0</xdr:rowOff>
    </xdr:from>
    <xdr:to>
      <xdr:col>14</xdr:col>
      <xdr:colOff>581025</xdr:colOff>
      <xdr:row>31</xdr:row>
      <xdr:rowOff>142874</xdr:rowOff>
    </xdr:to>
    <xdr:graphicFrame macro="">
      <xdr:nvGraphicFramePr>
        <xdr:cNvPr id="3" name="Chart 2">
          <a:extLst>
            <a:ext uri="{FF2B5EF4-FFF2-40B4-BE49-F238E27FC236}">
              <a16:creationId xmlns:a16="http://schemas.microsoft.com/office/drawing/2014/main" id="{875F9CA3-C1E8-561F-09CC-0D8582419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95249</xdr:colOff>
      <xdr:row>0</xdr:row>
      <xdr:rowOff>95250</xdr:rowOff>
    </xdr:from>
    <xdr:to>
      <xdr:col>27</xdr:col>
      <xdr:colOff>123824</xdr:colOff>
      <xdr:row>31</xdr:row>
      <xdr:rowOff>152400</xdr:rowOff>
    </xdr:to>
    <xdr:graphicFrame macro="">
      <xdr:nvGraphicFramePr>
        <xdr:cNvPr id="4" name="Chart 3">
          <a:extLst>
            <a:ext uri="{FF2B5EF4-FFF2-40B4-BE49-F238E27FC236}">
              <a16:creationId xmlns:a16="http://schemas.microsoft.com/office/drawing/2014/main" id="{E323AC7F-4636-029F-6132-06C2CDBBE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85725</xdr:colOff>
      <xdr:row>32</xdr:row>
      <xdr:rowOff>33336</xdr:rowOff>
    </xdr:from>
    <xdr:to>
      <xdr:col>14</xdr:col>
      <xdr:colOff>600075</xdr:colOff>
      <xdr:row>55</xdr:row>
      <xdr:rowOff>95249</xdr:rowOff>
    </xdr:to>
    <xdr:graphicFrame macro="">
      <xdr:nvGraphicFramePr>
        <xdr:cNvPr id="5" name="Chart 4">
          <a:extLst>
            <a:ext uri="{FF2B5EF4-FFF2-40B4-BE49-F238E27FC236}">
              <a16:creationId xmlns:a16="http://schemas.microsoft.com/office/drawing/2014/main" id="{73EAE97F-6F17-5B58-81A7-05EF8C88A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57149</xdr:colOff>
      <xdr:row>32</xdr:row>
      <xdr:rowOff>14286</xdr:rowOff>
    </xdr:from>
    <xdr:to>
      <xdr:col>27</xdr:col>
      <xdr:colOff>123824</xdr:colOff>
      <xdr:row>55</xdr:row>
      <xdr:rowOff>114299</xdr:rowOff>
    </xdr:to>
    <xdr:graphicFrame macro="">
      <xdr:nvGraphicFramePr>
        <xdr:cNvPr id="6" name="Chart 5">
          <a:extLst>
            <a:ext uri="{FF2B5EF4-FFF2-40B4-BE49-F238E27FC236}">
              <a16:creationId xmlns:a16="http://schemas.microsoft.com/office/drawing/2014/main" id="{83312399-3FDD-4237-E7BF-A3E1D7C13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114299</xdr:colOff>
      <xdr:row>55</xdr:row>
      <xdr:rowOff>157161</xdr:rowOff>
    </xdr:from>
    <xdr:to>
      <xdr:col>27</xdr:col>
      <xdr:colOff>200024</xdr:colOff>
      <xdr:row>90</xdr:row>
      <xdr:rowOff>47624</xdr:rowOff>
    </xdr:to>
    <xdr:graphicFrame macro="">
      <xdr:nvGraphicFramePr>
        <xdr:cNvPr id="8" name="Chart 7">
          <a:extLst>
            <a:ext uri="{FF2B5EF4-FFF2-40B4-BE49-F238E27FC236}">
              <a16:creationId xmlns:a16="http://schemas.microsoft.com/office/drawing/2014/main" id="{5CB07DD6-7F8D-C06C-CAA1-15533B84F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en-US</v>
    <v>a1u3p2</v>
    <v>268435456</v>
    <v>1</v>
    <v>Powered by Refinitiv</v>
    <v>0</v>
    <v>ALPHABET INC. (XNAS:GOOG)</v>
    <v>2</v>
    <v>3</v>
    <v>Finance</v>
    <v>4</v>
    <v>208.7</v>
    <v>142.66</v>
    <v>0.99770000000000003</v>
    <v>-2.14</v>
    <v>-2.3470000000000001E-3</v>
    <v>-1.3762000000000002E-2</v>
    <v>-0.36</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157.07</v>
    <v>Software &amp; IT Services</v>
    <v>Stock</v>
    <v>45764.999941017966</v>
    <v>0</v>
    <v>150.9</v>
    <v>1854734000000</v>
    <v>ALPHABET INC.</v>
    <v>ALPHABET INC.</v>
    <v>156.61000000000001</v>
    <v>19.058499999999999</v>
    <v>155.5</v>
    <v>153.36000000000001</v>
    <v>153</v>
    <v>12190000000</v>
    <v>GOOG</v>
    <v>ALPHABET INC. (XNAS:GOOG)</v>
    <v>19513408</v>
    <v>25602440</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55F7-CBA1-486C-A2A5-8AEE29545432}">
  <dimension ref="A1:L18"/>
  <sheetViews>
    <sheetView workbookViewId="0">
      <selection activeCell="E51" sqref="E51"/>
    </sheetView>
  </sheetViews>
  <sheetFormatPr defaultRowHeight="15" x14ac:dyDescent="0.25"/>
  <cols>
    <col min="1" max="1" width="32.7109375" customWidth="1"/>
    <col min="2" max="2" width="18.140625" customWidth="1"/>
    <col min="3" max="3" width="16.42578125" customWidth="1"/>
    <col min="4" max="4" width="16.5703125" customWidth="1"/>
    <col min="5" max="6" width="16.85546875" customWidth="1"/>
    <col min="7" max="7" width="15.140625" customWidth="1"/>
    <col min="8" max="8" width="17.85546875" customWidth="1"/>
    <col min="9" max="9" width="16.7109375" customWidth="1"/>
    <col min="10" max="10" width="15.85546875" customWidth="1"/>
    <col min="11" max="11" width="14.7109375" customWidth="1"/>
    <col min="12" max="12" width="17.28515625" customWidth="1"/>
  </cols>
  <sheetData>
    <row r="1" spans="1:12" ht="24" x14ac:dyDescent="0.4">
      <c r="A1" s="7" t="s">
        <v>12</v>
      </c>
    </row>
    <row r="2" spans="1:12" x14ac:dyDescent="0.25">
      <c r="A2" s="2" t="e" vm="1">
        <v>#VALUE!</v>
      </c>
      <c r="B2" s="2"/>
    </row>
    <row r="3" spans="1:12" x14ac:dyDescent="0.25">
      <c r="A3" t="s">
        <v>13</v>
      </c>
      <c r="B3" s="8" cm="1">
        <f t="array" aca="1" ref="B3" ca="1">_FV(A2,"Price")</f>
        <v>153.36000000000001</v>
      </c>
    </row>
    <row r="4" spans="1:12" x14ac:dyDescent="0.25">
      <c r="A4" t="s">
        <v>14</v>
      </c>
      <c r="B4" s="9" cm="1">
        <f t="array" aca="1" ref="B4" ca="1">_FV(A2,"Beta")</f>
        <v>0.99770000000000003</v>
      </c>
    </row>
    <row r="5" spans="1:12" x14ac:dyDescent="0.25">
      <c r="A5" t="s">
        <v>15</v>
      </c>
      <c r="B5" s="9" cm="1">
        <f t="array" aca="1" ref="B5" ca="1">_FV(A2,"P/E",TRUE)</f>
        <v>19.058499999999999</v>
      </c>
    </row>
    <row r="6" spans="1:12" x14ac:dyDescent="0.25">
      <c r="A6" t="s">
        <v>16</v>
      </c>
      <c r="B6" s="9" cm="1">
        <f t="array" aca="1" ref="B6" ca="1">_FV(A2,"Shares outstanding",TRUE)</f>
        <v>12190000000</v>
      </c>
    </row>
    <row r="7" spans="1:12" x14ac:dyDescent="0.25">
      <c r="A7" t="s">
        <v>17</v>
      </c>
      <c r="B7" s="9" t="str" cm="1">
        <f t="array" aca="1" ref="B7" ca="1">_FV(A2,"Industry")</f>
        <v>Software &amp; IT Services</v>
      </c>
    </row>
    <row r="9" spans="1:12" x14ac:dyDescent="0.25">
      <c r="A9" s="2" t="s">
        <v>11</v>
      </c>
      <c r="B9" s="4">
        <v>45657</v>
      </c>
      <c r="C9" s="4">
        <v>45291</v>
      </c>
      <c r="D9" s="4">
        <v>44926</v>
      </c>
      <c r="E9" s="4">
        <v>44561</v>
      </c>
      <c r="F9" s="4">
        <v>44196</v>
      </c>
      <c r="G9" s="4">
        <v>43830</v>
      </c>
      <c r="H9" s="4">
        <v>43465</v>
      </c>
      <c r="I9" s="4">
        <v>43100</v>
      </c>
      <c r="J9" s="4">
        <v>42735</v>
      </c>
      <c r="K9" s="4">
        <v>42369</v>
      </c>
      <c r="L9" s="4">
        <v>42004</v>
      </c>
    </row>
    <row r="10" spans="1:12" x14ac:dyDescent="0.25">
      <c r="A10" t="s">
        <v>2</v>
      </c>
      <c r="B10" s="1">
        <v>2317829400000</v>
      </c>
      <c r="C10" s="1">
        <v>1755459040000</v>
      </c>
      <c r="D10" s="1">
        <v>1145003890000</v>
      </c>
      <c r="E10" s="1">
        <v>1917098341290</v>
      </c>
      <c r="F10" s="1">
        <v>1183171312840</v>
      </c>
      <c r="G10" s="1">
        <v>921138319230</v>
      </c>
      <c r="H10" s="1">
        <v>723558708460</v>
      </c>
      <c r="I10" s="1">
        <v>729458189676</v>
      </c>
      <c r="J10" s="1">
        <v>539067897721</v>
      </c>
      <c r="K10" s="1">
        <v>528168435200</v>
      </c>
      <c r="L10" s="1">
        <v>359503564697</v>
      </c>
    </row>
    <row r="11" spans="1:12" x14ac:dyDescent="0.25">
      <c r="A11" t="s">
        <v>3</v>
      </c>
      <c r="B11" s="1">
        <v>2251521400000</v>
      </c>
      <c r="C11" s="1">
        <v>1664570040000</v>
      </c>
      <c r="D11" s="1">
        <v>1057666890000</v>
      </c>
      <c r="E11" s="1">
        <v>1802955341290</v>
      </c>
      <c r="F11" s="1">
        <v>1076996312840</v>
      </c>
      <c r="G11" s="1">
        <v>813709319230</v>
      </c>
      <c r="H11" s="1">
        <v>621128708460</v>
      </c>
      <c r="I11" s="1">
        <v>633279189676</v>
      </c>
      <c r="J11" s="1">
        <v>459949897721</v>
      </c>
      <c r="K11" s="1">
        <v>460632435200</v>
      </c>
      <c r="L11" s="1">
        <v>304684564697</v>
      </c>
    </row>
    <row r="12" spans="1:12" x14ac:dyDescent="0.25">
      <c r="A12" t="s">
        <v>4</v>
      </c>
      <c r="B12">
        <v>25.257000000000001</v>
      </c>
      <c r="C12">
        <v>26.998000000000001</v>
      </c>
      <c r="D12">
        <v>17.64</v>
      </c>
      <c r="E12">
        <v>27.887</v>
      </c>
      <c r="F12">
        <v>33.878999999999998</v>
      </c>
      <c r="G12">
        <v>28.704000000000001</v>
      </c>
      <c r="H12">
        <v>38.86</v>
      </c>
      <c r="I12">
        <v>35.008000000000003</v>
      </c>
      <c r="J12">
        <v>28.241</v>
      </c>
      <c r="K12">
        <v>35.133000000000003</v>
      </c>
      <c r="L12">
        <v>53.615000000000002</v>
      </c>
    </row>
    <row r="13" spans="1:12" x14ac:dyDescent="0.25">
      <c r="A13" t="s">
        <v>5</v>
      </c>
      <c r="B13">
        <v>21.459</v>
      </c>
      <c r="C13">
        <v>21.141999999999999</v>
      </c>
      <c r="D13">
        <v>16.611000000000001</v>
      </c>
      <c r="E13">
        <v>25.640999999999998</v>
      </c>
      <c r="F13">
        <v>30.581</v>
      </c>
      <c r="G13">
        <v>24.51</v>
      </c>
      <c r="H13">
        <v>21.786999999999999</v>
      </c>
      <c r="I13">
        <v>25.381</v>
      </c>
      <c r="J13">
        <v>18.939</v>
      </c>
      <c r="K13">
        <v>22.523</v>
      </c>
      <c r="L13">
        <v>17.762</v>
      </c>
    </row>
    <row r="14" spans="1:12" x14ac:dyDescent="0.25">
      <c r="A14" t="s">
        <v>6</v>
      </c>
      <c r="B14">
        <v>1.2350000000000001</v>
      </c>
      <c r="C14">
        <v>1.3280000000000001</v>
      </c>
      <c r="D14">
        <v>1.2509999999999999</v>
      </c>
      <c r="E14">
        <v>0.83299999999999996</v>
      </c>
      <c r="F14">
        <v>1.538</v>
      </c>
      <c r="G14">
        <v>1.8620000000000001</v>
      </c>
      <c r="H14">
        <v>1.0609999999999999</v>
      </c>
      <c r="I14">
        <v>1.2989999999999999</v>
      </c>
      <c r="J14">
        <v>1.149</v>
      </c>
      <c r="K14">
        <v>2.1070000000000002</v>
      </c>
      <c r="L14">
        <v>1.419</v>
      </c>
    </row>
    <row r="15" spans="1:12" x14ac:dyDescent="0.25">
      <c r="A15" t="s">
        <v>7</v>
      </c>
      <c r="B15">
        <v>7.0110000000000001</v>
      </c>
      <c r="C15">
        <v>6.0720000000000001</v>
      </c>
      <c r="D15">
        <v>4.1779999999999999</v>
      </c>
      <c r="E15">
        <v>8.2289999999999992</v>
      </c>
      <c r="F15">
        <v>7.0410000000000004</v>
      </c>
      <c r="G15">
        <v>6.0359999999999996</v>
      </c>
      <c r="H15">
        <v>5.617</v>
      </c>
      <c r="I15">
        <v>7.0270000000000001</v>
      </c>
      <c r="J15">
        <v>6.2969999999999997</v>
      </c>
      <c r="K15">
        <v>7.3049999999999997</v>
      </c>
      <c r="L15">
        <v>10.526999999999999</v>
      </c>
    </row>
    <row r="16" spans="1:12" x14ac:dyDescent="0.25">
      <c r="A16" t="s">
        <v>8</v>
      </c>
      <c r="B16">
        <v>7.4029999999999996</v>
      </c>
      <c r="C16">
        <v>6.4269999999999996</v>
      </c>
      <c r="D16">
        <v>4.4950000000000001</v>
      </c>
      <c r="E16">
        <v>7.8339999999999996</v>
      </c>
      <c r="F16">
        <v>5.556</v>
      </c>
      <c r="G16">
        <v>4.72</v>
      </c>
      <c r="H16">
        <v>4.2409999999999997</v>
      </c>
      <c r="I16">
        <v>4.6280000000000001</v>
      </c>
      <c r="J16">
        <v>3.9790000000000001</v>
      </c>
      <c r="K16">
        <v>4.4870000000000001</v>
      </c>
      <c r="L16">
        <v>3.6179999999999999</v>
      </c>
    </row>
    <row r="17" spans="1:12" x14ac:dyDescent="0.25">
      <c r="A17" t="s">
        <v>9</v>
      </c>
      <c r="B17">
        <v>6.625</v>
      </c>
      <c r="C17">
        <v>5.6020000000000003</v>
      </c>
      <c r="D17">
        <v>3.7490000000000001</v>
      </c>
      <c r="E17">
        <v>7.5369999999999999</v>
      </c>
      <c r="F17">
        <v>6.2720000000000002</v>
      </c>
      <c r="G17">
        <v>5.2480000000000002</v>
      </c>
      <c r="H17">
        <v>4.7830000000000004</v>
      </c>
      <c r="I17">
        <v>6.0549999999999997</v>
      </c>
      <c r="J17">
        <v>5.3769999999999998</v>
      </c>
      <c r="K17">
        <v>6.4189999999999996</v>
      </c>
      <c r="L17">
        <v>4.4870000000000001</v>
      </c>
    </row>
    <row r="18" spans="1:12" x14ac:dyDescent="0.25">
      <c r="A18" t="s">
        <v>10</v>
      </c>
      <c r="B18">
        <v>17.771999999999998</v>
      </c>
      <c r="C18">
        <v>17.829000000000001</v>
      </c>
      <c r="D18">
        <v>11.236000000000001</v>
      </c>
      <c r="E18">
        <v>18.391999999999999</v>
      </c>
      <c r="F18">
        <v>20.100000000000001</v>
      </c>
      <c r="G18">
        <v>16.257000000000001</v>
      </c>
      <c r="H18">
        <v>14.981</v>
      </c>
      <c r="I18">
        <v>19.358000000000001</v>
      </c>
      <c r="J18">
        <v>16.155000000000001</v>
      </c>
      <c r="K18">
        <v>19.187000000000001</v>
      </c>
      <c r="L18">
        <v>14.706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5292-0D79-4B9E-AE55-8C9385EF065A}">
  <dimension ref="A1"/>
  <sheetViews>
    <sheetView workbookViewId="0">
      <selection activeCell="AG66" sqref="AG6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173D2-8CE4-4CD1-9CF0-E9ED2C8E713B}">
  <dimension ref="A1:X20"/>
  <sheetViews>
    <sheetView workbookViewId="0">
      <selection activeCell="P23" sqref="P23"/>
    </sheetView>
  </sheetViews>
  <sheetFormatPr defaultRowHeight="15" x14ac:dyDescent="0.25"/>
  <cols>
    <col min="1" max="1" width="31.7109375" customWidth="1"/>
    <col min="2" max="24" width="10.42578125" customWidth="1"/>
  </cols>
  <sheetData>
    <row r="1" spans="1:24" s="12" customFormat="1" x14ac:dyDescent="0.25">
      <c r="A1" s="16"/>
      <c r="B1" s="17">
        <f>'Balance Sheet'!B1</f>
        <v>45657</v>
      </c>
      <c r="C1" s="17">
        <f>'Balance Sheet'!C1</f>
        <v>45291</v>
      </c>
      <c r="D1" s="17">
        <f>'Balance Sheet'!D1</f>
        <v>44926</v>
      </c>
      <c r="E1" s="17">
        <f>'Balance Sheet'!E1</f>
        <v>44561</v>
      </c>
      <c r="F1" s="17">
        <f>'Balance Sheet'!F1</f>
        <v>44196</v>
      </c>
      <c r="G1" s="17">
        <f>'Balance Sheet'!G1</f>
        <v>43830</v>
      </c>
      <c r="H1" s="17">
        <f>'Balance Sheet'!H1</f>
        <v>43465</v>
      </c>
      <c r="I1" s="17">
        <f>'Balance Sheet'!I1</f>
        <v>43100</v>
      </c>
      <c r="J1" s="17">
        <f>'Balance Sheet'!J1</f>
        <v>42735</v>
      </c>
      <c r="K1" s="17">
        <f>'Balance Sheet'!K1</f>
        <v>42369</v>
      </c>
      <c r="L1" s="17">
        <f>'Balance Sheet'!L1</f>
        <v>42004</v>
      </c>
      <c r="M1" s="17">
        <f>'Balance Sheet'!M1</f>
        <v>41639</v>
      </c>
      <c r="N1" s="17">
        <f>'Balance Sheet'!N1</f>
        <v>41274</v>
      </c>
      <c r="O1" s="17">
        <f>'Balance Sheet'!O1</f>
        <v>40908</v>
      </c>
      <c r="P1" s="17">
        <f>'Balance Sheet'!P1</f>
        <v>40543</v>
      </c>
      <c r="Q1" s="17">
        <f>'Balance Sheet'!Q1</f>
        <v>40178</v>
      </c>
      <c r="R1" s="17">
        <f>'Balance Sheet'!R1</f>
        <v>39813</v>
      </c>
      <c r="S1" s="17">
        <f>'Balance Sheet'!S1</f>
        <v>39447</v>
      </c>
      <c r="T1" s="17">
        <f>'Balance Sheet'!T1</f>
        <v>39082</v>
      </c>
      <c r="U1" s="17">
        <f>'Balance Sheet'!U1</f>
        <v>38717</v>
      </c>
      <c r="V1" s="17">
        <f>'Balance Sheet'!V1</f>
        <v>38352</v>
      </c>
      <c r="W1" s="17">
        <f>'Balance Sheet'!W1</f>
        <v>37986</v>
      </c>
      <c r="X1" s="17">
        <f>'Balance Sheet'!X1</f>
        <v>37621</v>
      </c>
    </row>
    <row r="2" spans="1:24" s="12" customFormat="1" x14ac:dyDescent="0.25">
      <c r="A2" s="19" t="s">
        <v>110</v>
      </c>
      <c r="B2" s="19"/>
      <c r="C2" s="19"/>
      <c r="D2" s="19"/>
      <c r="E2" s="19"/>
      <c r="F2" s="19"/>
      <c r="G2" s="19"/>
      <c r="H2" s="19"/>
      <c r="I2" s="19"/>
      <c r="J2" s="19"/>
      <c r="K2" s="19"/>
      <c r="L2" s="19"/>
      <c r="M2" s="19"/>
      <c r="N2" s="19"/>
      <c r="O2" s="19"/>
      <c r="P2" s="19"/>
      <c r="Q2" s="19"/>
      <c r="R2" s="19"/>
      <c r="S2" s="19"/>
      <c r="T2" s="19"/>
      <c r="U2" s="19"/>
      <c r="V2" s="19"/>
      <c r="W2" s="19"/>
      <c r="X2" s="19"/>
    </row>
    <row r="3" spans="1:24" x14ac:dyDescent="0.25">
      <c r="A3" t="s">
        <v>113</v>
      </c>
      <c r="B3" s="18">
        <f>'Balance Sheet'!B3/'Balance Sheet'!B46</f>
        <v>1.8369313974102914</v>
      </c>
      <c r="C3" s="18">
        <f>'Balance Sheet'!C3/'Balance Sheet'!C46</f>
        <v>2.0965849365634242</v>
      </c>
      <c r="D3" s="18">
        <f>'Balance Sheet'!D3/'Balance Sheet'!D46</f>
        <v>2.3779942279942281</v>
      </c>
      <c r="E3" s="18">
        <f>'Balance Sheet'!E3/'Balance Sheet'!E46</f>
        <v>2.9281134248451459</v>
      </c>
      <c r="F3" s="18">
        <f>'Balance Sheet'!F3/'Balance Sheet'!F46</f>
        <v>3.0667558151810534</v>
      </c>
      <c r="G3" s="18">
        <f>'Balance Sheet'!G3/'Balance Sheet'!G46</f>
        <v>3.3740518785520002</v>
      </c>
      <c r="H3" s="18">
        <f>'Balance Sheet'!H3/'Balance Sheet'!H46</f>
        <v>3.919006354708261</v>
      </c>
      <c r="I3" s="18">
        <f>'Balance Sheet'!I3/'Balance Sheet'!I46</f>
        <v>5.1403051730554523</v>
      </c>
      <c r="J3" s="18">
        <f>'Balance Sheet'!J3/'Balance Sheet'!J46</f>
        <v>6.2907615182621148</v>
      </c>
      <c r="K3" s="18">
        <f>'Balance Sheet'!K3/'Balance Sheet'!K46</f>
        <v>4.6667011910926979</v>
      </c>
      <c r="L3" s="18">
        <f>'Balance Sheet'!L3/'Balance Sheet'!L46</f>
        <v>4.6877644674891235</v>
      </c>
      <c r="M3" s="18">
        <f>'Balance Sheet'!M3/'Balance Sheet'!M46</f>
        <v>4.5817198893638418</v>
      </c>
      <c r="N3" s="18">
        <f>'Balance Sheet'!N3/'Balance Sheet'!N46</f>
        <v>4.2166422543070379</v>
      </c>
      <c r="O3" s="18">
        <f>'Balance Sheet'!O3/'Balance Sheet'!O46</f>
        <v>5.9192191181420402</v>
      </c>
      <c r="P3" s="18">
        <f>'Balance Sheet'!P3/'Balance Sheet'!P46</f>
        <v>4.1578631452581032</v>
      </c>
      <c r="Q3" s="18">
        <f>'Balance Sheet'!Q3/'Balance Sheet'!Q46</f>
        <v>10.617764834364761</v>
      </c>
      <c r="R3" s="18">
        <f>'Balance Sheet'!R3/'Balance Sheet'!R46</f>
        <v>8.7651577479594636</v>
      </c>
      <c r="S3" s="18">
        <f>'Balance Sheet'!S3/'Balance Sheet'!S46</f>
        <v>8.4933783716070241</v>
      </c>
      <c r="T3" s="18">
        <f>'Balance Sheet'!T3/'Balance Sheet'!T46</f>
        <v>9.9953832132314666</v>
      </c>
      <c r="U3" s="18">
        <f>'Balance Sheet'!U3/'Balance Sheet'!U46</f>
        <v>12.075750217337641</v>
      </c>
      <c r="V3" s="18">
        <f>'Balance Sheet'!V3/'Balance Sheet'!V46</f>
        <v>7.913390800545292</v>
      </c>
      <c r="W3" s="18">
        <f>'Balance Sheet'!W3/'Balance Sheet'!W46</f>
        <v>2.3793979239930008</v>
      </c>
      <c r="X3" s="18">
        <f>'Balance Sheet'!X3/'Balance Sheet'!X46</f>
        <v>2.589667962640211</v>
      </c>
    </row>
    <row r="4" spans="1:24" x14ac:dyDescent="0.25">
      <c r="A4" t="s">
        <v>114</v>
      </c>
      <c r="B4">
        <f>'Balance Sheet'!B4/'Balance Sheet'!B64</f>
        <v>4.2374856029059984</v>
      </c>
      <c r="C4">
        <f>'Balance Sheet'!C4/'Balance Sheet'!C64</f>
        <v>4.5588162762022195</v>
      </c>
      <c r="D4">
        <f>'Balance Sheet'!D4/'Balance Sheet'!D64</f>
        <v>4.1821189618410415</v>
      </c>
      <c r="E4">
        <f>'Balance Sheet'!E4/'Balance Sheet'!E64</f>
        <v>5.3288941463786923</v>
      </c>
      <c r="F4">
        <f>'Balance Sheet'!F4/'Balance Sheet'!F64</f>
        <v>5.4507536486163168</v>
      </c>
      <c r="G4">
        <f>'Balance Sheet'!G4/'Balance Sheet'!G64</f>
        <v>8.1036700975081253</v>
      </c>
      <c r="H4">
        <f>'Balance Sheet'!H4/'Balance Sheet'!H64</f>
        <v>27.203389830508474</v>
      </c>
      <c r="I4">
        <f>'Balance Sheet'!I4/'Balance Sheet'!I64</f>
        <v>25.666666666666668</v>
      </c>
      <c r="J4">
        <f>'Balance Sheet'!J4/'Balance Sheet'!J64</f>
        <v>21.93977128335451</v>
      </c>
      <c r="K4">
        <f>'Balance Sheet'!K4/'Balance Sheet'!K64</f>
        <v>36.624561403508771</v>
      </c>
      <c r="L4">
        <f>'Balance Sheet'!L4/'Balance Sheet'!L64</f>
        <v>19.403035935563818</v>
      </c>
      <c r="M4">
        <f>'Balance Sheet'!M4/'Balance Sheet'!M64</f>
        <v>25.691860465116278</v>
      </c>
      <c r="N4">
        <f>'Balance Sheet'!N4/'Balance Sheet'!N64</f>
        <v>15.782797858099062</v>
      </c>
      <c r="O4">
        <f>'Balance Sheet'!O4/'Balance Sheet'!O64</f>
        <v>14.945077026121902</v>
      </c>
      <c r="P4" t="e">
        <f>-Q4</f>
        <v>#DIV/0!</v>
      </c>
      <c r="Q4" t="e">
        <f>'Balance Sheet'!Q4/'Balance Sheet'!Q64</f>
        <v>#DIV/0!</v>
      </c>
      <c r="R4" t="e">
        <f>'Balance Sheet'!R4/'Balance Sheet'!R64</f>
        <v>#DIV/0!</v>
      </c>
      <c r="S4" t="e">
        <f>'Balance Sheet'!S4/'Balance Sheet'!S64</f>
        <v>#DIV/0!</v>
      </c>
      <c r="T4" t="e">
        <f>'Balance Sheet'!T4/'Balance Sheet'!T64</f>
        <v>#DIV/0!</v>
      </c>
      <c r="U4" t="e">
        <f>'Balance Sheet'!U4/'Balance Sheet'!U64</f>
        <v>#DIV/0!</v>
      </c>
      <c r="V4" t="e">
        <f>'Balance Sheet'!V4/'Balance Sheet'!V64</f>
        <v>#DIV/0!</v>
      </c>
      <c r="W4">
        <f>'Balance Sheet'!W4/'Balance Sheet'!W64</f>
        <v>168.36921529175049</v>
      </c>
      <c r="X4">
        <f>'Balance Sheet'!X4/'Balance Sheet'!X64</f>
        <v>22.470976658476658</v>
      </c>
    </row>
    <row r="5" spans="1:24" x14ac:dyDescent="0.25">
      <c r="A5" t="s">
        <v>115</v>
      </c>
      <c r="B5" s="15">
        <f>'Balance Sheet'!B64/'Balance Sheet'!B75</f>
        <v>6.9440513836423814E-2</v>
      </c>
      <c r="C5" s="15">
        <f>'Balance Sheet'!C64/'Balance Sheet'!C75</f>
        <v>8.58567501473292E-2</v>
      </c>
      <c r="D5" s="15">
        <f>'Balance Sheet'!D64/'Balance Sheet'!D75</f>
        <v>0.10619807608220376</v>
      </c>
      <c r="E5" s="15">
        <f>'Balance Sheet'!E64/'Balance Sheet'!E75</f>
        <v>0.10414290539869255</v>
      </c>
      <c r="F5" s="15">
        <f>'Balance Sheet'!F64/'Balance Sheet'!F75</f>
        <v>0.11268782802501977</v>
      </c>
      <c r="G5" s="15">
        <f>'Balance Sheet'!G64/'Balance Sheet'!G75</f>
        <v>7.3311424628429031E-2</v>
      </c>
      <c r="H5" s="15">
        <f>'Balance Sheet'!H64/'Balance Sheet'!H75</f>
        <v>2.2586529150809557E-2</v>
      </c>
      <c r="I5" s="15">
        <f>'Balance Sheet'!I64/'Balance Sheet'!I75</f>
        <v>2.6025888185072982E-2</v>
      </c>
      <c r="J5" s="15">
        <f>'Balance Sheet'!J64/'Balance Sheet'!J75</f>
        <v>2.8302022497770363E-2</v>
      </c>
      <c r="K5" s="15">
        <f>'Balance Sheet'!K64/'Balance Sheet'!K75</f>
        <v>1.6579268850088504E-2</v>
      </c>
      <c r="L5" s="15">
        <f>'Balance Sheet'!L64/'Balance Sheet'!L75</f>
        <v>3.1080300404390526E-2</v>
      </c>
      <c r="M5" s="15">
        <f>'Balance Sheet'!M64/'Balance Sheet'!M75</f>
        <v>2.5610189098489274E-2</v>
      </c>
      <c r="N5" s="15">
        <f>'Balance Sheet'!N64/'Balance Sheet'!N75</f>
        <v>4.1664923656138886E-2</v>
      </c>
      <c r="O5" s="15">
        <f>'Balance Sheet'!O64/'Balance Sheet'!O75</f>
        <v>5.135437268896724E-2</v>
      </c>
      <c r="P5" s="15">
        <f>'Balance Sheet'!P64/'Balance Sheet'!P75</f>
        <v>0</v>
      </c>
      <c r="Q5" s="15">
        <f>'Balance Sheet'!Q64/'Balance Sheet'!Q75</f>
        <v>0</v>
      </c>
      <c r="R5" s="15">
        <f>'Balance Sheet'!R64/'Balance Sheet'!R75</f>
        <v>0</v>
      </c>
      <c r="S5" s="15">
        <f>'Balance Sheet'!S64/'Balance Sheet'!S75</f>
        <v>0</v>
      </c>
      <c r="T5" s="15">
        <f>'Balance Sheet'!T64/'Balance Sheet'!T75</f>
        <v>0</v>
      </c>
      <c r="U5" s="15">
        <f>'Balance Sheet'!U64/'Balance Sheet'!U75</f>
        <v>0</v>
      </c>
      <c r="V5" s="15">
        <f>'Balance Sheet'!V64/'Balance Sheet'!V75</f>
        <v>0</v>
      </c>
      <c r="W5" s="15">
        <f>'Balance Sheet'!W64/'Balance Sheet'!W75</f>
        <v>3.3765307335631911E-3</v>
      </c>
      <c r="X5" s="15">
        <f>'Balance Sheet'!X64/'Balance Sheet'!X75</f>
        <v>3.7435399217029888E-2</v>
      </c>
    </row>
    <row r="6" spans="1:24" x14ac:dyDescent="0.25">
      <c r="A6" t="s">
        <v>116</v>
      </c>
      <c r="B6" s="15">
        <f>'Income Statement'!B30/'Balance Sheet'!B2</f>
        <v>0.22235794747876764</v>
      </c>
      <c r="C6" s="15">
        <f>'Income Statement'!C30/'Balance Sheet'!C2</f>
        <v>0.18339082287918249</v>
      </c>
      <c r="D6" s="15">
        <f>'Income Statement'!D30/'Balance Sheet'!D2</f>
        <v>0.16418809409084936</v>
      </c>
      <c r="E6" s="15">
        <f>'Income Statement'!E30/'Balance Sheet'!E2</f>
        <v>0.21163309841121392</v>
      </c>
      <c r="F6" s="15">
        <f>'Income Statement'!F30/'Balance Sheet'!F2</f>
        <v>0.12599181517821387</v>
      </c>
      <c r="G6" s="15">
        <f>'Income Statement'!G30/'Balance Sheet'!G2</f>
        <v>0.1244721991671167</v>
      </c>
      <c r="H6" s="15">
        <f>'Income Statement'!H30/'Balance Sheet'!H2</f>
        <v>0.13203202859204782</v>
      </c>
      <c r="I6" s="15">
        <f>'Income Statement'!I30/'Balance Sheet'!I2</f>
        <v>6.417800755214273E-2</v>
      </c>
      <c r="J6" s="15">
        <f>'Income Statement'!J30/'Balance Sheet'!J2</f>
        <v>0.11628864994596919</v>
      </c>
      <c r="K6" s="15">
        <f>'Income Statement'!K30/'Balance Sheet'!K2</f>
        <v>0.11086321128976476</v>
      </c>
      <c r="L6" s="15">
        <f>'Income Statement'!L30/'Balance Sheet'!L2</f>
        <v>0.10942277473739617</v>
      </c>
      <c r="M6" s="15">
        <f>'Income Statement'!M30/'Balance Sheet'!M2</f>
        <v>0.11479444644789037</v>
      </c>
      <c r="N6" s="15">
        <f>'Income Statement'!N30/'Balance Sheet'!N2</f>
        <v>0.11446939167146421</v>
      </c>
      <c r="O6" s="15">
        <f>'Income Statement'!O30/'Balance Sheet'!O2</f>
        <v>0.13416650591120788</v>
      </c>
      <c r="P6" s="15">
        <f>'Income Statement'!P30/'Balance Sheet'!P2</f>
        <v>0.14701560906466613</v>
      </c>
      <c r="Q6" s="15">
        <f>'Income Statement'!Q30/'Balance Sheet'!Q2</f>
        <v>0.16099958021581845</v>
      </c>
      <c r="R6" s="15">
        <f>'Income Statement'!R30/'Balance Sheet'!R2</f>
        <v>0.13306020368252849</v>
      </c>
      <c r="S6" s="15">
        <f>'Income Statement'!S30/'Balance Sheet'!S2</f>
        <v>0.16592012111238932</v>
      </c>
      <c r="T6" s="15">
        <f>'Income Statement'!T30/'Balance Sheet'!T2</f>
        <v>0.16658840077255069</v>
      </c>
      <c r="U6" s="15">
        <f>'Income Statement'!U30/'Balance Sheet'!U2</f>
        <v>0.14266196240137938</v>
      </c>
      <c r="V6" s="15">
        <f>'Income Statement'!V30/'Balance Sheet'!V2</f>
        <v>0.12045780842416032</v>
      </c>
      <c r="W6" s="15">
        <f>'Income Statement'!W30/'Balance Sheet'!W2</f>
        <v>0.12123131579490923</v>
      </c>
      <c r="X6" s="15">
        <f>'Income Statement'!X30/'Balance Sheet'!X2</f>
        <v>0.34736416491223177</v>
      </c>
    </row>
    <row r="7" spans="1:24" x14ac:dyDescent="0.25">
      <c r="A7" t="s">
        <v>117</v>
      </c>
      <c r="B7" s="15">
        <f>'Income Statement'!B30/'Balance Sheet'!B75</f>
        <v>0.30797578472025694</v>
      </c>
      <c r="C7" s="15">
        <f>'Income Statement'!C30/'Balance Sheet'!C75</f>
        <v>0.26041096905557576</v>
      </c>
      <c r="D7" s="15">
        <f>'Income Statement'!D30/'Balance Sheet'!D75</f>
        <v>0.23413392466737459</v>
      </c>
      <c r="E7" s="15">
        <f>'Income Statement'!E30/'Balance Sheet'!E75</f>
        <v>0.30215590041131002</v>
      </c>
      <c r="F7" s="15">
        <f>'Income Statement'!F30/'Balance Sheet'!F75</f>
        <v>0.18094848659141563</v>
      </c>
      <c r="G7" s="15">
        <f>'Income Statement'!G30/'Balance Sheet'!G75</f>
        <v>0.17048579740074066</v>
      </c>
      <c r="H7" s="15">
        <f>'Income Statement'!H30/'Balance Sheet'!H75</f>
        <v>0.17303578264687999</v>
      </c>
      <c r="I7" s="15">
        <f>'Income Statement'!I30/'Balance Sheet'!I75</f>
        <v>8.3028419299419023E-2</v>
      </c>
      <c r="J7" s="15">
        <f>'Income Statement'!J30/'Balance Sheet'!J75</f>
        <v>0.14009321326850599</v>
      </c>
      <c r="K7" s="15">
        <f>'Income Statement'!K30/'Balance Sheet'!K75</f>
        <v>0.13585859005576287</v>
      </c>
      <c r="L7" s="15">
        <f>'Income Statement'!L30/'Balance Sheet'!L75</f>
        <v>0.13610629693818602</v>
      </c>
      <c r="M7" s="15">
        <f>'Income Statement'!M30/'Balance Sheet'!M75</f>
        <v>0.1458383442714955</v>
      </c>
      <c r="N7" s="15">
        <f>'Income Statement'!N30/'Balance Sheet'!N75</f>
        <v>0.14971763229449905</v>
      </c>
      <c r="O7" s="15">
        <f>'Income Statement'!O30/'Balance Sheet'!O75</f>
        <v>0.16746065869808238</v>
      </c>
      <c r="P7" s="15">
        <f>'Income Statement'!P30/'Balance Sheet'!P75</f>
        <v>0.18392768322484376</v>
      </c>
      <c r="Q7" s="15">
        <f>'Income Statement'!Q30/'Balance Sheet'!Q75</f>
        <v>0.18109098989001221</v>
      </c>
      <c r="R7" s="15">
        <f>'Income Statement'!R30/'Balance Sheet'!R75</f>
        <v>0.14968733513411411</v>
      </c>
      <c r="S7" s="15">
        <f>'Income Statement'!S30/'Balance Sheet'!S75</f>
        <v>0.18527013978470122</v>
      </c>
      <c r="T7" s="15">
        <f>'Income Statement'!T30/'Balance Sheet'!T75</f>
        <v>0.18060298688250595</v>
      </c>
      <c r="U7" s="15">
        <f>'Income Statement'!U30/'Balance Sheet'!U75</f>
        <v>0.15557954028243254</v>
      </c>
      <c r="V7" s="15">
        <f>'Income Statement'!V30/'Balance Sheet'!V75</f>
        <v>0.13626199021118066</v>
      </c>
      <c r="W7" s="15">
        <f>'Income Statement'!W30/'Balance Sheet'!W75</f>
        <v>0.1794384904122153</v>
      </c>
      <c r="X7" s="15">
        <f>'Income Statement'!X30/'Balance Sheet'!X75</f>
        <v>0.57289037843555446</v>
      </c>
    </row>
    <row r="8" spans="1:24" x14ac:dyDescent="0.25">
      <c r="A8" t="s">
        <v>121</v>
      </c>
      <c r="B8" s="5" t="e">
        <f>'Balance Sheet'!B4/'Balance Sheet'!B95</f>
        <v>#DIV/0!</v>
      </c>
      <c r="C8" s="5" t="e">
        <f>'Balance Sheet'!C4/'Balance Sheet'!C95</f>
        <v>#DIV/0!</v>
      </c>
      <c r="D8" s="5" t="e">
        <f>'Balance Sheet'!D4/'Balance Sheet'!D95</f>
        <v>#DIV/0!</v>
      </c>
      <c r="E8" s="5" t="e">
        <f>'Balance Sheet'!E4/'Balance Sheet'!E95</f>
        <v>#DIV/0!</v>
      </c>
      <c r="F8" s="5" t="e">
        <f>'Balance Sheet'!F4/'Balance Sheet'!F95</f>
        <v>#DIV/0!</v>
      </c>
      <c r="G8" s="5" t="e">
        <f>'Balance Sheet'!G4/'Balance Sheet'!G95</f>
        <v>#DIV/0!</v>
      </c>
      <c r="H8" s="5" t="e">
        <f>'Balance Sheet'!H4/'Balance Sheet'!H95</f>
        <v>#DIV/0!</v>
      </c>
      <c r="I8" s="5" t="e">
        <f>'Balance Sheet'!I4/'Balance Sheet'!I95</f>
        <v>#DIV/0!</v>
      </c>
      <c r="J8" s="5" t="e">
        <f>'Balance Sheet'!J4/'Balance Sheet'!J95</f>
        <v>#DIV/0!</v>
      </c>
      <c r="K8" s="5" t="e">
        <f>'Balance Sheet'!K4/'Balance Sheet'!K95</f>
        <v>#DIV/0!</v>
      </c>
      <c r="L8" s="5" t="e">
        <f>'Balance Sheet'!L4/'Balance Sheet'!L95</f>
        <v>#DIV/0!</v>
      </c>
      <c r="M8" s="5" t="e">
        <f>'Balance Sheet'!M4/'Balance Sheet'!M95</f>
        <v>#DIV/0!</v>
      </c>
      <c r="N8" s="5" t="e">
        <f>'Balance Sheet'!N4/'Balance Sheet'!N95</f>
        <v>#DIV/0!</v>
      </c>
      <c r="O8" s="5" t="e">
        <f>'Balance Sheet'!O4/'Balance Sheet'!O95</f>
        <v>#DIV/0!</v>
      </c>
      <c r="P8" s="5" t="e">
        <f>'Balance Sheet'!P4/'Balance Sheet'!P95</f>
        <v>#DIV/0!</v>
      </c>
      <c r="Q8" s="5" t="e">
        <f>'Balance Sheet'!Q4/'Balance Sheet'!Q95</f>
        <v>#DIV/0!</v>
      </c>
      <c r="R8" s="5" t="e">
        <f>'Balance Sheet'!R4/'Balance Sheet'!R95</f>
        <v>#DIV/0!</v>
      </c>
      <c r="S8" s="5" t="e">
        <f>'Balance Sheet'!S4/'Balance Sheet'!S95</f>
        <v>#DIV/0!</v>
      </c>
      <c r="T8" s="5" t="e">
        <f>'Balance Sheet'!T4/'Balance Sheet'!T95</f>
        <v>#DIV/0!</v>
      </c>
      <c r="U8" s="5" t="e">
        <f>'Balance Sheet'!U4/'Balance Sheet'!U95</f>
        <v>#DIV/0!</v>
      </c>
      <c r="V8" s="5" t="e">
        <f>'Balance Sheet'!V4/'Balance Sheet'!V95</f>
        <v>#DIV/0!</v>
      </c>
      <c r="W8" s="5" t="e">
        <f>'Balance Sheet'!W4/'Balance Sheet'!W95</f>
        <v>#DIV/0!</v>
      </c>
      <c r="X8" s="5" t="e">
        <f>'Balance Sheet'!X4/'Balance Sheet'!X95</f>
        <v>#DIV/0!</v>
      </c>
    </row>
    <row r="9" spans="1:24" x14ac:dyDescent="0.25">
      <c r="A9" t="s">
        <v>122</v>
      </c>
      <c r="B9" s="5" t="e">
        <f>'Balance Sheet'!B75/'Balance Sheet'!B95</f>
        <v>#DIV/0!</v>
      </c>
      <c r="C9" s="5" t="e">
        <f>'Balance Sheet'!C75/'Balance Sheet'!C95</f>
        <v>#DIV/0!</v>
      </c>
      <c r="D9" s="5" t="e">
        <f>'Balance Sheet'!D75/'Balance Sheet'!D95</f>
        <v>#DIV/0!</v>
      </c>
      <c r="E9" s="5" t="e">
        <f>'Balance Sheet'!E75/'Balance Sheet'!E95</f>
        <v>#DIV/0!</v>
      </c>
      <c r="F9" s="5" t="e">
        <f>'Balance Sheet'!F75/'Balance Sheet'!F95</f>
        <v>#DIV/0!</v>
      </c>
      <c r="G9" s="5" t="e">
        <f>'Balance Sheet'!G75/'Balance Sheet'!G95</f>
        <v>#DIV/0!</v>
      </c>
      <c r="H9" s="5" t="e">
        <f>'Balance Sheet'!H75/'Balance Sheet'!H95</f>
        <v>#DIV/0!</v>
      </c>
      <c r="I9" s="5" t="e">
        <f>'Balance Sheet'!I75/'Balance Sheet'!I95</f>
        <v>#DIV/0!</v>
      </c>
      <c r="J9" s="5" t="e">
        <f>'Balance Sheet'!J75/'Balance Sheet'!J95</f>
        <v>#DIV/0!</v>
      </c>
      <c r="K9" s="5" t="e">
        <f>'Balance Sheet'!K75/'Balance Sheet'!K95</f>
        <v>#DIV/0!</v>
      </c>
      <c r="L9" s="5" t="e">
        <f>'Balance Sheet'!L75/'Balance Sheet'!L95</f>
        <v>#DIV/0!</v>
      </c>
      <c r="M9" s="5" t="e">
        <f>'Balance Sheet'!M75/'Balance Sheet'!M95</f>
        <v>#DIV/0!</v>
      </c>
      <c r="N9" s="5" t="e">
        <f>'Balance Sheet'!N75/'Balance Sheet'!N95</f>
        <v>#DIV/0!</v>
      </c>
      <c r="O9" s="5" t="e">
        <f>'Balance Sheet'!O75/'Balance Sheet'!O95</f>
        <v>#DIV/0!</v>
      </c>
      <c r="P9" s="5" t="e">
        <f>'Balance Sheet'!P75/'Balance Sheet'!P95</f>
        <v>#DIV/0!</v>
      </c>
      <c r="Q9" s="5" t="e">
        <f>'Balance Sheet'!Q75/'Balance Sheet'!Q95</f>
        <v>#DIV/0!</v>
      </c>
      <c r="R9" s="5" t="e">
        <f>'Balance Sheet'!R75/'Balance Sheet'!R95</f>
        <v>#DIV/0!</v>
      </c>
      <c r="S9" s="5" t="e">
        <f>'Balance Sheet'!S75/'Balance Sheet'!S95</f>
        <v>#DIV/0!</v>
      </c>
      <c r="T9" s="5" t="e">
        <f>'Balance Sheet'!T75/'Balance Sheet'!T95</f>
        <v>#DIV/0!</v>
      </c>
      <c r="U9" s="5" t="e">
        <f>'Balance Sheet'!U75/'Balance Sheet'!U95</f>
        <v>#DIV/0!</v>
      </c>
      <c r="V9" s="5" t="e">
        <f>'Balance Sheet'!V75/'Balance Sheet'!V95</f>
        <v>#DIV/0!</v>
      </c>
      <c r="W9" s="5" t="e">
        <f>'Balance Sheet'!W75/'Balance Sheet'!W95</f>
        <v>#DIV/0!</v>
      </c>
      <c r="X9" s="5" t="e">
        <f>'Balance Sheet'!X75/'Balance Sheet'!X95</f>
        <v>#DIV/0!</v>
      </c>
    </row>
    <row r="11" spans="1:24" x14ac:dyDescent="0.25">
      <c r="A11" s="19" t="s">
        <v>118</v>
      </c>
      <c r="B11" s="19"/>
      <c r="C11" s="19"/>
      <c r="D11" s="19"/>
      <c r="E11" s="19"/>
      <c r="F11" s="19"/>
      <c r="G11" s="19"/>
      <c r="H11" s="19"/>
      <c r="I11" s="19"/>
      <c r="J11" s="19"/>
      <c r="K11" s="19"/>
      <c r="L11" s="19"/>
      <c r="M11" s="19"/>
      <c r="N11" s="19"/>
      <c r="O11" s="19"/>
      <c r="P11" s="19"/>
      <c r="Q11" s="19"/>
      <c r="R11" s="19"/>
      <c r="S11" s="19"/>
      <c r="T11" s="19"/>
      <c r="U11" s="19"/>
      <c r="V11" s="19"/>
      <c r="W11" s="19"/>
      <c r="X11" s="19"/>
    </row>
    <row r="12" spans="1:24" x14ac:dyDescent="0.25">
      <c r="A12" t="s">
        <v>120</v>
      </c>
      <c r="B12" s="15">
        <f>'Income Statement'!B5/'Income Statement'!B2</f>
        <v>0.58200435406179107</v>
      </c>
      <c r="C12" s="15">
        <f>'Income Statement'!C5/'Income Statement'!C2</f>
        <v>0.56625047984020505</v>
      </c>
      <c r="D12" s="15">
        <f>'Income Statement'!D5/'Income Statement'!D2</f>
        <v>0.55379442503783116</v>
      </c>
      <c r="E12" s="15">
        <f>'Income Statement'!E5/'Income Statement'!E2</f>
        <v>0.5693980290098084</v>
      </c>
      <c r="F12" s="15">
        <f>'Income Statement'!F5/'Income Statement'!F2</f>
        <v>0.53578374706207854</v>
      </c>
      <c r="G12" s="15">
        <f>'Income Statement'!G5/'Income Statement'!G2</f>
        <v>0.5558054331910266</v>
      </c>
      <c r="H12" s="15">
        <f>'Income Statement'!H5/'Income Statement'!H2</f>
        <v>0.5647607422945643</v>
      </c>
      <c r="I12" s="15">
        <f>'Income Statement'!I5/'Income Statement'!I2</f>
        <v>0.58880519597672631</v>
      </c>
      <c r="J12" s="15">
        <f>'Income Statement'!J5/'Income Statement'!J2</f>
        <v>0.61075416518964909</v>
      </c>
      <c r="K12" s="15">
        <f>'Income Statement'!K5/'Income Statement'!K2</f>
        <v>0.62442491565429592</v>
      </c>
      <c r="L12" s="15">
        <f>'Income Statement'!L5/'Income Statement'!L2</f>
        <v>0.6107483219951213</v>
      </c>
      <c r="M12" s="15">
        <f>'Income Statement'!M5/'Income Statement'!M2</f>
        <v>0.60386534339595455</v>
      </c>
      <c r="N12" s="15">
        <f>'Income Statement'!N5/'Income Statement'!N2</f>
        <v>0.6269249983709464</v>
      </c>
      <c r="O12" s="15">
        <f>'Income Statement'!O5/'Income Statement'!O2</f>
        <v>0.65207756232686975</v>
      </c>
      <c r="P12" s="15">
        <f>'Income Statement'!P5/'Income Statement'!P2</f>
        <v>0.64472562327342176</v>
      </c>
      <c r="Q12" s="15">
        <f>'Income Statement'!Q5/'Income Statement'!Q2</f>
        <v>0.62606232294617559</v>
      </c>
      <c r="R12" s="15">
        <f>'Income Statement'!R5/'Income Statement'!R2</f>
        <v>0.60442282987704166</v>
      </c>
      <c r="S12" s="15">
        <f>'Income Statement'!S5/'Income Statement'!S2</f>
        <v>0.59930754431153554</v>
      </c>
      <c r="T12" s="15">
        <f>'Income Statement'!T5/'Income Statement'!T2</f>
        <v>0.60159735337862619</v>
      </c>
      <c r="U12" s="15">
        <f>'Income Statement'!U5/'Income Statement'!U2</f>
        <v>0.58018036803419692</v>
      </c>
      <c r="V12" s="15">
        <f>'Income Statement'!V5/'Income Statement'!V2</f>
        <v>0.54294415912590621</v>
      </c>
      <c r="W12" s="15">
        <f>'Income Statement'!W5/'Income Statement'!W2</f>
        <v>0.57306809174219309</v>
      </c>
      <c r="X12" s="15">
        <f>'Income Statement'!X5/'Income Statement'!X2</f>
        <v>0.70077905294101583</v>
      </c>
    </row>
    <row r="13" spans="1:24" x14ac:dyDescent="0.25">
      <c r="A13" t="s">
        <v>119</v>
      </c>
      <c r="B13" s="15">
        <f>'Income Statement'!B30/'Income Statement'!B2</f>
        <v>0.28603671811164</v>
      </c>
      <c r="C13" s="15">
        <f>'Income Statement'!C30/'Income Statement'!C2</f>
        <v>0.24006649446638517</v>
      </c>
      <c r="D13" s="15">
        <f>'Income Statement'!D30/'Income Statement'!D2</f>
        <v>0.21203807153261961</v>
      </c>
      <c r="E13" s="15">
        <f>'Income Statement'!E30/'Income Statement'!E2</f>
        <v>0.29511677282377918</v>
      </c>
      <c r="F13" s="15">
        <f>'Income Statement'!F30/'Income Statement'!F2</f>
        <v>0.22061941520980458</v>
      </c>
      <c r="G13" s="15">
        <f>'Income Statement'!G30/'Income Statement'!G2</f>
        <v>0.21218112284300339</v>
      </c>
      <c r="H13" s="15">
        <f>'Income Statement'!H30/'Income Statement'!H2</f>
        <v>0.22464716157843576</v>
      </c>
      <c r="I13" s="15">
        <f>'Income Statement'!I30/'Income Statement'!I2</f>
        <v>0.11422128005051645</v>
      </c>
      <c r="J13" s="15">
        <f>'Income Statement'!J30/'Income Statement'!J2</f>
        <v>0.2157701169797944</v>
      </c>
      <c r="K13" s="15">
        <f>'Income Statement'!K30/'Income Statement'!K2</f>
        <v>0.21800530744509194</v>
      </c>
      <c r="L13" s="15">
        <f>'Income Statement'!L30/'Income Statement'!L2</f>
        <v>0.21417857305192345</v>
      </c>
      <c r="M13" s="15">
        <f>'Income Statement'!M30/'Income Statement'!M2</f>
        <v>0.22934490895008916</v>
      </c>
      <c r="N13" s="15">
        <f>'Income Statement'!N30/'Income Statement'!N2</f>
        <v>0.23321531744825039</v>
      </c>
      <c r="O13" s="15">
        <f>'Income Statement'!O30/'Income Statement'!O2</f>
        <v>0.25687903970452447</v>
      </c>
      <c r="P13" s="15">
        <f>'Income Statement'!P30/'Income Statement'!P2</f>
        <v>0.29006514102520375</v>
      </c>
      <c r="Q13" s="15">
        <f>'Income Statement'!Q30/'Income Statement'!Q2</f>
        <v>0.2756754471269714</v>
      </c>
      <c r="R13" s="15">
        <f>'Income Statement'!R30/'Income Statement'!R2</f>
        <v>0.19393466691135988</v>
      </c>
      <c r="S13" s="15">
        <f>'Income Statement'!S30/'Income Statement'!S2</f>
        <v>0.25332792253771941</v>
      </c>
      <c r="T13" s="15">
        <f>'Income Statement'!T30/'Income Statement'!T2</f>
        <v>0.29019048428196093</v>
      </c>
      <c r="U13" s="15">
        <f>'Income Statement'!U30/'Income Statement'!U2</f>
        <v>0.23871999296251889</v>
      </c>
      <c r="V13" s="15">
        <f>'Income Statement'!V30/'Income Statement'!V2</f>
        <v>0.12514615628947867</v>
      </c>
      <c r="W13" s="15">
        <f>'Income Statement'!W30/'Income Statement'!W2</f>
        <v>7.2068728878653468E-2</v>
      </c>
      <c r="X13" s="15">
        <f>'Income Statement'!X30/'Income Statement'!X2</f>
        <v>0.22674445061295811</v>
      </c>
    </row>
    <row r="14" spans="1:24" x14ac:dyDescent="0.25">
      <c r="A14" t="s">
        <v>129</v>
      </c>
      <c r="B14" s="21">
        <f>'Income Statement'!B36</f>
        <v>0</v>
      </c>
      <c r="C14" s="21">
        <f>'Income Statement'!C36</f>
        <v>0</v>
      </c>
      <c r="D14" s="21">
        <f>'Income Statement'!D36</f>
        <v>0</v>
      </c>
      <c r="E14" s="21">
        <f>'Income Statement'!E36</f>
        <v>0</v>
      </c>
      <c r="F14" s="21">
        <f>'Income Statement'!F36</f>
        <v>0</v>
      </c>
      <c r="G14" s="21">
        <f>'Income Statement'!G36</f>
        <v>0</v>
      </c>
      <c r="H14" s="21">
        <f>'Income Statement'!H36</f>
        <v>0</v>
      </c>
      <c r="I14" s="21">
        <f>'Income Statement'!I36</f>
        <v>0</v>
      </c>
      <c r="J14" s="21">
        <f>'Income Statement'!J36</f>
        <v>0</v>
      </c>
      <c r="K14" s="21">
        <f>'Income Statement'!K36</f>
        <v>0</v>
      </c>
      <c r="L14" s="21">
        <f>'Income Statement'!L36</f>
        <v>0</v>
      </c>
      <c r="M14" s="21">
        <f>'Income Statement'!M36</f>
        <v>0</v>
      </c>
      <c r="N14" s="21">
        <f>'Income Statement'!N36</f>
        <v>0</v>
      </c>
      <c r="O14" s="21">
        <f>'Income Statement'!O36</f>
        <v>0</v>
      </c>
      <c r="P14" s="21">
        <f>'Income Statement'!P36</f>
        <v>0</v>
      </c>
      <c r="Q14" s="21">
        <f>'Income Statement'!Q36</f>
        <v>0</v>
      </c>
      <c r="R14" s="21">
        <f>'Income Statement'!R36</f>
        <v>0</v>
      </c>
      <c r="S14" s="21">
        <f>'Income Statement'!S36</f>
        <v>0</v>
      </c>
      <c r="T14" s="21">
        <f>'Income Statement'!T36</f>
        <v>0</v>
      </c>
      <c r="U14" s="21">
        <f>'Income Statement'!U36</f>
        <v>0</v>
      </c>
      <c r="V14" s="21">
        <f>'Income Statement'!V36</f>
        <v>0</v>
      </c>
      <c r="W14" s="21">
        <f>'Income Statement'!W36</f>
        <v>0</v>
      </c>
      <c r="X14" s="21">
        <f>'Income Statement'!X36</f>
        <v>0</v>
      </c>
    </row>
    <row r="15" spans="1:24" x14ac:dyDescent="0.25">
      <c r="A15" t="s">
        <v>130</v>
      </c>
      <c r="B15" s="15" t="e">
        <f>B14/C14-1</f>
        <v>#DIV/0!</v>
      </c>
      <c r="C15" s="15" t="e">
        <f t="shared" ref="C15:W15" si="0">C14/D14-1</f>
        <v>#DIV/0!</v>
      </c>
      <c r="D15" s="15" t="e">
        <f t="shared" si="0"/>
        <v>#DIV/0!</v>
      </c>
      <c r="E15" s="15" t="e">
        <f t="shared" si="0"/>
        <v>#DIV/0!</v>
      </c>
      <c r="F15" s="15" t="e">
        <f t="shared" si="0"/>
        <v>#DIV/0!</v>
      </c>
      <c r="G15" s="15" t="e">
        <f t="shared" si="0"/>
        <v>#DIV/0!</v>
      </c>
      <c r="H15" s="15" t="e">
        <f t="shared" si="0"/>
        <v>#DIV/0!</v>
      </c>
      <c r="I15" s="15" t="e">
        <f t="shared" si="0"/>
        <v>#DIV/0!</v>
      </c>
      <c r="J15" s="15" t="e">
        <f t="shared" si="0"/>
        <v>#DIV/0!</v>
      </c>
      <c r="K15" s="15" t="e">
        <f t="shared" si="0"/>
        <v>#DIV/0!</v>
      </c>
      <c r="L15" s="15" t="e">
        <f t="shared" si="0"/>
        <v>#DIV/0!</v>
      </c>
      <c r="M15" s="15" t="e">
        <f t="shared" si="0"/>
        <v>#DIV/0!</v>
      </c>
      <c r="N15" s="15" t="e">
        <f t="shared" si="0"/>
        <v>#DIV/0!</v>
      </c>
      <c r="O15" s="15" t="e">
        <f t="shared" si="0"/>
        <v>#DIV/0!</v>
      </c>
      <c r="P15" s="15" t="e">
        <f t="shared" si="0"/>
        <v>#DIV/0!</v>
      </c>
      <c r="Q15" s="15" t="e">
        <f t="shared" si="0"/>
        <v>#DIV/0!</v>
      </c>
      <c r="R15" s="15" t="e">
        <f t="shared" si="0"/>
        <v>#DIV/0!</v>
      </c>
      <c r="S15" s="15" t="e">
        <f t="shared" si="0"/>
        <v>#DIV/0!</v>
      </c>
      <c r="T15" s="15" t="e">
        <f t="shared" si="0"/>
        <v>#DIV/0!</v>
      </c>
      <c r="U15" s="15" t="e">
        <f t="shared" si="0"/>
        <v>#DIV/0!</v>
      </c>
      <c r="V15" s="15" t="e">
        <f t="shared" si="0"/>
        <v>#DIV/0!</v>
      </c>
      <c r="W15" s="15" t="e">
        <f t="shared" si="0"/>
        <v>#DIV/0!</v>
      </c>
      <c r="X15" s="15"/>
    </row>
    <row r="17" spans="1:24" x14ac:dyDescent="0.25">
      <c r="A17" s="19" t="s">
        <v>125</v>
      </c>
      <c r="B17" s="19"/>
      <c r="C17" s="19"/>
      <c r="D17" s="19"/>
      <c r="E17" s="19"/>
      <c r="F17" s="19"/>
      <c r="G17" s="19"/>
      <c r="H17" s="19"/>
      <c r="I17" s="19"/>
      <c r="J17" s="19"/>
      <c r="K17" s="19"/>
      <c r="L17" s="19"/>
      <c r="M17" s="19"/>
      <c r="N17" s="19"/>
      <c r="O17" s="19"/>
      <c r="P17" s="19"/>
      <c r="Q17" s="19"/>
      <c r="R17" s="19"/>
      <c r="S17" s="19"/>
      <c r="T17" s="19"/>
      <c r="U17" s="19"/>
      <c r="V17" s="19"/>
      <c r="W17" s="19"/>
      <c r="X17" s="19"/>
    </row>
    <row r="18" spans="1:24" x14ac:dyDescent="0.25">
      <c r="A18" t="s">
        <v>126</v>
      </c>
      <c r="B18" s="5" t="e">
        <f>'Cash Flow Statement'!B75/'Balance Sheet'!B95</f>
        <v>#DIV/0!</v>
      </c>
      <c r="C18" s="5" t="e">
        <f>'Cash Flow Statement'!C75/'Balance Sheet'!C95</f>
        <v>#DIV/0!</v>
      </c>
      <c r="D18" s="5" t="e">
        <f>'Cash Flow Statement'!D75/'Balance Sheet'!D95</f>
        <v>#DIV/0!</v>
      </c>
      <c r="E18" s="5" t="e">
        <f>'Cash Flow Statement'!E75/'Balance Sheet'!E95</f>
        <v>#DIV/0!</v>
      </c>
      <c r="F18" s="5" t="e">
        <f>'Cash Flow Statement'!F75/'Balance Sheet'!F95</f>
        <v>#DIV/0!</v>
      </c>
      <c r="G18" s="5" t="e">
        <f>'Cash Flow Statement'!G75/'Balance Sheet'!G95</f>
        <v>#DIV/0!</v>
      </c>
      <c r="H18" s="5" t="e">
        <f>'Cash Flow Statement'!H75/'Balance Sheet'!H95</f>
        <v>#DIV/0!</v>
      </c>
      <c r="I18" s="5" t="e">
        <f>'Cash Flow Statement'!I75/'Balance Sheet'!I95</f>
        <v>#DIV/0!</v>
      </c>
      <c r="J18" s="5" t="e">
        <f>'Cash Flow Statement'!J75/'Balance Sheet'!J95</f>
        <v>#DIV/0!</v>
      </c>
      <c r="K18" s="5" t="e">
        <f>'Cash Flow Statement'!K75/'Balance Sheet'!K95</f>
        <v>#DIV/0!</v>
      </c>
      <c r="L18" s="5" t="e">
        <f>'Cash Flow Statement'!L75/'Balance Sheet'!L95</f>
        <v>#DIV/0!</v>
      </c>
      <c r="M18" s="5" t="e">
        <f>'Cash Flow Statement'!M75/'Balance Sheet'!M95</f>
        <v>#DIV/0!</v>
      </c>
      <c r="N18" s="5" t="e">
        <f>'Cash Flow Statement'!N75/'Balance Sheet'!N95</f>
        <v>#DIV/0!</v>
      </c>
      <c r="O18" s="5" t="e">
        <f>'Cash Flow Statement'!O75/'Balance Sheet'!O95</f>
        <v>#DIV/0!</v>
      </c>
      <c r="P18" s="5" t="e">
        <f>'Cash Flow Statement'!P75/'Balance Sheet'!P95</f>
        <v>#DIV/0!</v>
      </c>
      <c r="Q18" s="5" t="e">
        <f>'Cash Flow Statement'!Q75/'Balance Sheet'!Q95</f>
        <v>#DIV/0!</v>
      </c>
      <c r="R18" s="5" t="e">
        <f>'Cash Flow Statement'!R75/'Balance Sheet'!R95</f>
        <v>#DIV/0!</v>
      </c>
      <c r="S18" s="5" t="e">
        <f>'Cash Flow Statement'!S75/'Balance Sheet'!S95</f>
        <v>#DIV/0!</v>
      </c>
      <c r="T18" s="5" t="e">
        <f>'Cash Flow Statement'!T75/'Balance Sheet'!T95</f>
        <v>#DIV/0!</v>
      </c>
      <c r="U18" s="5" t="e">
        <f>'Cash Flow Statement'!U75/'Balance Sheet'!U95</f>
        <v>#DIV/0!</v>
      </c>
      <c r="V18" s="5" t="e">
        <f>'Cash Flow Statement'!V75/'Balance Sheet'!V95</f>
        <v>#DIV/0!</v>
      </c>
      <c r="W18" s="5" t="e">
        <f>'Cash Flow Statement'!W75/'Balance Sheet'!W95</f>
        <v>#DIV/0!</v>
      </c>
      <c r="X18" s="5" t="e">
        <f>'Cash Flow Statement'!X75/'Balance Sheet'!X95</f>
        <v>#DIV/0!</v>
      </c>
    </row>
    <row r="19" spans="1:24" x14ac:dyDescent="0.25">
      <c r="A19" t="s">
        <v>127</v>
      </c>
      <c r="B19" s="5" t="e">
        <f>-'Cash Flow Statement'!B61/'Balance Sheet'!B95</f>
        <v>#DIV/0!</v>
      </c>
      <c r="C19" s="5" t="e">
        <f>-'Cash Flow Statement'!C61/'Balance Sheet'!C95</f>
        <v>#DIV/0!</v>
      </c>
      <c r="D19" s="5" t="e">
        <f>-'Cash Flow Statement'!D61/'Balance Sheet'!D95</f>
        <v>#DIV/0!</v>
      </c>
      <c r="E19" s="5" t="e">
        <f>-'Cash Flow Statement'!E61/'Balance Sheet'!E95</f>
        <v>#DIV/0!</v>
      </c>
      <c r="F19" s="5" t="e">
        <f>-'Cash Flow Statement'!F61/'Balance Sheet'!F95</f>
        <v>#DIV/0!</v>
      </c>
      <c r="G19" s="5" t="e">
        <f>-'Cash Flow Statement'!G61/'Balance Sheet'!G95</f>
        <v>#DIV/0!</v>
      </c>
      <c r="H19" s="5" t="e">
        <f>-'Cash Flow Statement'!H61/'Balance Sheet'!H95</f>
        <v>#DIV/0!</v>
      </c>
      <c r="I19" s="5" t="e">
        <f>-'Cash Flow Statement'!I61/'Balance Sheet'!I95</f>
        <v>#DIV/0!</v>
      </c>
      <c r="J19" s="5" t="e">
        <f>-'Cash Flow Statement'!J61/'Balance Sheet'!J95</f>
        <v>#DIV/0!</v>
      </c>
      <c r="K19" s="5" t="e">
        <f>-'Cash Flow Statement'!K61/'Balance Sheet'!K95</f>
        <v>#DIV/0!</v>
      </c>
      <c r="L19" s="5" t="e">
        <f>-'Cash Flow Statement'!L61/'Balance Sheet'!L95</f>
        <v>#DIV/0!</v>
      </c>
      <c r="M19" s="5" t="e">
        <f>-'Cash Flow Statement'!M61/'Balance Sheet'!M95</f>
        <v>#DIV/0!</v>
      </c>
      <c r="N19" s="5" t="e">
        <f>-'Cash Flow Statement'!N61/'Balance Sheet'!N95</f>
        <v>#DIV/0!</v>
      </c>
      <c r="O19" s="5" t="e">
        <f>-'Cash Flow Statement'!O61/'Balance Sheet'!O95</f>
        <v>#DIV/0!</v>
      </c>
      <c r="P19" s="5" t="e">
        <f>-'Cash Flow Statement'!P61/'Balance Sheet'!P95</f>
        <v>#DIV/0!</v>
      </c>
      <c r="Q19" s="5" t="e">
        <f>-'Cash Flow Statement'!Q61/'Balance Sheet'!Q95</f>
        <v>#DIV/0!</v>
      </c>
      <c r="R19" s="5" t="e">
        <f>-'Cash Flow Statement'!R61/'Balance Sheet'!R95</f>
        <v>#DIV/0!</v>
      </c>
      <c r="S19" s="5" t="e">
        <f>-'Cash Flow Statement'!S61/'Balance Sheet'!S95</f>
        <v>#DIV/0!</v>
      </c>
      <c r="T19" s="5" t="e">
        <f>-'Cash Flow Statement'!T61/'Balance Sheet'!T95</f>
        <v>#DIV/0!</v>
      </c>
      <c r="U19" s="5" t="e">
        <f>-'Cash Flow Statement'!U61/'Balance Sheet'!U95</f>
        <v>#DIV/0!</v>
      </c>
      <c r="V19" s="5" t="e">
        <f>-'Cash Flow Statement'!V61/'Balance Sheet'!V95</f>
        <v>#DIV/0!</v>
      </c>
      <c r="W19" s="5" t="e">
        <f>-'Cash Flow Statement'!W61/'Balance Sheet'!W95</f>
        <v>#DIV/0!</v>
      </c>
      <c r="X19" s="5" t="e">
        <f>-'Cash Flow Statement'!X61/'Balance Sheet'!X95</f>
        <v>#DIV/0!</v>
      </c>
    </row>
    <row r="20" spans="1:24" x14ac:dyDescent="0.25">
      <c r="A20" t="s">
        <v>128</v>
      </c>
      <c r="B20" s="15" t="e">
        <f>B19/'Income Statement'!B36</f>
        <v>#DIV/0!</v>
      </c>
      <c r="C20" s="15" t="e">
        <f>C19/'Income Statement'!C36</f>
        <v>#DIV/0!</v>
      </c>
      <c r="D20" s="15" t="e">
        <f>D19/'Income Statement'!D36</f>
        <v>#DIV/0!</v>
      </c>
      <c r="E20" s="15" t="e">
        <f>E19/'Income Statement'!E36</f>
        <v>#DIV/0!</v>
      </c>
      <c r="F20" s="15" t="e">
        <f>F19/'Income Statement'!F36</f>
        <v>#DIV/0!</v>
      </c>
      <c r="G20" s="15" t="e">
        <f>G19/'Income Statement'!G36</f>
        <v>#DIV/0!</v>
      </c>
      <c r="H20" s="15" t="e">
        <f>H19/'Income Statement'!H36</f>
        <v>#DIV/0!</v>
      </c>
      <c r="I20" s="15" t="e">
        <f>I19/'Income Statement'!I36</f>
        <v>#DIV/0!</v>
      </c>
      <c r="J20" s="15" t="e">
        <f>J19/'Income Statement'!J36</f>
        <v>#DIV/0!</v>
      </c>
      <c r="K20" s="15" t="e">
        <f>K19/'Income Statement'!K36</f>
        <v>#DIV/0!</v>
      </c>
      <c r="L20" s="15" t="e">
        <f>L19/'Income Statement'!L36</f>
        <v>#DIV/0!</v>
      </c>
      <c r="M20" s="15" t="e">
        <f>M19/'Income Statement'!M36</f>
        <v>#DIV/0!</v>
      </c>
      <c r="N20" s="15" t="e">
        <f>N19/'Income Statement'!N36</f>
        <v>#DIV/0!</v>
      </c>
      <c r="O20" s="15" t="e">
        <f>O19/'Income Statement'!O36</f>
        <v>#DIV/0!</v>
      </c>
      <c r="P20" s="15" t="e">
        <f>P19/'Income Statement'!P36</f>
        <v>#DIV/0!</v>
      </c>
      <c r="Q20" s="15" t="e">
        <f>Q19/'Income Statement'!Q36</f>
        <v>#DIV/0!</v>
      </c>
      <c r="R20" s="15" t="e">
        <f>R19/'Income Statement'!R36</f>
        <v>#DIV/0!</v>
      </c>
      <c r="S20" s="15" t="e">
        <f>S19/'Income Statement'!S36</f>
        <v>#DIV/0!</v>
      </c>
      <c r="T20" s="15" t="e">
        <f>T19/'Income Statement'!T36</f>
        <v>#DIV/0!</v>
      </c>
      <c r="U20" s="15" t="e">
        <f>U19/'Income Statement'!U36</f>
        <v>#DIV/0!</v>
      </c>
      <c r="V20" s="15" t="e">
        <f>V19/'Income Statement'!V36</f>
        <v>#DIV/0!</v>
      </c>
      <c r="W20" s="15" t="e">
        <f>W19/'Income Statement'!W36</f>
        <v>#DIV/0!</v>
      </c>
      <c r="X20" s="15" t="e">
        <f>X19/'Income Statement'!X36</f>
        <v>#DIV/0!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B06FB-D4AD-47CD-9580-AD31F0007810}">
  <dimension ref="A1:X95"/>
  <sheetViews>
    <sheetView topLeftCell="A41" workbookViewId="0">
      <selection activeCell="A77" sqref="A77"/>
    </sheetView>
  </sheetViews>
  <sheetFormatPr defaultRowHeight="15" x14ac:dyDescent="0.25"/>
  <cols>
    <col min="1" max="1" width="48.140625" customWidth="1"/>
    <col min="2" max="2" width="21.28515625" customWidth="1"/>
    <col min="3" max="13" width="20.140625" bestFit="1" customWidth="1"/>
    <col min="14" max="21" width="19.140625" bestFit="1" customWidth="1"/>
    <col min="22" max="24" width="19" bestFit="1" customWidth="1"/>
  </cols>
  <sheetData>
    <row r="1" spans="1:24" x14ac:dyDescent="0.25">
      <c r="A1" s="22" t="s">
        <v>131</v>
      </c>
      <c r="B1" s="4">
        <v>45657</v>
      </c>
      <c r="C1" s="4">
        <v>45291</v>
      </c>
      <c r="D1" s="4">
        <v>44926</v>
      </c>
      <c r="E1" s="4">
        <v>44561</v>
      </c>
      <c r="F1" s="4">
        <v>44196</v>
      </c>
      <c r="G1" s="4">
        <v>43830</v>
      </c>
      <c r="H1" s="4">
        <v>43465</v>
      </c>
      <c r="I1" s="4">
        <v>43100</v>
      </c>
      <c r="J1" s="4">
        <v>42735</v>
      </c>
      <c r="K1" s="4">
        <v>42369</v>
      </c>
      <c r="L1" s="4">
        <v>42004</v>
      </c>
      <c r="M1" s="4">
        <v>41639</v>
      </c>
      <c r="N1" s="4">
        <v>41274</v>
      </c>
      <c r="O1" s="4">
        <v>40908</v>
      </c>
      <c r="P1" s="4">
        <v>40543</v>
      </c>
      <c r="Q1" s="4">
        <v>40178</v>
      </c>
      <c r="R1" s="4">
        <v>39813</v>
      </c>
      <c r="S1" s="4">
        <v>39447</v>
      </c>
      <c r="T1" s="4">
        <v>39082</v>
      </c>
      <c r="U1" s="4">
        <v>38717</v>
      </c>
      <c r="V1" s="4">
        <v>38352</v>
      </c>
      <c r="W1" s="4">
        <v>37986</v>
      </c>
      <c r="X1" s="4">
        <v>37621</v>
      </c>
    </row>
    <row r="2" spans="1:24" ht="15.75" thickBot="1" x14ac:dyDescent="0.3">
      <c r="A2" s="25" t="s">
        <v>0</v>
      </c>
      <c r="B2" s="6">
        <v>450256000000</v>
      </c>
      <c r="C2" s="6">
        <v>402392000000</v>
      </c>
      <c r="D2" s="6">
        <v>365264000000</v>
      </c>
      <c r="E2" s="6">
        <v>359268000000</v>
      </c>
      <c r="F2" s="6">
        <v>319616000000</v>
      </c>
      <c r="G2" s="6">
        <v>275909000000</v>
      </c>
      <c r="H2" s="6">
        <v>232792000000</v>
      </c>
      <c r="I2" s="6">
        <v>197295000000</v>
      </c>
      <c r="J2" s="6">
        <v>167497000000</v>
      </c>
      <c r="K2" s="6">
        <v>147461000000</v>
      </c>
      <c r="L2" s="6">
        <v>129187000000</v>
      </c>
      <c r="M2" s="6">
        <v>110920000000</v>
      </c>
      <c r="N2" s="6">
        <v>93798000000</v>
      </c>
      <c r="O2" s="6">
        <v>72574000000</v>
      </c>
      <c r="P2" s="6">
        <v>57851000000</v>
      </c>
      <c r="Q2" s="6">
        <v>40497000000</v>
      </c>
      <c r="R2" s="6">
        <v>31767575000</v>
      </c>
      <c r="S2" s="6">
        <v>25335806000</v>
      </c>
      <c r="T2" s="6">
        <v>18473351000</v>
      </c>
      <c r="U2" s="6">
        <v>10271813000</v>
      </c>
      <c r="V2" s="6">
        <v>3313351000</v>
      </c>
      <c r="W2" s="6">
        <v>871458000</v>
      </c>
      <c r="X2" s="6">
        <v>286892000</v>
      </c>
    </row>
    <row r="3" spans="1:24" ht="15.75" thickTop="1" x14ac:dyDescent="0.25">
      <c r="A3" s="23" t="s">
        <v>1</v>
      </c>
      <c r="B3" s="11">
        <v>163711000000</v>
      </c>
      <c r="C3" s="11">
        <v>171530000000</v>
      </c>
      <c r="D3" s="11">
        <v>164795000000</v>
      </c>
      <c r="E3" s="11">
        <v>188143000000</v>
      </c>
      <c r="F3" s="11">
        <v>174296000000</v>
      </c>
      <c r="G3" s="11">
        <v>152578000000</v>
      </c>
      <c r="H3" s="11">
        <v>135676000000</v>
      </c>
      <c r="I3" s="11">
        <v>124308000000</v>
      </c>
      <c r="J3" s="11">
        <v>105408000000</v>
      </c>
      <c r="K3" s="11">
        <v>90114000000</v>
      </c>
      <c r="L3" s="11">
        <v>78656000000</v>
      </c>
      <c r="M3" s="11">
        <v>72886000000</v>
      </c>
      <c r="N3" s="11">
        <v>60454000000</v>
      </c>
      <c r="O3" s="11">
        <v>52758000000</v>
      </c>
      <c r="P3" s="11">
        <v>41562000000</v>
      </c>
      <c r="Q3" s="11">
        <v>29167000000</v>
      </c>
      <c r="R3" s="11">
        <v>20178182000</v>
      </c>
      <c r="S3" s="11">
        <v>17289138000</v>
      </c>
      <c r="T3" s="11">
        <v>13039847000</v>
      </c>
      <c r="U3" s="11">
        <v>9001071000</v>
      </c>
      <c r="V3" s="11">
        <v>2693465000</v>
      </c>
      <c r="W3" s="11">
        <v>560234000</v>
      </c>
      <c r="X3" s="11">
        <v>231796000</v>
      </c>
    </row>
    <row r="4" spans="1:24" x14ac:dyDescent="0.25">
      <c r="A4" s="23" t="s">
        <v>22</v>
      </c>
      <c r="B4" s="10">
        <v>95657000000</v>
      </c>
      <c r="C4" s="10">
        <v>110916000000</v>
      </c>
      <c r="D4" s="10">
        <v>113762000000</v>
      </c>
      <c r="E4" s="10">
        <v>139649000000</v>
      </c>
      <c r="F4" s="10">
        <v>136694000000</v>
      </c>
      <c r="G4" s="10">
        <v>119675000000</v>
      </c>
      <c r="H4" s="10">
        <v>109140000000</v>
      </c>
      <c r="I4" s="10">
        <v>101871000000</v>
      </c>
      <c r="J4" s="10">
        <v>86333000000</v>
      </c>
      <c r="K4" s="10">
        <v>73066000000</v>
      </c>
      <c r="L4" s="10">
        <v>62633000000</v>
      </c>
      <c r="M4" s="10">
        <v>57447000000</v>
      </c>
      <c r="N4" s="10">
        <v>47159000000</v>
      </c>
      <c r="O4" s="10">
        <v>44626000000</v>
      </c>
      <c r="P4" s="10">
        <v>33375000000</v>
      </c>
      <c r="Q4" s="10">
        <v>24485000000</v>
      </c>
      <c r="R4" s="10">
        <v>15845771000</v>
      </c>
      <c r="S4" s="10">
        <v>14218613000</v>
      </c>
      <c r="T4" s="10">
        <v>11243914000</v>
      </c>
      <c r="U4" s="10">
        <v>8034247000</v>
      </c>
      <c r="V4" s="10">
        <v>2132297000</v>
      </c>
      <c r="W4" s="10">
        <v>334718000</v>
      </c>
      <c r="X4" s="10">
        <v>146331000</v>
      </c>
    </row>
    <row r="5" spans="1:24" x14ac:dyDescent="0.25">
      <c r="A5" s="24" t="s">
        <v>18</v>
      </c>
      <c r="B5" s="5">
        <v>23466000000</v>
      </c>
      <c r="C5" s="5">
        <v>24048000000</v>
      </c>
      <c r="D5" s="5">
        <v>21879000000</v>
      </c>
      <c r="E5" s="5">
        <v>20945000000</v>
      </c>
      <c r="F5" s="5">
        <v>26465000000</v>
      </c>
      <c r="G5" s="5">
        <v>18498000000</v>
      </c>
      <c r="H5" s="5">
        <v>16701000000</v>
      </c>
      <c r="I5" s="5">
        <v>10715000000</v>
      </c>
      <c r="J5" s="5">
        <v>12918000000</v>
      </c>
      <c r="K5" s="5">
        <v>16549000000</v>
      </c>
      <c r="L5" s="5">
        <v>16585000000</v>
      </c>
      <c r="M5" s="5">
        <v>17628000000</v>
      </c>
      <c r="N5" s="5">
        <v>13849000000</v>
      </c>
      <c r="O5" s="5">
        <v>9983000000</v>
      </c>
      <c r="P5" s="5">
        <v>12030000000</v>
      </c>
      <c r="Q5" s="5">
        <v>10198000000</v>
      </c>
      <c r="R5" s="5">
        <v>8656672000</v>
      </c>
      <c r="S5" s="5">
        <v>6081593000</v>
      </c>
      <c r="T5" s="5">
        <v>3544671000</v>
      </c>
      <c r="U5" s="5">
        <v>3877174000</v>
      </c>
      <c r="V5" s="5">
        <v>426873000</v>
      </c>
      <c r="W5" s="5">
        <v>148995000</v>
      </c>
      <c r="X5" s="5">
        <v>57752000</v>
      </c>
    </row>
    <row r="6" spans="1:24" x14ac:dyDescent="0.25">
      <c r="A6" s="24" t="s">
        <v>20</v>
      </c>
      <c r="B6" s="5">
        <v>0</v>
      </c>
      <c r="C6" s="5">
        <v>0</v>
      </c>
      <c r="D6" s="5">
        <v>0</v>
      </c>
      <c r="E6" s="5">
        <v>0</v>
      </c>
      <c r="F6" s="5">
        <v>0</v>
      </c>
      <c r="G6" s="5">
        <v>0</v>
      </c>
      <c r="H6" s="5">
        <v>0</v>
      </c>
      <c r="I6" s="5">
        <v>7158000000</v>
      </c>
      <c r="J6" s="5">
        <v>7078000000</v>
      </c>
      <c r="K6" s="5">
        <v>7380000000</v>
      </c>
      <c r="L6" s="5">
        <v>9863000000</v>
      </c>
      <c r="M6" s="5">
        <v>9909000000</v>
      </c>
      <c r="N6" s="5">
        <v>8066000000</v>
      </c>
      <c r="O6" s="5">
        <v>4712000000</v>
      </c>
      <c r="P6" s="5">
        <v>4652000000</v>
      </c>
      <c r="Q6" s="5">
        <v>4303000000</v>
      </c>
      <c r="R6" s="5">
        <v>3330658000</v>
      </c>
      <c r="S6" s="5">
        <v>2869528000</v>
      </c>
      <c r="T6" s="5">
        <v>1579702000</v>
      </c>
      <c r="U6" s="5">
        <v>0</v>
      </c>
      <c r="V6" s="5">
        <v>0</v>
      </c>
      <c r="W6" s="5">
        <v>0</v>
      </c>
      <c r="X6" s="5">
        <v>0</v>
      </c>
    </row>
    <row r="7" spans="1:24" x14ac:dyDescent="0.25">
      <c r="A7" s="24" t="s">
        <v>19</v>
      </c>
      <c r="B7" s="5">
        <v>0</v>
      </c>
      <c r="C7" s="5">
        <v>0</v>
      </c>
      <c r="D7" s="5">
        <v>0</v>
      </c>
      <c r="E7" s="5">
        <v>0</v>
      </c>
      <c r="F7" s="5">
        <v>0</v>
      </c>
      <c r="G7" s="5">
        <v>0</v>
      </c>
      <c r="H7" s="5">
        <v>0</v>
      </c>
      <c r="I7" s="5">
        <v>3557000000</v>
      </c>
      <c r="J7" s="5">
        <v>5840000000</v>
      </c>
      <c r="K7" s="5">
        <v>9169000000</v>
      </c>
      <c r="L7" s="5">
        <v>6722000000</v>
      </c>
      <c r="M7" s="5">
        <v>7719000000</v>
      </c>
      <c r="N7" s="5">
        <v>5783000000</v>
      </c>
      <c r="O7" s="5">
        <v>5271000000</v>
      </c>
      <c r="P7" s="5">
        <v>7378000000</v>
      </c>
      <c r="Q7" s="5">
        <v>5895000000</v>
      </c>
      <c r="R7" s="5">
        <v>5326014000</v>
      </c>
      <c r="S7" s="5">
        <v>3212065000</v>
      </c>
      <c r="T7" s="5">
        <v>1964969000</v>
      </c>
      <c r="U7" s="5">
        <v>0</v>
      </c>
      <c r="V7" s="5">
        <v>0</v>
      </c>
      <c r="W7" s="5">
        <v>0</v>
      </c>
      <c r="X7" s="5">
        <v>0</v>
      </c>
    </row>
    <row r="8" spans="1:24" x14ac:dyDescent="0.25">
      <c r="A8" s="24" t="s">
        <v>21</v>
      </c>
      <c r="B8" s="5">
        <v>72191000000</v>
      </c>
      <c r="C8" s="5">
        <v>86868000000</v>
      </c>
      <c r="D8" s="5">
        <v>91883000000</v>
      </c>
      <c r="E8" s="5">
        <v>118704000000</v>
      </c>
      <c r="F8" s="5">
        <v>110229000000</v>
      </c>
      <c r="G8" s="5">
        <v>101177000000</v>
      </c>
      <c r="H8" s="5">
        <v>92439000000</v>
      </c>
      <c r="I8" s="5">
        <v>91156000000</v>
      </c>
      <c r="J8" s="5">
        <v>73415000000</v>
      </c>
      <c r="K8" s="5">
        <v>56517000000</v>
      </c>
      <c r="L8" s="5">
        <v>46048000000</v>
      </c>
      <c r="M8" s="5">
        <v>39819000000</v>
      </c>
      <c r="N8" s="5">
        <v>33310000000</v>
      </c>
      <c r="O8" s="5">
        <v>34643000000</v>
      </c>
      <c r="P8" s="5">
        <v>21345000000</v>
      </c>
      <c r="Q8" s="5">
        <v>14287000000</v>
      </c>
      <c r="R8" s="5">
        <v>7189099000</v>
      </c>
      <c r="S8" s="5">
        <v>8137020000</v>
      </c>
      <c r="T8" s="5">
        <v>7699243000</v>
      </c>
      <c r="U8" s="5">
        <v>4157073000</v>
      </c>
      <c r="V8" s="5">
        <v>1705424000</v>
      </c>
      <c r="W8" s="5">
        <v>185723000</v>
      </c>
      <c r="X8" s="5">
        <v>88579000</v>
      </c>
    </row>
    <row r="9" spans="1:24" x14ac:dyDescent="0.25">
      <c r="A9" s="23" t="s">
        <v>111</v>
      </c>
      <c r="B9" s="10">
        <v>52340000000</v>
      </c>
      <c r="C9" s="10">
        <v>47964000000</v>
      </c>
      <c r="D9" s="10">
        <v>40258000000</v>
      </c>
      <c r="E9" s="10">
        <v>39304000000</v>
      </c>
      <c r="F9" s="10">
        <v>31384000000</v>
      </c>
      <c r="G9" s="10">
        <v>27492000000</v>
      </c>
      <c r="H9" s="10">
        <v>21193000000</v>
      </c>
      <c r="I9" s="10">
        <v>18705000000</v>
      </c>
      <c r="J9" s="10">
        <v>14232000000</v>
      </c>
      <c r="K9" s="10">
        <v>13909000000</v>
      </c>
      <c r="L9" s="10">
        <v>10849000000</v>
      </c>
      <c r="M9" s="10">
        <v>9390000000</v>
      </c>
      <c r="N9" s="10">
        <v>8585000000</v>
      </c>
      <c r="O9" s="10">
        <v>6172000000</v>
      </c>
      <c r="P9" s="10">
        <v>5002000000</v>
      </c>
      <c r="Q9" s="10">
        <v>3201000000</v>
      </c>
      <c r="R9" s="10">
        <v>2642192000</v>
      </c>
      <c r="S9" s="10">
        <v>2307774000</v>
      </c>
      <c r="T9" s="10">
        <v>1322340000</v>
      </c>
      <c r="U9" s="10">
        <v>687976000</v>
      </c>
      <c r="V9" s="10">
        <v>382345000</v>
      </c>
      <c r="W9" s="10">
        <v>154690000</v>
      </c>
      <c r="X9" s="10">
        <v>61994000</v>
      </c>
    </row>
    <row r="10" spans="1:24" x14ac:dyDescent="0.25">
      <c r="A10" s="24" t="s">
        <v>23</v>
      </c>
      <c r="B10" s="5">
        <v>52340000000</v>
      </c>
      <c r="C10" s="5">
        <v>47964000000</v>
      </c>
      <c r="D10" s="5">
        <v>40258000000</v>
      </c>
      <c r="E10" s="5">
        <v>39304000000</v>
      </c>
      <c r="F10" s="5">
        <v>30930000000</v>
      </c>
      <c r="G10" s="5">
        <v>25326000000</v>
      </c>
      <c r="H10" s="5">
        <v>20838000000</v>
      </c>
      <c r="I10" s="5">
        <v>18336000000</v>
      </c>
      <c r="J10" s="5">
        <v>14137000000</v>
      </c>
      <c r="K10" s="5">
        <v>11556000000</v>
      </c>
      <c r="L10" s="5">
        <v>9383000000</v>
      </c>
      <c r="M10" s="5">
        <v>8882000000</v>
      </c>
      <c r="N10" s="5">
        <v>7885000000</v>
      </c>
      <c r="O10" s="5">
        <v>5427000000</v>
      </c>
      <c r="P10" s="5">
        <v>4252000000</v>
      </c>
      <c r="Q10" s="5">
        <v>3178000000</v>
      </c>
      <c r="R10" s="5">
        <v>2642192000</v>
      </c>
      <c r="S10" s="5">
        <v>2162521000</v>
      </c>
      <c r="T10" s="5">
        <v>1322340000</v>
      </c>
      <c r="U10" s="5">
        <v>687976000</v>
      </c>
      <c r="V10" s="5">
        <v>311836000</v>
      </c>
      <c r="W10" s="5">
        <v>154690000</v>
      </c>
      <c r="X10" s="5">
        <v>61994000</v>
      </c>
    </row>
    <row r="11" spans="1:24" x14ac:dyDescent="0.25">
      <c r="A11" s="24" t="s">
        <v>24</v>
      </c>
      <c r="B11" s="5">
        <v>53219000000</v>
      </c>
      <c r="C11" s="5">
        <v>48735000000</v>
      </c>
      <c r="D11" s="5">
        <v>41012000000</v>
      </c>
      <c r="E11" s="5">
        <v>39854000000</v>
      </c>
      <c r="F11" s="5">
        <v>31719000000</v>
      </c>
      <c r="G11" s="5">
        <v>26055000000</v>
      </c>
      <c r="H11" s="5">
        <v>21567000000</v>
      </c>
      <c r="I11" s="5">
        <v>19010000000</v>
      </c>
      <c r="J11" s="5">
        <v>14604000000</v>
      </c>
      <c r="K11" s="5">
        <v>11852000000</v>
      </c>
      <c r="L11" s="5">
        <v>9608000000</v>
      </c>
      <c r="M11" s="5">
        <v>9513000000</v>
      </c>
      <c r="N11" s="5">
        <v>8466000000</v>
      </c>
      <c r="O11" s="5">
        <v>5560000000</v>
      </c>
      <c r="P11" s="5">
        <v>4353000000</v>
      </c>
      <c r="Q11" s="5">
        <v>3257000000</v>
      </c>
      <c r="R11" s="5">
        <v>2722278000</v>
      </c>
      <c r="S11" s="5">
        <v>2195408000</v>
      </c>
      <c r="T11" s="5">
        <v>1339254000</v>
      </c>
      <c r="U11" s="5">
        <v>0</v>
      </c>
      <c r="V11" s="5">
        <v>315798000</v>
      </c>
      <c r="W11" s="5">
        <v>159360000</v>
      </c>
      <c r="X11" s="5">
        <v>0</v>
      </c>
    </row>
    <row r="12" spans="1:24" x14ac:dyDescent="0.25">
      <c r="A12" s="24" t="s">
        <v>25</v>
      </c>
      <c r="B12" s="5">
        <v>-879000000</v>
      </c>
      <c r="C12" s="5">
        <v>-771000000</v>
      </c>
      <c r="D12" s="5">
        <v>-754000000</v>
      </c>
      <c r="E12" s="5">
        <v>-550000000</v>
      </c>
      <c r="F12" s="5">
        <v>-789000000</v>
      </c>
      <c r="G12" s="5">
        <v>-729000000</v>
      </c>
      <c r="H12" s="5">
        <v>-729000000</v>
      </c>
      <c r="I12" s="5">
        <v>-674000000</v>
      </c>
      <c r="J12" s="5">
        <v>-467000000</v>
      </c>
      <c r="K12" s="5">
        <v>-296000000</v>
      </c>
      <c r="L12" s="5">
        <v>-225000000</v>
      </c>
      <c r="M12" s="5">
        <v>-631000000</v>
      </c>
      <c r="N12" s="5">
        <v>-581000000</v>
      </c>
      <c r="O12" s="5">
        <v>-133000000</v>
      </c>
      <c r="P12" s="5">
        <v>-101000000</v>
      </c>
      <c r="Q12" s="5">
        <v>-79000000</v>
      </c>
      <c r="R12" s="5">
        <v>-80086000</v>
      </c>
      <c r="S12" s="5">
        <v>-32887000</v>
      </c>
      <c r="T12" s="5">
        <v>-16914000</v>
      </c>
      <c r="U12" s="5">
        <v>0</v>
      </c>
      <c r="V12" s="5">
        <v>-3962000</v>
      </c>
      <c r="W12" s="5">
        <v>-4670000</v>
      </c>
      <c r="X12" s="5">
        <v>0</v>
      </c>
    </row>
    <row r="13" spans="1:24" x14ac:dyDescent="0.25">
      <c r="A13" s="24" t="s">
        <v>27</v>
      </c>
      <c r="B13" s="5">
        <v>0</v>
      </c>
      <c r="C13" s="5">
        <v>0</v>
      </c>
      <c r="D13" s="5">
        <v>0</v>
      </c>
      <c r="E13" s="5">
        <v>966000000</v>
      </c>
      <c r="F13" s="5">
        <v>454000000</v>
      </c>
      <c r="G13" s="5">
        <v>2166000000</v>
      </c>
      <c r="H13" s="5">
        <v>355000000</v>
      </c>
      <c r="I13" s="5">
        <v>369000000</v>
      </c>
      <c r="J13" s="5">
        <v>95000000</v>
      </c>
      <c r="K13" s="5">
        <v>1903000000</v>
      </c>
      <c r="L13" s="5">
        <v>591000000</v>
      </c>
      <c r="M13" s="5">
        <v>408000000</v>
      </c>
      <c r="N13" s="5">
        <v>0</v>
      </c>
      <c r="O13" s="5">
        <v>0</v>
      </c>
      <c r="P13" s="5">
        <v>0</v>
      </c>
      <c r="Q13" s="5">
        <v>23000000</v>
      </c>
      <c r="R13" s="5">
        <v>0</v>
      </c>
      <c r="S13" s="5">
        <v>145253000</v>
      </c>
      <c r="T13" s="5">
        <v>0</v>
      </c>
      <c r="U13" s="5">
        <v>0</v>
      </c>
      <c r="V13" s="5">
        <v>70509000</v>
      </c>
      <c r="W13" s="5">
        <v>0</v>
      </c>
      <c r="X13" s="5">
        <v>0</v>
      </c>
    </row>
    <row r="14" spans="1:24" x14ac:dyDescent="0.25">
      <c r="A14" s="24" t="s">
        <v>26</v>
      </c>
      <c r="B14" s="5">
        <v>0</v>
      </c>
      <c r="C14" s="5">
        <v>0</v>
      </c>
      <c r="D14" s="5">
        <v>0</v>
      </c>
      <c r="E14" s="5">
        <v>0</v>
      </c>
      <c r="F14" s="5">
        <v>0</v>
      </c>
      <c r="G14" s="5">
        <v>0</v>
      </c>
      <c r="H14" s="5">
        <v>0</v>
      </c>
      <c r="I14" s="5">
        <v>0</v>
      </c>
      <c r="J14" s="5">
        <v>0</v>
      </c>
      <c r="K14" s="5">
        <v>450000000</v>
      </c>
      <c r="L14" s="5">
        <v>875000000</v>
      </c>
      <c r="M14" s="5">
        <v>100000000</v>
      </c>
      <c r="N14" s="5">
        <v>700000000</v>
      </c>
      <c r="O14" s="5">
        <v>745000000</v>
      </c>
      <c r="P14" s="5">
        <v>750000000</v>
      </c>
      <c r="Q14" s="5">
        <v>0</v>
      </c>
      <c r="R14" s="5">
        <v>0</v>
      </c>
      <c r="S14" s="5">
        <v>145253000</v>
      </c>
      <c r="T14" s="5">
        <v>0</v>
      </c>
      <c r="U14" s="5">
        <v>0</v>
      </c>
      <c r="V14" s="5">
        <v>70509000</v>
      </c>
      <c r="W14" s="5">
        <v>0</v>
      </c>
      <c r="X14" s="5">
        <v>0</v>
      </c>
    </row>
    <row r="15" spans="1:24" x14ac:dyDescent="0.25">
      <c r="A15" s="24" t="s">
        <v>132</v>
      </c>
      <c r="B15" s="5">
        <v>0</v>
      </c>
      <c r="C15" s="5">
        <v>0</v>
      </c>
      <c r="D15" s="5">
        <v>2670000000</v>
      </c>
      <c r="E15" s="5">
        <v>1170000000</v>
      </c>
      <c r="F15" s="5">
        <v>728000000</v>
      </c>
      <c r="G15" s="5">
        <v>999000000</v>
      </c>
      <c r="H15" s="5">
        <v>1107000000</v>
      </c>
      <c r="I15" s="5">
        <v>749000000</v>
      </c>
      <c r="J15" s="5">
        <v>268000000</v>
      </c>
      <c r="K15" s="5">
        <v>491000000</v>
      </c>
      <c r="L15" s="5">
        <v>0</v>
      </c>
      <c r="M15" s="5">
        <v>426000000</v>
      </c>
      <c r="N15" s="5">
        <v>505000000</v>
      </c>
      <c r="O15" s="5">
        <v>35000000</v>
      </c>
      <c r="P15" s="5">
        <v>0</v>
      </c>
      <c r="Q15" s="5">
        <v>0</v>
      </c>
      <c r="R15" s="5">
        <v>0</v>
      </c>
      <c r="S15" s="5">
        <v>0</v>
      </c>
      <c r="T15" s="5">
        <v>0</v>
      </c>
      <c r="U15" s="5">
        <v>0</v>
      </c>
      <c r="V15" s="5">
        <v>0</v>
      </c>
      <c r="W15" s="5">
        <v>0</v>
      </c>
      <c r="X15" s="5">
        <v>0</v>
      </c>
    </row>
    <row r="16" spans="1:24" x14ac:dyDescent="0.25">
      <c r="A16" s="24" t="s">
        <v>28</v>
      </c>
      <c r="B16" s="5">
        <v>0</v>
      </c>
      <c r="C16" s="5">
        <v>0</v>
      </c>
      <c r="D16" s="5">
        <v>0</v>
      </c>
      <c r="E16" s="5">
        <v>0</v>
      </c>
      <c r="F16" s="5">
        <v>0</v>
      </c>
      <c r="G16" s="5">
        <v>0</v>
      </c>
      <c r="H16" s="5">
        <v>0</v>
      </c>
      <c r="I16" s="5">
        <v>0</v>
      </c>
      <c r="J16" s="5">
        <v>0</v>
      </c>
      <c r="K16" s="5">
        <v>0</v>
      </c>
      <c r="L16" s="5">
        <v>0</v>
      </c>
      <c r="M16" s="5">
        <v>115000000</v>
      </c>
      <c r="N16" s="5">
        <v>77000000</v>
      </c>
      <c r="O16" s="5">
        <v>0</v>
      </c>
      <c r="P16" s="5">
        <v>0</v>
      </c>
      <c r="Q16" s="5">
        <v>0</v>
      </c>
      <c r="R16" s="5">
        <v>0</v>
      </c>
      <c r="S16" s="5">
        <v>0</v>
      </c>
      <c r="T16" s="5">
        <v>0</v>
      </c>
      <c r="U16" s="5">
        <v>0</v>
      </c>
      <c r="V16" s="5">
        <v>0</v>
      </c>
      <c r="W16" s="5">
        <v>0</v>
      </c>
      <c r="X16" s="5">
        <v>0</v>
      </c>
    </row>
    <row r="17" spans="1:24" x14ac:dyDescent="0.25">
      <c r="A17" s="24" t="s">
        <v>29</v>
      </c>
      <c r="B17" s="5">
        <v>0</v>
      </c>
      <c r="C17" s="5">
        <v>0</v>
      </c>
      <c r="D17" s="5">
        <v>0</v>
      </c>
      <c r="E17" s="5">
        <v>0</v>
      </c>
      <c r="F17" s="5">
        <v>0</v>
      </c>
      <c r="G17" s="5">
        <v>0</v>
      </c>
      <c r="H17" s="5">
        <v>0</v>
      </c>
      <c r="I17" s="5">
        <v>0</v>
      </c>
      <c r="J17" s="5">
        <v>0</v>
      </c>
      <c r="K17" s="5">
        <v>0</v>
      </c>
      <c r="L17" s="5">
        <v>0</v>
      </c>
      <c r="M17" s="5">
        <v>311000000</v>
      </c>
      <c r="N17" s="5">
        <v>428000000</v>
      </c>
      <c r="O17" s="5">
        <v>35000000</v>
      </c>
      <c r="P17" s="5">
        <v>0</v>
      </c>
      <c r="Q17" s="5">
        <v>0</v>
      </c>
      <c r="R17" s="5">
        <v>0</v>
      </c>
      <c r="S17" s="5">
        <v>0</v>
      </c>
      <c r="T17" s="5">
        <v>0</v>
      </c>
      <c r="U17" s="5">
        <v>0</v>
      </c>
      <c r="V17" s="5">
        <v>0</v>
      </c>
      <c r="W17" s="5">
        <v>0</v>
      </c>
      <c r="X17" s="5">
        <v>0</v>
      </c>
    </row>
    <row r="18" spans="1:24" x14ac:dyDescent="0.25">
      <c r="A18" s="24" t="s">
        <v>30</v>
      </c>
      <c r="B18" s="5">
        <v>0</v>
      </c>
      <c r="C18" s="5">
        <v>0</v>
      </c>
      <c r="D18" s="5">
        <v>0</v>
      </c>
      <c r="E18" s="5">
        <v>0</v>
      </c>
      <c r="F18" s="5">
        <v>0</v>
      </c>
      <c r="G18" s="5">
        <v>0</v>
      </c>
      <c r="H18" s="5">
        <v>0</v>
      </c>
      <c r="I18" s="5">
        <v>0</v>
      </c>
      <c r="J18" s="5">
        <v>4575000000</v>
      </c>
      <c r="K18" s="5">
        <v>2648000000</v>
      </c>
      <c r="L18" s="5">
        <v>3412000000</v>
      </c>
      <c r="M18" s="5">
        <v>3253000000</v>
      </c>
      <c r="N18" s="5">
        <v>2132000000</v>
      </c>
      <c r="O18" s="5">
        <v>1710000000</v>
      </c>
      <c r="P18" s="5">
        <v>1326000000</v>
      </c>
      <c r="Q18" s="5">
        <v>837000000</v>
      </c>
      <c r="R18" s="5">
        <v>1404114000</v>
      </c>
      <c r="S18" s="5">
        <v>694213000</v>
      </c>
      <c r="T18" s="5">
        <v>443880000</v>
      </c>
      <c r="U18" s="5">
        <v>229507000</v>
      </c>
      <c r="V18" s="5">
        <v>159360000</v>
      </c>
      <c r="W18" s="5">
        <v>48721000</v>
      </c>
      <c r="X18" s="5">
        <v>10825000</v>
      </c>
    </row>
    <row r="19" spans="1:24" x14ac:dyDescent="0.25">
      <c r="A19" s="24" t="s">
        <v>31</v>
      </c>
      <c r="B19" s="5">
        <v>0</v>
      </c>
      <c r="C19" s="5">
        <v>0</v>
      </c>
      <c r="D19" s="5">
        <v>0</v>
      </c>
      <c r="E19" s="5">
        <v>0</v>
      </c>
      <c r="F19" s="5">
        <v>0</v>
      </c>
      <c r="G19" s="5">
        <v>0</v>
      </c>
      <c r="H19" s="5">
        <v>0</v>
      </c>
      <c r="I19" s="5">
        <v>0</v>
      </c>
      <c r="J19" s="5">
        <v>0</v>
      </c>
      <c r="K19" s="5">
        <v>1140000000</v>
      </c>
      <c r="L19" s="5">
        <v>1762000000</v>
      </c>
      <c r="M19" s="5">
        <v>1270000000</v>
      </c>
      <c r="N19" s="5">
        <v>929000000</v>
      </c>
      <c r="O19" s="5">
        <v>1300000000</v>
      </c>
      <c r="P19" s="5">
        <v>1600000000</v>
      </c>
      <c r="Q19" s="5">
        <v>0</v>
      </c>
      <c r="R19" s="5">
        <v>0</v>
      </c>
      <c r="S19" s="5">
        <v>0</v>
      </c>
      <c r="T19" s="5">
        <v>0</v>
      </c>
      <c r="U19" s="5">
        <v>0</v>
      </c>
      <c r="V19" s="5">
        <v>0</v>
      </c>
      <c r="W19" s="5">
        <v>0</v>
      </c>
      <c r="X19" s="5">
        <v>0</v>
      </c>
    </row>
    <row r="20" spans="1:24" x14ac:dyDescent="0.25">
      <c r="A20" s="24" t="s">
        <v>32</v>
      </c>
      <c r="B20" s="5">
        <v>0</v>
      </c>
      <c r="C20" s="5">
        <v>0</v>
      </c>
      <c r="D20" s="5">
        <v>0</v>
      </c>
      <c r="E20" s="5">
        <v>0</v>
      </c>
      <c r="F20" s="5">
        <v>0</v>
      </c>
      <c r="G20" s="5">
        <v>0</v>
      </c>
      <c r="H20" s="5">
        <v>0</v>
      </c>
      <c r="I20" s="5">
        <v>0</v>
      </c>
      <c r="J20" s="5">
        <v>0</v>
      </c>
      <c r="K20" s="5">
        <v>0</v>
      </c>
      <c r="L20" s="5">
        <v>1322000000</v>
      </c>
      <c r="M20" s="5">
        <v>1526000000</v>
      </c>
      <c r="N20" s="5">
        <v>1144000000</v>
      </c>
      <c r="O20" s="5">
        <v>215000000</v>
      </c>
      <c r="P20" s="5">
        <v>259000000</v>
      </c>
      <c r="Q20" s="5">
        <v>644000000</v>
      </c>
      <c r="R20" s="5">
        <v>286105000</v>
      </c>
      <c r="S20" s="5">
        <v>68538000</v>
      </c>
      <c r="T20" s="5">
        <v>29713000</v>
      </c>
      <c r="U20" s="5">
        <v>49341000</v>
      </c>
      <c r="V20" s="5">
        <v>19463000</v>
      </c>
      <c r="W20" s="5">
        <v>22105000</v>
      </c>
      <c r="X20" s="5">
        <v>12646000</v>
      </c>
    </row>
    <row r="21" spans="1:24" x14ac:dyDescent="0.25">
      <c r="A21" s="24" t="s">
        <v>33</v>
      </c>
      <c r="B21" s="5">
        <v>0</v>
      </c>
      <c r="C21" s="5">
        <v>0</v>
      </c>
      <c r="D21" s="5">
        <v>0</v>
      </c>
      <c r="E21" s="5">
        <v>0</v>
      </c>
      <c r="F21" s="5">
        <v>0</v>
      </c>
      <c r="G21" s="5">
        <v>0</v>
      </c>
      <c r="H21" s="5">
        <v>0</v>
      </c>
      <c r="I21" s="5">
        <v>0</v>
      </c>
      <c r="J21" s="5">
        <v>0</v>
      </c>
      <c r="K21" s="5">
        <v>0</v>
      </c>
      <c r="L21" s="5">
        <v>1322000000</v>
      </c>
      <c r="M21" s="5">
        <v>1526000000</v>
      </c>
      <c r="N21" s="5">
        <v>1144000000</v>
      </c>
      <c r="O21" s="5">
        <v>215000000</v>
      </c>
      <c r="P21" s="5">
        <v>259000000</v>
      </c>
      <c r="Q21" s="5">
        <v>644000000</v>
      </c>
      <c r="R21" s="5">
        <v>286105000</v>
      </c>
      <c r="S21" s="5">
        <v>68538000</v>
      </c>
      <c r="T21" s="5">
        <v>29713000</v>
      </c>
      <c r="U21" s="5">
        <v>49341000</v>
      </c>
      <c r="V21" s="5">
        <v>19463000</v>
      </c>
      <c r="W21" s="5">
        <v>22105000</v>
      </c>
      <c r="X21" s="5">
        <v>12646000</v>
      </c>
    </row>
    <row r="22" spans="1:24" x14ac:dyDescent="0.25">
      <c r="A22" s="24" t="s">
        <v>34</v>
      </c>
      <c r="B22" s="5">
        <v>15714000000</v>
      </c>
      <c r="C22" s="5">
        <v>12650000000</v>
      </c>
      <c r="D22" s="5">
        <v>10775000000</v>
      </c>
      <c r="E22" s="5">
        <v>8020000000</v>
      </c>
      <c r="F22" s="5">
        <v>5490000000</v>
      </c>
      <c r="G22" s="5">
        <v>4412000000</v>
      </c>
      <c r="H22" s="5">
        <v>4236000000</v>
      </c>
      <c r="I22" s="5">
        <v>2983000000</v>
      </c>
      <c r="J22" s="5">
        <v>4575000000</v>
      </c>
      <c r="K22" s="5">
        <v>2648000000</v>
      </c>
      <c r="L22" s="5">
        <v>3412000000</v>
      </c>
      <c r="M22" s="5">
        <v>3253000000</v>
      </c>
      <c r="N22" s="5">
        <v>2132000000</v>
      </c>
      <c r="O22" s="5">
        <v>1710000000</v>
      </c>
      <c r="P22" s="5">
        <v>1326000000</v>
      </c>
      <c r="Q22" s="5">
        <v>837000000</v>
      </c>
      <c r="R22" s="5">
        <v>1404114000</v>
      </c>
      <c r="S22" s="5">
        <v>694213000</v>
      </c>
      <c r="T22" s="5">
        <v>443880000</v>
      </c>
      <c r="U22" s="5">
        <v>0</v>
      </c>
      <c r="V22" s="5">
        <v>159360000</v>
      </c>
      <c r="W22" s="5">
        <v>48721000</v>
      </c>
      <c r="X22" s="5">
        <v>0</v>
      </c>
    </row>
    <row r="23" spans="1:24" x14ac:dyDescent="0.25">
      <c r="A23" s="23" t="s">
        <v>35</v>
      </c>
      <c r="B23" s="10">
        <v>286545000000</v>
      </c>
      <c r="C23" s="10">
        <v>230862000000</v>
      </c>
      <c r="D23" s="10">
        <v>200469000000</v>
      </c>
      <c r="E23" s="10">
        <v>171125000000</v>
      </c>
      <c r="F23" s="10">
        <v>145320000000</v>
      </c>
      <c r="G23" s="10">
        <v>123331000000</v>
      </c>
      <c r="H23" s="10">
        <v>97116000000</v>
      </c>
      <c r="I23" s="10">
        <v>72987000000</v>
      </c>
      <c r="J23" s="10">
        <v>62089000000</v>
      </c>
      <c r="K23" s="10">
        <v>57347000000</v>
      </c>
      <c r="L23" s="10">
        <v>50531000000</v>
      </c>
      <c r="M23" s="10">
        <v>38034000000</v>
      </c>
      <c r="N23" s="10">
        <v>33344000000</v>
      </c>
      <c r="O23" s="10">
        <v>19816000000</v>
      </c>
      <c r="P23" s="10">
        <v>16289000000</v>
      </c>
      <c r="Q23" s="10">
        <v>11330000000</v>
      </c>
      <c r="R23" s="10">
        <v>11589393000</v>
      </c>
      <c r="S23" s="10">
        <v>8046668000</v>
      </c>
      <c r="T23" s="10">
        <v>5433504000</v>
      </c>
      <c r="U23" s="10">
        <v>1270742000</v>
      </c>
      <c r="V23" s="10">
        <v>619886000</v>
      </c>
      <c r="W23" s="10">
        <v>311224000</v>
      </c>
      <c r="X23" s="10">
        <v>55096000</v>
      </c>
    </row>
    <row r="24" spans="1:24" x14ac:dyDescent="0.25">
      <c r="A24" s="24" t="s">
        <v>36</v>
      </c>
      <c r="B24" s="5">
        <v>184624000000</v>
      </c>
      <c r="C24" s="5">
        <v>148436000000</v>
      </c>
      <c r="D24" s="5">
        <v>127049000000</v>
      </c>
      <c r="E24" s="5">
        <v>110558000000</v>
      </c>
      <c r="F24" s="5">
        <v>96960000000</v>
      </c>
      <c r="G24" s="5">
        <v>84587000000</v>
      </c>
      <c r="H24" s="5">
        <v>59719000000</v>
      </c>
      <c r="I24" s="5">
        <v>42383000000</v>
      </c>
      <c r="J24" s="5">
        <v>34234000000</v>
      </c>
      <c r="K24" s="5">
        <v>29016000000</v>
      </c>
      <c r="L24" s="5">
        <v>23883000000</v>
      </c>
      <c r="M24" s="5">
        <v>16524000000</v>
      </c>
      <c r="N24" s="5">
        <v>11854000000</v>
      </c>
      <c r="O24" s="5">
        <v>9603000000</v>
      </c>
      <c r="P24" s="5">
        <v>7759000000</v>
      </c>
      <c r="Q24" s="5">
        <v>4845000000</v>
      </c>
      <c r="R24" s="5">
        <v>5233843000</v>
      </c>
      <c r="S24" s="5">
        <v>4039261000</v>
      </c>
      <c r="T24" s="5">
        <v>2395239000</v>
      </c>
      <c r="U24" s="5">
        <v>961749000</v>
      </c>
      <c r="V24" s="5">
        <v>378916000</v>
      </c>
      <c r="W24" s="5">
        <v>188255000</v>
      </c>
      <c r="X24" s="5">
        <v>53873000</v>
      </c>
    </row>
    <row r="25" spans="1:24" x14ac:dyDescent="0.25">
      <c r="A25" s="24" t="s">
        <v>37</v>
      </c>
      <c r="B25" s="5">
        <v>264014000000</v>
      </c>
      <c r="C25" s="5">
        <v>215894000000</v>
      </c>
      <c r="D25" s="5">
        <v>186091000000</v>
      </c>
      <c r="E25" s="5">
        <v>159972000000</v>
      </c>
      <c r="F25" s="5">
        <v>138673000000</v>
      </c>
      <c r="G25" s="5">
        <v>115148000000</v>
      </c>
      <c r="H25" s="5">
        <v>82507000000</v>
      </c>
      <c r="I25" s="5">
        <v>59647000000</v>
      </c>
      <c r="J25" s="5">
        <v>47527000000</v>
      </c>
      <c r="K25" s="5">
        <v>40146000000</v>
      </c>
      <c r="L25" s="5">
        <v>32746000000</v>
      </c>
      <c r="M25" s="5">
        <v>23837000000</v>
      </c>
      <c r="N25" s="5">
        <v>17697000000</v>
      </c>
      <c r="O25" s="5">
        <v>14400000000</v>
      </c>
      <c r="P25" s="5">
        <v>11771000000</v>
      </c>
      <c r="Q25" s="5">
        <v>8130000000</v>
      </c>
      <c r="R25" s="5">
        <v>7576341000</v>
      </c>
      <c r="S25" s="5">
        <v>5519912000</v>
      </c>
      <c r="T25" s="5">
        <v>3289594000</v>
      </c>
      <c r="U25" s="5">
        <v>1417425000</v>
      </c>
      <c r="V25" s="5">
        <v>583068000</v>
      </c>
      <c r="W25" s="5">
        <v>261837000</v>
      </c>
      <c r="X25" s="5">
        <v>86886000</v>
      </c>
    </row>
    <row r="26" spans="1:24" x14ac:dyDescent="0.25">
      <c r="A26" s="24" t="s">
        <v>133</v>
      </c>
      <c r="B26" s="5">
        <v>0</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row>
    <row r="27" spans="1:24" x14ac:dyDescent="0.25">
      <c r="A27" s="24" t="s">
        <v>38</v>
      </c>
      <c r="B27" s="5">
        <v>0</v>
      </c>
      <c r="C27" s="5">
        <v>74083000000</v>
      </c>
      <c r="D27" s="5">
        <v>66897000000</v>
      </c>
      <c r="E27" s="5">
        <v>58881000000</v>
      </c>
      <c r="F27" s="5">
        <v>49732000000</v>
      </c>
      <c r="G27" s="5">
        <v>39865000000</v>
      </c>
      <c r="H27" s="5">
        <v>30179000000</v>
      </c>
      <c r="I27" s="5">
        <v>23183000000</v>
      </c>
      <c r="J27" s="5">
        <v>19804000000</v>
      </c>
      <c r="K27" s="5">
        <v>16518000000</v>
      </c>
      <c r="L27" s="5">
        <v>13326000000</v>
      </c>
      <c r="M27" s="5">
        <v>7488000000</v>
      </c>
      <c r="N27" s="5">
        <v>6257000000</v>
      </c>
      <c r="O27" s="5">
        <v>5228000000</v>
      </c>
      <c r="P27" s="5">
        <v>3969000000</v>
      </c>
      <c r="Q27" s="5">
        <v>1907000000</v>
      </c>
      <c r="R27" s="5">
        <v>1725336000</v>
      </c>
      <c r="S27" s="5">
        <v>951334000</v>
      </c>
      <c r="T27" s="5">
        <v>352112000</v>
      </c>
      <c r="U27" s="5">
        <v>124752000</v>
      </c>
      <c r="V27" s="5">
        <v>0</v>
      </c>
      <c r="W27" s="5">
        <v>0</v>
      </c>
      <c r="X27" s="5">
        <v>0</v>
      </c>
    </row>
    <row r="28" spans="1:24" x14ac:dyDescent="0.25">
      <c r="A28" s="24" t="s">
        <v>39</v>
      </c>
      <c r="B28" s="5">
        <v>43714000000</v>
      </c>
      <c r="C28" s="5">
        <v>40435000000</v>
      </c>
      <c r="D28" s="5">
        <v>0</v>
      </c>
      <c r="E28" s="5">
        <v>0</v>
      </c>
      <c r="F28" s="5">
        <v>0</v>
      </c>
      <c r="G28" s="5">
        <v>0</v>
      </c>
      <c r="H28" s="5">
        <v>0</v>
      </c>
      <c r="I28" s="5">
        <f>0</f>
        <v>0</v>
      </c>
      <c r="J28" s="5">
        <f>0</f>
        <v>0</v>
      </c>
      <c r="K28" s="5">
        <f>0</f>
        <v>0</v>
      </c>
      <c r="L28" s="5">
        <f>0</f>
        <v>0</v>
      </c>
      <c r="M28" s="5">
        <f>0</f>
        <v>0</v>
      </c>
      <c r="N28" s="5">
        <f>0</f>
        <v>0</v>
      </c>
      <c r="O28" s="5">
        <f>0</f>
        <v>0</v>
      </c>
      <c r="P28" s="5">
        <f>0</f>
        <v>0</v>
      </c>
      <c r="Q28" s="5">
        <f>0</f>
        <v>0</v>
      </c>
      <c r="R28" s="5">
        <v>572908000</v>
      </c>
      <c r="S28" s="5">
        <v>416884000</v>
      </c>
      <c r="T28" s="5">
        <v>273262000</v>
      </c>
      <c r="U28" s="5">
        <v>115108000</v>
      </c>
      <c r="V28" s="5">
        <v>17617000</v>
      </c>
      <c r="W28" s="5">
        <v>7677000</v>
      </c>
      <c r="X28" s="5">
        <v>908000</v>
      </c>
    </row>
    <row r="29" spans="1:24" x14ac:dyDescent="0.25">
      <c r="A29" s="24" t="s">
        <v>40</v>
      </c>
      <c r="B29" s="5">
        <f>0</f>
        <v>0</v>
      </c>
      <c r="C29" s="5">
        <v>472000000</v>
      </c>
      <c r="D29" s="5">
        <v>314000000</v>
      </c>
      <c r="E29" s="5">
        <v>208000000</v>
      </c>
      <c r="F29" s="5">
        <v>197000000</v>
      </c>
      <c r="G29" s="5">
        <v>156000000</v>
      </c>
      <c r="H29" s="5">
        <v>61000000</v>
      </c>
      <c r="I29" s="5">
        <v>48000000</v>
      </c>
      <c r="J29" s="5">
        <v>58000000</v>
      </c>
      <c r="K29" s="5">
        <v>83000000</v>
      </c>
      <c r="L29" s="5">
        <v>79000000</v>
      </c>
      <c r="M29" s="5">
        <v>77000000</v>
      </c>
      <c r="N29" s="5">
        <v>74000000</v>
      </c>
      <c r="O29" s="5">
        <v>65000000</v>
      </c>
      <c r="P29" s="5">
        <v>65000000</v>
      </c>
      <c r="Q29" s="5">
        <v>65000000</v>
      </c>
      <c r="R29" s="5">
        <v>61462000</v>
      </c>
      <c r="S29" s="5">
        <v>52127000</v>
      </c>
      <c r="T29" s="5">
        <v>36028000</v>
      </c>
      <c r="U29" s="5">
        <v>16719000</v>
      </c>
      <c r="V29" s="5">
        <v>11974000</v>
      </c>
      <c r="W29" s="5">
        <v>6803000</v>
      </c>
      <c r="X29" s="5">
        <v>80599000</v>
      </c>
    </row>
    <row r="30" spans="1:24" x14ac:dyDescent="0.25">
      <c r="A30" s="24" t="s">
        <v>41</v>
      </c>
      <c r="B30" s="5">
        <v>220300000000</v>
      </c>
      <c r="C30" s="5">
        <v>175459000000</v>
      </c>
      <c r="D30" s="5">
        <v>80648000000</v>
      </c>
      <c r="E30" s="5">
        <v>68565000000</v>
      </c>
      <c r="F30" s="5">
        <v>58117000000</v>
      </c>
      <c r="G30" s="5">
        <v>47781000000</v>
      </c>
      <c r="H30" s="5">
        <v>30119000000</v>
      </c>
      <c r="I30" s="5">
        <v>21429000000</v>
      </c>
      <c r="J30" s="5">
        <v>16084000000</v>
      </c>
      <c r="K30" s="5">
        <v>13645000000</v>
      </c>
      <c r="L30" s="5">
        <v>10918000000</v>
      </c>
      <c r="M30" s="5">
        <v>9094000000</v>
      </c>
      <c r="N30" s="5">
        <v>7717000000</v>
      </c>
      <c r="O30" s="5">
        <v>6060000000</v>
      </c>
      <c r="P30" s="5">
        <v>4670000000</v>
      </c>
      <c r="Q30" s="5">
        <v>3868000000</v>
      </c>
      <c r="R30" s="5">
        <v>3573499000</v>
      </c>
      <c r="S30" s="5">
        <v>2734916000</v>
      </c>
      <c r="T30" s="5">
        <v>1778028000</v>
      </c>
      <c r="U30" s="5">
        <v>949758000</v>
      </c>
      <c r="V30" s="5">
        <v>504127000</v>
      </c>
      <c r="W30" s="5">
        <v>204417000</v>
      </c>
      <c r="X30" s="5">
        <f>0</f>
        <v>0</v>
      </c>
    </row>
    <row r="31" spans="1:24" x14ac:dyDescent="0.25">
      <c r="A31" s="24" t="s">
        <v>134</v>
      </c>
      <c r="B31" s="5">
        <f>0</f>
        <v>0</v>
      </c>
      <c r="C31" s="5">
        <v>35229000000</v>
      </c>
      <c r="D31" s="5">
        <v>27657000000</v>
      </c>
      <c r="E31" s="5">
        <v>23172000000</v>
      </c>
      <c r="F31" s="5">
        <v>23111000000</v>
      </c>
      <c r="G31" s="5">
        <v>21036000000</v>
      </c>
      <c r="H31" s="5">
        <v>16838000000</v>
      </c>
      <c r="I31" s="5">
        <v>10491000000</v>
      </c>
      <c r="J31" s="5">
        <v>8166000000</v>
      </c>
      <c r="K31" s="5">
        <v>7324000000</v>
      </c>
      <c r="L31" s="5">
        <v>6555000000</v>
      </c>
      <c r="M31" s="5">
        <v>5602000000</v>
      </c>
      <c r="N31" s="5">
        <v>2240000000</v>
      </c>
      <c r="O31" s="5">
        <v>2128000000</v>
      </c>
      <c r="P31" s="5">
        <v>2329000000</v>
      </c>
      <c r="Q31" s="5">
        <v>1644000000</v>
      </c>
      <c r="R31" s="5">
        <v>1643136000</v>
      </c>
      <c r="S31" s="5">
        <v>1364651000</v>
      </c>
      <c r="T31" s="5">
        <v>850164000</v>
      </c>
      <c r="U31" s="5">
        <v>211088000</v>
      </c>
      <c r="V31" s="5">
        <v>49350000</v>
      </c>
      <c r="W31" s="5">
        <v>42940000</v>
      </c>
      <c r="X31" s="5">
        <v>5379000</v>
      </c>
    </row>
    <row r="32" spans="1:24" x14ac:dyDescent="0.25">
      <c r="A32" s="24" t="s">
        <v>135</v>
      </c>
      <c r="B32" s="5">
        <f>0</f>
        <v>0</v>
      </c>
      <c r="C32" s="5">
        <v>11425000000</v>
      </c>
      <c r="D32" s="5">
        <v>10575000000</v>
      </c>
      <c r="E32" s="5">
        <v>9146000000</v>
      </c>
      <c r="F32" s="5">
        <v>7516000000</v>
      </c>
      <c r="G32" s="5">
        <v>6310000000</v>
      </c>
      <c r="H32" s="5">
        <v>5310000000</v>
      </c>
      <c r="I32" s="5">
        <v>4496000000</v>
      </c>
      <c r="J32" s="5">
        <v>3415000000</v>
      </c>
      <c r="K32" s="5">
        <v>2576000000</v>
      </c>
      <c r="L32" s="5">
        <v>1868000000</v>
      </c>
      <c r="M32" s="5">
        <v>1576000000</v>
      </c>
      <c r="N32" s="5">
        <v>1409000000</v>
      </c>
      <c r="O32" s="5">
        <v>919000000</v>
      </c>
      <c r="P32" s="5">
        <v>738000000</v>
      </c>
      <c r="Q32" s="5">
        <v>646000000</v>
      </c>
      <c r="R32" s="5">
        <v>572908000</v>
      </c>
      <c r="S32" s="5">
        <v>416884000</v>
      </c>
      <c r="T32" s="5">
        <v>273262000</v>
      </c>
      <c r="U32" s="5">
        <f>0</f>
        <v>0</v>
      </c>
      <c r="V32" s="5">
        <v>17617000</v>
      </c>
      <c r="W32" s="5">
        <v>7677000</v>
      </c>
      <c r="X32" s="5">
        <f>0</f>
        <v>0</v>
      </c>
    </row>
    <row r="33" spans="1:24" x14ac:dyDescent="0.25">
      <c r="A33" s="24" t="s">
        <v>42</v>
      </c>
      <c r="B33" s="5">
        <v>-79390000000</v>
      </c>
      <c r="C33" s="5">
        <v>-67458000000</v>
      </c>
      <c r="D33" s="5">
        <v>-59042000000</v>
      </c>
      <c r="E33" s="5">
        <v>-49414000000</v>
      </c>
      <c r="F33" s="5">
        <v>-41713000000</v>
      </c>
      <c r="G33" s="5">
        <v>-30561000000</v>
      </c>
      <c r="H33" s="5">
        <v>-22788000000</v>
      </c>
      <c r="I33" s="5">
        <v>-17264000000</v>
      </c>
      <c r="J33" s="5">
        <v>-13293000000</v>
      </c>
      <c r="K33" s="5">
        <v>-11130000000</v>
      </c>
      <c r="L33" s="5">
        <v>-8863000000</v>
      </c>
      <c r="M33" s="5">
        <v>-7313000000</v>
      </c>
      <c r="N33" s="5">
        <v>-5843000000</v>
      </c>
      <c r="O33" s="5">
        <v>-4797000000</v>
      </c>
      <c r="P33" s="5">
        <v>-4012000000</v>
      </c>
      <c r="Q33" s="5">
        <v>-3285000000</v>
      </c>
      <c r="R33" s="5">
        <v>-2342498000</v>
      </c>
      <c r="S33" s="5">
        <v>-1480651000</v>
      </c>
      <c r="T33" s="5">
        <v>-894355000</v>
      </c>
      <c r="U33" s="5">
        <v>-455676000</v>
      </c>
      <c r="V33" s="5">
        <v>-204152000</v>
      </c>
      <c r="W33" s="5">
        <v>-73582000</v>
      </c>
      <c r="X33" s="5">
        <v>-33013000</v>
      </c>
    </row>
    <row r="34" spans="1:24" x14ac:dyDescent="0.25">
      <c r="A34" s="23" t="s">
        <v>43</v>
      </c>
      <c r="B34" s="10">
        <v>31885000000</v>
      </c>
      <c r="C34" s="10">
        <v>29198000000</v>
      </c>
      <c r="D34" s="10">
        <v>28960000000</v>
      </c>
      <c r="E34" s="10">
        <v>24373000000</v>
      </c>
      <c r="F34" s="10">
        <v>22620000000</v>
      </c>
      <c r="G34" s="10">
        <v>22603000000</v>
      </c>
      <c r="H34" s="10">
        <v>20108000000</v>
      </c>
      <c r="I34" s="10">
        <v>19439000000</v>
      </c>
      <c r="J34" s="10">
        <v>19775000000</v>
      </c>
      <c r="K34" s="10">
        <v>19716000000</v>
      </c>
      <c r="L34" s="10">
        <v>20206000000</v>
      </c>
      <c r="M34" s="10">
        <v>17558000000</v>
      </c>
      <c r="N34" s="10">
        <v>18010000000</v>
      </c>
      <c r="O34" s="10">
        <v>8924000000</v>
      </c>
      <c r="P34" s="10">
        <v>7300000000</v>
      </c>
      <c r="Q34" s="10">
        <v>5678000000</v>
      </c>
      <c r="R34" s="10">
        <v>5836544000</v>
      </c>
      <c r="S34" s="10">
        <v>2745964000</v>
      </c>
      <c r="T34" s="10">
        <v>1891960000</v>
      </c>
      <c r="U34" s="10">
        <v>277683000</v>
      </c>
      <c r="V34" s="10">
        <v>193887000</v>
      </c>
      <c r="W34" s="10">
        <v>105556000</v>
      </c>
      <c r="X34" s="10">
        <v>96000</v>
      </c>
    </row>
    <row r="35" spans="1:24" x14ac:dyDescent="0.25">
      <c r="A35" s="24" t="s">
        <v>136</v>
      </c>
      <c r="B35" s="5">
        <v>31885000000</v>
      </c>
      <c r="C35" s="5">
        <v>29198000000</v>
      </c>
      <c r="D35" s="5">
        <v>28960000000</v>
      </c>
      <c r="E35" s="5">
        <v>22956000000</v>
      </c>
      <c r="F35" s="5">
        <v>21175000000</v>
      </c>
      <c r="G35" s="5">
        <v>20624000000</v>
      </c>
      <c r="H35" s="5">
        <v>17888000000</v>
      </c>
      <c r="I35" s="5">
        <v>16747000000</v>
      </c>
      <c r="J35" s="5">
        <v>16468000000</v>
      </c>
      <c r="K35" s="5">
        <v>15869000000</v>
      </c>
      <c r="L35" s="5">
        <v>15599000000</v>
      </c>
      <c r="M35" s="5">
        <v>11492000000</v>
      </c>
      <c r="N35" s="5">
        <v>10537000000</v>
      </c>
      <c r="O35" s="5">
        <v>7346000000</v>
      </c>
      <c r="P35" s="5">
        <v>6256000000</v>
      </c>
      <c r="Q35" s="5">
        <v>4903000000</v>
      </c>
      <c r="R35" s="5">
        <v>4839854000</v>
      </c>
      <c r="S35" s="5">
        <v>2299368000</v>
      </c>
      <c r="T35" s="5">
        <v>1545119000</v>
      </c>
      <c r="U35" s="5">
        <v>194900000</v>
      </c>
      <c r="V35" s="5">
        <v>122818000</v>
      </c>
      <c r="W35" s="5">
        <v>87442000</v>
      </c>
      <c r="X35" s="5">
        <f>0</f>
        <v>0</v>
      </c>
    </row>
    <row r="36" spans="1:24" x14ac:dyDescent="0.25">
      <c r="A36" s="24" t="s">
        <v>44</v>
      </c>
      <c r="B36" s="5">
        <f>0</f>
        <v>0</v>
      </c>
      <c r="C36" s="5">
        <f>0</f>
        <v>0</v>
      </c>
      <c r="D36" s="5">
        <v>2084000000</v>
      </c>
      <c r="E36" s="5">
        <v>1417000000</v>
      </c>
      <c r="F36" s="5">
        <v>1445000000</v>
      </c>
      <c r="G36" s="5">
        <v>1979000000</v>
      </c>
      <c r="H36" s="5">
        <v>2220000000</v>
      </c>
      <c r="I36" s="5">
        <v>2692000000</v>
      </c>
      <c r="J36" s="5">
        <v>3307000000</v>
      </c>
      <c r="K36" s="5">
        <v>3847000000</v>
      </c>
      <c r="L36" s="5">
        <v>4607000000</v>
      </c>
      <c r="M36" s="5">
        <v>6066000000</v>
      </c>
      <c r="N36" s="5">
        <v>7473000000</v>
      </c>
      <c r="O36" s="5">
        <v>1578000000</v>
      </c>
      <c r="P36" s="5">
        <v>1044000000</v>
      </c>
      <c r="Q36" s="5">
        <v>775000000</v>
      </c>
      <c r="R36" s="5">
        <v>996690000</v>
      </c>
      <c r="S36" s="5">
        <v>446596000</v>
      </c>
      <c r="T36" s="5">
        <v>346841000</v>
      </c>
      <c r="U36" s="5">
        <v>82783000</v>
      </c>
      <c r="V36" s="5">
        <v>71069000</v>
      </c>
      <c r="W36" s="5">
        <v>18114000</v>
      </c>
      <c r="X36" s="5">
        <v>96000</v>
      </c>
    </row>
    <row r="37" spans="1:24" x14ac:dyDescent="0.25">
      <c r="A37" s="24" t="s">
        <v>45</v>
      </c>
      <c r="B37" s="5">
        <v>37982000000</v>
      </c>
      <c r="C37" s="5">
        <v>31008000000</v>
      </c>
      <c r="D37" s="5">
        <v>30492000000</v>
      </c>
      <c r="E37" s="5">
        <v>29549000000</v>
      </c>
      <c r="F37" s="5">
        <v>20703000000</v>
      </c>
      <c r="G37" s="5">
        <v>13078000000</v>
      </c>
      <c r="H37" s="5">
        <v>13859000000</v>
      </c>
      <c r="I37" s="5">
        <v>7813000000</v>
      </c>
      <c r="J37" s="5">
        <v>5878000000</v>
      </c>
      <c r="K37" s="5">
        <v>5183000000</v>
      </c>
      <c r="L37" s="5">
        <v>3079000000</v>
      </c>
      <c r="M37" s="5">
        <v>1976000000</v>
      </c>
      <c r="N37" s="5">
        <v>1469000000</v>
      </c>
      <c r="O37" s="5">
        <v>790000000</v>
      </c>
      <c r="P37" s="5">
        <v>523000000</v>
      </c>
      <c r="Q37" s="5">
        <v>129000000</v>
      </c>
      <c r="R37" s="5">
        <v>85160000</v>
      </c>
      <c r="S37" s="5">
        <v>1059694000</v>
      </c>
      <c r="T37" s="5">
        <v>1031850000</v>
      </c>
      <c r="U37" s="5">
        <f>0</f>
        <v>0</v>
      </c>
      <c r="V37" s="5">
        <f>0</f>
        <v>0</v>
      </c>
      <c r="W37" s="5">
        <f>0</f>
        <v>0</v>
      </c>
      <c r="X37" s="5">
        <f>0</f>
        <v>0</v>
      </c>
    </row>
    <row r="38" spans="1:24" x14ac:dyDescent="0.25">
      <c r="A38" s="24" t="s">
        <v>46</v>
      </c>
      <c r="B38" s="5">
        <f>0</f>
        <v>0</v>
      </c>
      <c r="C38" s="5">
        <f>0</f>
        <v>0</v>
      </c>
      <c r="D38" s="5">
        <f>0</f>
        <v>0</v>
      </c>
      <c r="E38" s="5">
        <f>0</f>
        <v>0</v>
      </c>
      <c r="F38" s="5">
        <f>0</f>
        <v>0</v>
      </c>
      <c r="G38" s="5">
        <f>0</f>
        <v>0</v>
      </c>
      <c r="H38" s="5">
        <f>0</f>
        <v>0</v>
      </c>
      <c r="I38" s="5">
        <f>0</f>
        <v>0</v>
      </c>
      <c r="J38" s="5">
        <f>0</f>
        <v>0</v>
      </c>
      <c r="K38" s="5">
        <f>0</f>
        <v>0</v>
      </c>
      <c r="L38" s="5">
        <f>0</f>
        <v>0</v>
      </c>
      <c r="M38" s="5">
        <f>0</f>
        <v>0</v>
      </c>
      <c r="N38" s="5">
        <f>0</f>
        <v>0</v>
      </c>
      <c r="O38" s="5">
        <v>790000000</v>
      </c>
      <c r="P38" s="5">
        <v>523000000</v>
      </c>
      <c r="Q38" s="5">
        <v>128977000</v>
      </c>
      <c r="R38" s="5">
        <v>85160000</v>
      </c>
      <c r="S38" s="5">
        <v>1059694000</v>
      </c>
      <c r="T38" s="5">
        <v>1031850000</v>
      </c>
      <c r="U38" s="5">
        <f>0</f>
        <v>0</v>
      </c>
      <c r="V38" s="5">
        <f>0</f>
        <v>0</v>
      </c>
      <c r="W38" s="5">
        <f>0</f>
        <v>0</v>
      </c>
      <c r="X38" s="5">
        <f>0</f>
        <v>0</v>
      </c>
    </row>
    <row r="39" spans="1:24" x14ac:dyDescent="0.25">
      <c r="A39" s="24" t="s">
        <v>47</v>
      </c>
      <c r="B39" s="5">
        <v>37982000000</v>
      </c>
      <c r="C39" s="5">
        <v>31008000000</v>
      </c>
      <c r="D39" s="5">
        <v>30492000000</v>
      </c>
      <c r="E39" s="5">
        <v>29549000000</v>
      </c>
      <c r="F39" s="5">
        <v>20703000000</v>
      </c>
      <c r="G39" s="5">
        <v>13078000000</v>
      </c>
      <c r="H39" s="5">
        <v>13859000000</v>
      </c>
      <c r="I39" s="5">
        <v>7813000000</v>
      </c>
      <c r="J39" s="5">
        <v>5878000000</v>
      </c>
      <c r="K39" s="5">
        <v>5183000000</v>
      </c>
      <c r="L39" s="5">
        <v>3079000000</v>
      </c>
      <c r="M39" s="5">
        <v>1976000000</v>
      </c>
      <c r="N39" s="5">
        <v>1469000000</v>
      </c>
      <c r="O39" s="5">
        <v>790000000</v>
      </c>
      <c r="P39" s="5">
        <v>523000000</v>
      </c>
      <c r="Q39" s="5">
        <v>129000000</v>
      </c>
      <c r="R39" s="5">
        <v>85160000</v>
      </c>
      <c r="S39" s="5">
        <v>1059694000</v>
      </c>
      <c r="T39" s="5">
        <v>1031850000</v>
      </c>
      <c r="U39" s="5">
        <f>0</f>
        <v>0</v>
      </c>
      <c r="V39" s="5">
        <f>0</f>
        <v>0</v>
      </c>
      <c r="W39" s="5">
        <f>0</f>
        <v>0</v>
      </c>
      <c r="X39" s="5">
        <f>0</f>
        <v>0</v>
      </c>
    </row>
    <row r="40" spans="1:24" x14ac:dyDescent="0.25">
      <c r="A40" s="24" t="s">
        <v>48</v>
      </c>
      <c r="B40" s="5">
        <v>37982000000</v>
      </c>
      <c r="C40" s="5">
        <v>31008000000</v>
      </c>
      <c r="D40" s="5">
        <v>30492000000</v>
      </c>
      <c r="E40" s="5">
        <v>29549000000</v>
      </c>
      <c r="F40" s="5">
        <v>20703000000</v>
      </c>
      <c r="G40" s="5">
        <v>13078000000</v>
      </c>
      <c r="H40" s="5">
        <v>13859000000</v>
      </c>
      <c r="I40" s="5">
        <v>7813000000</v>
      </c>
      <c r="J40" s="5">
        <v>5878000000</v>
      </c>
      <c r="K40" s="5">
        <v>5183000000</v>
      </c>
      <c r="L40" s="5">
        <v>3079000000</v>
      </c>
      <c r="M40" s="5">
        <v>1976000000</v>
      </c>
      <c r="N40" s="5">
        <v>1469000000</v>
      </c>
      <c r="O40" s="5">
        <v>790000000</v>
      </c>
      <c r="P40" s="5">
        <v>523000000</v>
      </c>
      <c r="Q40" s="5">
        <v>129000000</v>
      </c>
      <c r="R40" s="5">
        <v>85160000</v>
      </c>
      <c r="S40" s="5">
        <v>1059694000</v>
      </c>
      <c r="T40" s="5">
        <v>1031850000</v>
      </c>
      <c r="U40" s="5">
        <f>0</f>
        <v>0</v>
      </c>
      <c r="V40" s="5">
        <f>0</f>
        <v>0</v>
      </c>
      <c r="W40" s="5">
        <f>0</f>
        <v>0</v>
      </c>
      <c r="X40" s="5">
        <f>0</f>
        <v>0</v>
      </c>
    </row>
    <row r="41" spans="1:24" x14ac:dyDescent="0.25">
      <c r="A41" s="24" t="s">
        <v>49</v>
      </c>
      <c r="B41" s="5">
        <v>17180000000</v>
      </c>
      <c r="C41" s="5">
        <v>12169000000</v>
      </c>
      <c r="D41" s="5">
        <v>5261000000</v>
      </c>
      <c r="E41" s="5">
        <v>1284000000</v>
      </c>
      <c r="F41" s="5">
        <v>1084000000</v>
      </c>
      <c r="G41" s="5">
        <v>721000000</v>
      </c>
      <c r="H41" s="5">
        <v>737000000</v>
      </c>
      <c r="I41" s="5">
        <v>680000000</v>
      </c>
      <c r="J41" s="5">
        <v>383000000</v>
      </c>
      <c r="K41" s="5">
        <v>251000000</v>
      </c>
      <c r="L41" s="5">
        <v>176000000</v>
      </c>
      <c r="M41" s="5">
        <f>0</f>
        <v>0</v>
      </c>
      <c r="N41" s="5">
        <f>0</f>
        <v>0</v>
      </c>
      <c r="O41" s="5">
        <v>0</v>
      </c>
      <c r="P41" s="5">
        <v>265000000</v>
      </c>
      <c r="Q41" s="5">
        <v>263000000</v>
      </c>
      <c r="R41" s="5">
        <v>0</v>
      </c>
      <c r="S41" s="5">
        <v>33219000</v>
      </c>
      <c r="T41" s="5">
        <v>0</v>
      </c>
      <c r="U41" s="5">
        <f>0</f>
        <v>0</v>
      </c>
      <c r="V41" s="5">
        <v>11590000</v>
      </c>
      <c r="W41" s="5">
        <v>0</v>
      </c>
      <c r="X41" s="5">
        <f>0</f>
        <v>0</v>
      </c>
    </row>
    <row r="42" spans="1:24" x14ac:dyDescent="0.25">
      <c r="A42" s="24" t="s">
        <v>50</v>
      </c>
      <c r="B42" s="5">
        <v>17180000000</v>
      </c>
      <c r="C42" s="5">
        <v>12169000000</v>
      </c>
      <c r="D42" s="5">
        <v>5261000000</v>
      </c>
      <c r="E42" s="5">
        <v>1284000000</v>
      </c>
      <c r="F42" s="5">
        <v>1084000000</v>
      </c>
      <c r="G42" s="5">
        <v>721000000</v>
      </c>
      <c r="H42" s="5">
        <v>737000000</v>
      </c>
      <c r="I42" s="5">
        <v>680000000</v>
      </c>
      <c r="J42" s="5">
        <v>383000000</v>
      </c>
      <c r="K42" s="5">
        <v>251000000</v>
      </c>
      <c r="L42" s="5">
        <v>176000000</v>
      </c>
      <c r="M42" s="5">
        <f>0</f>
        <v>0</v>
      </c>
      <c r="N42" s="5">
        <f>0</f>
        <v>0</v>
      </c>
      <c r="O42" s="5">
        <v>0</v>
      </c>
      <c r="P42" s="5">
        <v>265000000</v>
      </c>
      <c r="Q42" s="5">
        <v>263000000</v>
      </c>
      <c r="R42" s="5">
        <v>0</v>
      </c>
      <c r="S42" s="5">
        <v>33219000</v>
      </c>
      <c r="T42" s="5">
        <v>0</v>
      </c>
      <c r="U42" s="5">
        <f>0</f>
        <v>0</v>
      </c>
      <c r="V42" s="5">
        <v>11590000</v>
      </c>
      <c r="W42" s="5">
        <v>0</v>
      </c>
      <c r="X42" s="5">
        <f>0</f>
        <v>0</v>
      </c>
    </row>
    <row r="43" spans="1:24" x14ac:dyDescent="0.25">
      <c r="A43" s="24" t="s">
        <v>51</v>
      </c>
      <c r="B43" s="5">
        <f>0</f>
        <v>0</v>
      </c>
      <c r="C43" s="5">
        <f>0</f>
        <v>0</v>
      </c>
      <c r="D43" s="5">
        <f>0</f>
        <v>0</v>
      </c>
      <c r="E43" s="5">
        <f>0</f>
        <v>0</v>
      </c>
      <c r="F43" s="5">
        <f>0</f>
        <v>0</v>
      </c>
      <c r="G43" s="5">
        <f>0</f>
        <v>0</v>
      </c>
      <c r="H43" s="5">
        <f>0</f>
        <v>0</v>
      </c>
      <c r="I43" s="5">
        <f>0</f>
        <v>0</v>
      </c>
      <c r="J43" s="5">
        <v>1819000000</v>
      </c>
      <c r="K43" s="5">
        <v>3181000000</v>
      </c>
      <c r="L43" s="5">
        <v>3187000000</v>
      </c>
      <c r="M43" s="5">
        <v>1976000000</v>
      </c>
      <c r="N43" s="5">
        <v>2011000000</v>
      </c>
      <c r="O43" s="5">
        <v>499000000</v>
      </c>
      <c r="P43" s="5">
        <v>442000000</v>
      </c>
      <c r="Q43" s="5">
        <v>415000000</v>
      </c>
      <c r="R43" s="5">
        <v>433846000</v>
      </c>
      <c r="S43" s="5">
        <v>168530000</v>
      </c>
      <c r="T43" s="5">
        <v>114455000</v>
      </c>
      <c r="U43" s="5">
        <f>0</f>
        <v>0</v>
      </c>
      <c r="V43" s="5">
        <f>0</f>
        <v>0</v>
      </c>
      <c r="W43" s="5">
        <f>0</f>
        <v>0</v>
      </c>
      <c r="X43" s="5">
        <f>0</f>
        <v>0</v>
      </c>
    </row>
    <row r="44" spans="1:24" x14ac:dyDescent="0.25">
      <c r="A44" s="24" t="s">
        <v>52</v>
      </c>
      <c r="B44" s="5">
        <v>14874000000</v>
      </c>
      <c r="C44" s="5">
        <v>10051000000</v>
      </c>
      <c r="D44" s="5">
        <v>8707000000</v>
      </c>
      <c r="E44" s="5">
        <v>5361000000</v>
      </c>
      <c r="F44" s="5">
        <v>3953000000</v>
      </c>
      <c r="G44" s="5">
        <v>2342000000</v>
      </c>
      <c r="H44" s="5">
        <v>2693000000</v>
      </c>
      <c r="I44" s="5">
        <v>2672000000</v>
      </c>
      <c r="J44" s="5">
        <v>1819000000</v>
      </c>
      <c r="K44" s="5">
        <v>3181000000</v>
      </c>
      <c r="L44" s="5">
        <v>3187000000</v>
      </c>
      <c r="M44" s="5">
        <v>1976000000</v>
      </c>
      <c r="N44" s="5">
        <v>2011000000</v>
      </c>
      <c r="O44" s="5">
        <v>499000000</v>
      </c>
      <c r="P44" s="5">
        <v>442000000</v>
      </c>
      <c r="Q44" s="5">
        <v>415000000</v>
      </c>
      <c r="R44" s="5">
        <v>433846000</v>
      </c>
      <c r="S44" s="5">
        <v>168530000</v>
      </c>
      <c r="T44" s="5">
        <v>114455000</v>
      </c>
      <c r="U44" s="5">
        <v>31310000</v>
      </c>
      <c r="V44" s="5">
        <v>35493000</v>
      </c>
      <c r="W44" s="5">
        <v>17413000</v>
      </c>
      <c r="X44" s="5">
        <v>1127000</v>
      </c>
    </row>
    <row r="45" spans="1:24" ht="15.75" thickBot="1" x14ac:dyDescent="0.3">
      <c r="A45" s="25" t="s">
        <v>53</v>
      </c>
      <c r="B45" s="6">
        <v>125172000000</v>
      </c>
      <c r="C45" s="6">
        <v>119013000000</v>
      </c>
      <c r="D45" s="6">
        <v>109120000000</v>
      </c>
      <c r="E45" s="6">
        <v>107633000000</v>
      </c>
      <c r="F45" s="6">
        <v>97072000000</v>
      </c>
      <c r="G45" s="6">
        <v>74467000000</v>
      </c>
      <c r="H45" s="6">
        <v>55164000000</v>
      </c>
      <c r="I45" s="6">
        <v>44793000000</v>
      </c>
      <c r="J45" s="6">
        <v>28461000000</v>
      </c>
      <c r="K45" s="6">
        <v>27130000000</v>
      </c>
      <c r="L45" s="6">
        <v>25327000000</v>
      </c>
      <c r="M45" s="6">
        <v>23611000000</v>
      </c>
      <c r="N45" s="6">
        <v>22083000000</v>
      </c>
      <c r="O45" s="6">
        <v>14429000000</v>
      </c>
      <c r="P45" s="6">
        <v>11610000000</v>
      </c>
      <c r="Q45" s="6">
        <v>4493000000</v>
      </c>
      <c r="R45" s="6">
        <v>3528713000</v>
      </c>
      <c r="S45" s="6">
        <v>2646127000</v>
      </c>
      <c r="T45" s="6">
        <v>1433511000</v>
      </c>
      <c r="U45" s="6">
        <v>852856000</v>
      </c>
      <c r="V45" s="6">
        <v>384295000</v>
      </c>
      <c r="W45" s="6">
        <v>282688000</v>
      </c>
      <c r="X45" s="6">
        <v>112939000</v>
      </c>
    </row>
    <row r="46" spans="1:24" ht="15.75" thickTop="1" x14ac:dyDescent="0.25">
      <c r="A46" s="23" t="s">
        <v>54</v>
      </c>
      <c r="B46" s="11">
        <v>89122000000</v>
      </c>
      <c r="C46" s="11">
        <v>81814000000</v>
      </c>
      <c r="D46" s="11">
        <v>69300000000</v>
      </c>
      <c r="E46" s="11">
        <v>64254000000</v>
      </c>
      <c r="F46" s="11">
        <v>56834000000</v>
      </c>
      <c r="G46" s="11">
        <v>45221000000</v>
      </c>
      <c r="H46" s="11">
        <v>34620000000</v>
      </c>
      <c r="I46" s="11">
        <v>24183000000</v>
      </c>
      <c r="J46" s="11">
        <v>16756000000</v>
      </c>
      <c r="K46" s="11">
        <v>19310000000</v>
      </c>
      <c r="L46" s="11">
        <v>16779000000</v>
      </c>
      <c r="M46" s="11">
        <v>15908000000</v>
      </c>
      <c r="N46" s="11">
        <v>14337000000</v>
      </c>
      <c r="O46" s="11">
        <v>8913000000</v>
      </c>
      <c r="P46" s="11">
        <v>9996000000</v>
      </c>
      <c r="Q46" s="11">
        <v>2747000000</v>
      </c>
      <c r="R46" s="11">
        <v>2302090000</v>
      </c>
      <c r="S46" s="11">
        <v>2035602000</v>
      </c>
      <c r="T46" s="11">
        <v>1304587000</v>
      </c>
      <c r="U46" s="11">
        <v>745384000</v>
      </c>
      <c r="V46" s="11">
        <v>340368000</v>
      </c>
      <c r="W46" s="11">
        <v>235452000</v>
      </c>
      <c r="X46" s="11">
        <v>89508000</v>
      </c>
    </row>
    <row r="47" spans="1:24" x14ac:dyDescent="0.25">
      <c r="A47" s="23" t="s">
        <v>55</v>
      </c>
      <c r="B47" s="13">
        <v>59808000000</v>
      </c>
      <c r="C47" s="13">
        <v>50221000000</v>
      </c>
      <c r="D47" s="13">
        <v>39781000000</v>
      </c>
      <c r="E47" s="13">
        <v>35089000000</v>
      </c>
      <c r="F47" s="13">
        <v>31102000000</v>
      </c>
      <c r="G47" s="13">
        <v>24214000000</v>
      </c>
      <c r="H47" s="13">
        <v>18243000000</v>
      </c>
      <c r="I47" s="13">
        <v>15296000000</v>
      </c>
      <c r="J47" s="13">
        <v>11681000000</v>
      </c>
      <c r="K47" s="13">
        <v>11758000000</v>
      </c>
      <c r="L47" s="13">
        <v>10949000000</v>
      </c>
      <c r="M47" s="13">
        <v>9335000000</v>
      </c>
      <c r="N47" s="13">
        <v>8654000000</v>
      </c>
      <c r="O47" s="13">
        <v>5330000000</v>
      </c>
      <c r="P47" s="13">
        <v>4727000000</v>
      </c>
      <c r="Q47" s="13">
        <v>1480000000</v>
      </c>
      <c r="R47" s="13">
        <v>1272363000</v>
      </c>
      <c r="S47" s="13">
        <v>1269139000</v>
      </c>
      <c r="T47" s="13">
        <v>847780000</v>
      </c>
      <c r="U47" s="13">
        <v>644511000</v>
      </c>
      <c r="V47" s="13">
        <v>219327000</v>
      </c>
      <c r="W47" s="13">
        <v>181963000</v>
      </c>
      <c r="X47" s="13">
        <v>47832000</v>
      </c>
    </row>
    <row r="48" spans="1:24" x14ac:dyDescent="0.25">
      <c r="A48" s="23" t="s">
        <v>137</v>
      </c>
      <c r="B48" s="13">
        <v>10892000000</v>
      </c>
      <c r="C48" s="13">
        <v>10241000000</v>
      </c>
      <c r="D48" s="13">
        <v>6760000000</v>
      </c>
      <c r="E48" s="13">
        <v>6037000000</v>
      </c>
      <c r="F48" s="13">
        <v>7828000000</v>
      </c>
      <c r="G48" s="13">
        <v>5835000000</v>
      </c>
      <c r="H48" s="13">
        <v>4447000000</v>
      </c>
      <c r="I48" s="13">
        <v>4018000000</v>
      </c>
      <c r="J48" s="13">
        <v>2595000000</v>
      </c>
      <c r="K48" s="13">
        <v>4661000000</v>
      </c>
      <c r="L48" s="13">
        <v>4589000000</v>
      </c>
      <c r="M48" s="13">
        <v>3851000000</v>
      </c>
      <c r="N48" s="13">
        <v>3925000000</v>
      </c>
      <c r="O48" s="13">
        <v>2792000000</v>
      </c>
      <c r="P48" s="13">
        <v>2881000000</v>
      </c>
      <c r="Q48" s="13">
        <v>216000000</v>
      </c>
      <c r="R48" s="13">
        <v>259553000</v>
      </c>
      <c r="S48" s="13">
        <v>282106000</v>
      </c>
      <c r="T48" s="13">
        <v>211169000</v>
      </c>
      <c r="U48" s="13">
        <v>115575000</v>
      </c>
      <c r="V48" s="13">
        <v>32672000</v>
      </c>
      <c r="W48" s="13">
        <v>66880000</v>
      </c>
      <c r="X48" s="13">
        <v>9394000</v>
      </c>
    </row>
    <row r="49" spans="1:24" x14ac:dyDescent="0.25">
      <c r="A49" s="24" t="s">
        <v>56</v>
      </c>
      <c r="B49" s="5">
        <v>7987000000</v>
      </c>
      <c r="C49" s="5">
        <v>7493000000</v>
      </c>
      <c r="D49" s="5">
        <v>5128000000</v>
      </c>
      <c r="E49" s="5">
        <v>6037000000</v>
      </c>
      <c r="F49" s="5">
        <v>5589000000</v>
      </c>
      <c r="G49" s="5">
        <v>5561000000</v>
      </c>
      <c r="H49" s="5">
        <v>4378000000</v>
      </c>
      <c r="I49" s="5">
        <v>3137000000</v>
      </c>
      <c r="J49" s="5">
        <v>2041000000</v>
      </c>
      <c r="K49" s="5">
        <v>1931000000</v>
      </c>
      <c r="L49" s="5">
        <v>1715000000</v>
      </c>
      <c r="M49" s="5">
        <v>2453000000</v>
      </c>
      <c r="N49" s="5">
        <v>2012000000</v>
      </c>
      <c r="O49" s="5">
        <v>588000000</v>
      </c>
      <c r="P49" s="5">
        <v>483000000</v>
      </c>
      <c r="Q49" s="5">
        <v>216000000</v>
      </c>
      <c r="R49" s="5">
        <v>178004000</v>
      </c>
      <c r="S49" s="5">
        <v>282106000</v>
      </c>
      <c r="T49" s="5">
        <v>211169000</v>
      </c>
      <c r="U49" s="5">
        <v>115575000</v>
      </c>
      <c r="V49" s="5">
        <v>32672000</v>
      </c>
      <c r="W49" s="5">
        <v>46175000</v>
      </c>
      <c r="X49" s="5">
        <v>9394000</v>
      </c>
    </row>
    <row r="50" spans="1:24" x14ac:dyDescent="0.25">
      <c r="A50" s="24" t="s">
        <v>57</v>
      </c>
      <c r="B50" s="5">
        <v>2905000000</v>
      </c>
      <c r="C50" s="5">
        <v>2748000000</v>
      </c>
      <c r="D50" s="5">
        <v>1632000000</v>
      </c>
      <c r="E50" s="5">
        <v>808000000</v>
      </c>
      <c r="F50" s="5">
        <v>1485000000</v>
      </c>
      <c r="G50" s="5">
        <v>274000000</v>
      </c>
      <c r="H50" s="5">
        <v>69000000</v>
      </c>
      <c r="I50" s="5">
        <v>881000000</v>
      </c>
      <c r="J50" s="5">
        <v>554000000</v>
      </c>
      <c r="K50" s="5">
        <v>302000000</v>
      </c>
      <c r="L50" s="5">
        <v>96000000</v>
      </c>
      <c r="M50" s="5">
        <v>24000000</v>
      </c>
      <c r="N50" s="5">
        <v>240000000</v>
      </c>
      <c r="O50" s="5">
        <v>197000000</v>
      </c>
      <c r="P50" s="5">
        <v>37000000</v>
      </c>
      <c r="Q50" s="5">
        <v>0</v>
      </c>
      <c r="R50" s="5">
        <v>81549000</v>
      </c>
      <c r="S50" s="5">
        <v>0</v>
      </c>
      <c r="T50" s="5">
        <f>0</f>
        <v>0</v>
      </c>
      <c r="U50" s="5">
        <f>0</f>
        <v>0</v>
      </c>
      <c r="V50" s="5">
        <v>0</v>
      </c>
      <c r="W50" s="5">
        <v>20705000</v>
      </c>
      <c r="X50" s="5">
        <f>0</f>
        <v>0</v>
      </c>
    </row>
    <row r="51" spans="1:24" x14ac:dyDescent="0.25">
      <c r="A51" s="24" t="s">
        <v>58</v>
      </c>
      <c r="B51" s="5">
        <v>2905000000</v>
      </c>
      <c r="C51" s="5">
        <v>2748000000</v>
      </c>
      <c r="D51" s="5">
        <v>1632000000</v>
      </c>
      <c r="E51" s="5">
        <v>808000000</v>
      </c>
      <c r="F51" s="5">
        <v>1485000000</v>
      </c>
      <c r="G51" s="5">
        <v>274000000</v>
      </c>
      <c r="H51" s="5">
        <v>69000000</v>
      </c>
      <c r="I51" s="5">
        <v>881000000</v>
      </c>
      <c r="J51" s="5">
        <v>554000000</v>
      </c>
      <c r="K51" s="5">
        <v>302000000</v>
      </c>
      <c r="L51" s="5">
        <v>96000000</v>
      </c>
      <c r="M51" s="5">
        <v>24000000</v>
      </c>
      <c r="N51" s="5">
        <v>240000000</v>
      </c>
      <c r="O51" s="5">
        <v>197000000</v>
      </c>
      <c r="P51" s="5">
        <v>37000000</v>
      </c>
      <c r="Q51" s="5">
        <v>0</v>
      </c>
      <c r="R51" s="5">
        <v>81549000</v>
      </c>
      <c r="S51" s="5">
        <v>0</v>
      </c>
      <c r="T51" s="5">
        <f>0</f>
        <v>0</v>
      </c>
      <c r="U51" s="5">
        <f>0</f>
        <v>0</v>
      </c>
      <c r="V51" s="5">
        <v>0</v>
      </c>
      <c r="W51" s="5">
        <v>20705000</v>
      </c>
      <c r="X51" s="5">
        <f>0</f>
        <v>0</v>
      </c>
    </row>
    <row r="52" spans="1:24" x14ac:dyDescent="0.25">
      <c r="A52" s="24" t="s">
        <v>59</v>
      </c>
      <c r="B52" s="5">
        <f>0</f>
        <v>0</v>
      </c>
      <c r="C52" s="5">
        <f>0</f>
        <v>0</v>
      </c>
      <c r="D52" s="5">
        <f>0</f>
        <v>0</v>
      </c>
      <c r="E52" s="5">
        <v>397000000</v>
      </c>
      <c r="F52" s="5">
        <v>754000000</v>
      </c>
      <c r="G52" s="5">
        <f>0</f>
        <v>0</v>
      </c>
      <c r="H52" s="5">
        <f>0</f>
        <v>0</v>
      </c>
      <c r="I52" s="5">
        <f>0</f>
        <v>0</v>
      </c>
      <c r="J52" s="5">
        <f>0</f>
        <v>0</v>
      </c>
      <c r="K52" s="5">
        <v>2428000000</v>
      </c>
      <c r="L52" s="5">
        <v>2778000000</v>
      </c>
      <c r="M52" s="5">
        <v>1374000000</v>
      </c>
      <c r="N52" s="5">
        <v>1673000000</v>
      </c>
      <c r="O52" s="5">
        <v>2007000000</v>
      </c>
      <c r="P52" s="5">
        <v>2361000000</v>
      </c>
      <c r="Q52" s="5">
        <f>0</f>
        <v>0</v>
      </c>
      <c r="R52" s="5">
        <f>0</f>
        <v>0</v>
      </c>
      <c r="S52" s="5">
        <f>0</f>
        <v>0</v>
      </c>
      <c r="T52" s="5">
        <f>0</f>
        <v>0</v>
      </c>
      <c r="U52" s="5">
        <f>0</f>
        <v>0</v>
      </c>
      <c r="V52" s="5">
        <f>0</f>
        <v>0</v>
      </c>
      <c r="W52" s="5">
        <f>0</f>
        <v>0</v>
      </c>
      <c r="X52" s="5">
        <f>0</f>
        <v>0</v>
      </c>
    </row>
    <row r="53" spans="1:24" x14ac:dyDescent="0.25">
      <c r="A53" s="24" t="s">
        <v>60</v>
      </c>
      <c r="B53" s="5">
        <v>48916000000</v>
      </c>
      <c r="C53" s="5">
        <v>39980000000</v>
      </c>
      <c r="D53" s="5">
        <v>33021000000</v>
      </c>
      <c r="E53" s="5">
        <v>29052000000</v>
      </c>
      <c r="F53" s="5">
        <v>23274000000</v>
      </c>
      <c r="G53" s="5">
        <v>18379000000</v>
      </c>
      <c r="H53" s="5">
        <v>13796000000</v>
      </c>
      <c r="I53" s="5">
        <v>11278000000</v>
      </c>
      <c r="J53" s="5">
        <v>9086000000</v>
      </c>
      <c r="K53" s="5">
        <v>7097000000</v>
      </c>
      <c r="L53" s="5">
        <v>6360000000</v>
      </c>
      <c r="M53" s="5">
        <v>5484000000</v>
      </c>
      <c r="N53" s="5">
        <v>4729000000</v>
      </c>
      <c r="O53" s="5">
        <v>2538000000</v>
      </c>
      <c r="P53" s="5">
        <v>1846000000</v>
      </c>
      <c r="Q53" s="5">
        <v>1264000000</v>
      </c>
      <c r="R53" s="5">
        <v>1012810000</v>
      </c>
      <c r="S53" s="5">
        <v>987033000</v>
      </c>
      <c r="T53" s="5">
        <v>636611000</v>
      </c>
      <c r="U53" s="5">
        <v>528936000</v>
      </c>
      <c r="V53" s="5">
        <v>186655000</v>
      </c>
      <c r="W53" s="5">
        <v>115083000</v>
      </c>
      <c r="X53" s="5">
        <v>38438000</v>
      </c>
    </row>
    <row r="54" spans="1:24" x14ac:dyDescent="0.25">
      <c r="A54" s="24" t="s">
        <v>61</v>
      </c>
      <c r="B54" s="5">
        <v>15069000000</v>
      </c>
      <c r="C54" s="5">
        <v>15140000000</v>
      </c>
      <c r="D54" s="5">
        <v>14028000000</v>
      </c>
      <c r="E54" s="5">
        <v>13889000000</v>
      </c>
      <c r="F54" s="5">
        <v>11086000000</v>
      </c>
      <c r="G54" s="5">
        <v>8495000000</v>
      </c>
      <c r="H54" s="5">
        <v>6839000000</v>
      </c>
      <c r="I54" s="5">
        <v>4581000000</v>
      </c>
      <c r="J54" s="5">
        <v>3976000000</v>
      </c>
      <c r="K54" s="5">
        <v>3539000000</v>
      </c>
      <c r="L54" s="5">
        <v>3069000000</v>
      </c>
      <c r="M54" s="5">
        <v>2502000000</v>
      </c>
      <c r="N54" s="5">
        <v>2239000000</v>
      </c>
      <c r="O54" s="5">
        <v>1818000000</v>
      </c>
      <c r="P54" s="5">
        <v>1410000000</v>
      </c>
      <c r="Q54" s="5">
        <v>982000000</v>
      </c>
      <c r="R54" s="5">
        <v>811643000</v>
      </c>
      <c r="S54" s="5">
        <v>588390000</v>
      </c>
      <c r="T54" s="5">
        <v>351671000</v>
      </c>
      <c r="U54" s="5">
        <f>0</f>
        <v>0</v>
      </c>
      <c r="V54" s="5">
        <v>82631000</v>
      </c>
      <c r="W54" s="5">
        <v>33522000</v>
      </c>
      <c r="X54" s="5">
        <f>0</f>
        <v>0</v>
      </c>
    </row>
    <row r="55" spans="1:24" x14ac:dyDescent="0.25">
      <c r="A55" s="24" t="s">
        <v>62</v>
      </c>
      <c r="B55" s="5">
        <v>2887000000</v>
      </c>
      <c r="C55" s="5">
        <v>2791000000</v>
      </c>
      <c r="D55" s="5">
        <v>2477000000</v>
      </c>
      <c r="E55" s="5">
        <v>2189000000</v>
      </c>
      <c r="F55" s="5">
        <v>1694000000</v>
      </c>
      <c r="G55" s="5">
        <v>1199000000</v>
      </c>
      <c r="H55" s="5">
        <f>0</f>
        <v>0</v>
      </c>
      <c r="I55" s="5">
        <f>0</f>
        <v>0</v>
      </c>
      <c r="J55" s="5">
        <f>0</f>
        <v>0</v>
      </c>
      <c r="K55" s="5">
        <v>3225000000</v>
      </c>
      <c r="L55" s="5">
        <v>2010000000</v>
      </c>
      <c r="M55" s="5">
        <v>3009000000</v>
      </c>
      <c r="N55" s="5">
        <v>2500000000</v>
      </c>
      <c r="O55" s="5">
        <v>1218000000</v>
      </c>
      <c r="P55" s="5">
        <v>3465000000</v>
      </c>
      <c r="Q55" s="5">
        <f>0</f>
        <v>0</v>
      </c>
      <c r="R55" s="5">
        <f>0</f>
        <v>0</v>
      </c>
      <c r="S55" s="5">
        <f>0</f>
        <v>0</v>
      </c>
      <c r="T55" s="5">
        <f>0</f>
        <v>0</v>
      </c>
      <c r="U55" s="5">
        <f>0</f>
        <v>0</v>
      </c>
      <c r="V55" s="5">
        <v>1902000</v>
      </c>
      <c r="W55" s="5">
        <v>4621000</v>
      </c>
      <c r="X55" s="5">
        <v>4350000</v>
      </c>
    </row>
    <row r="56" spans="1:24" x14ac:dyDescent="0.25">
      <c r="A56" s="24" t="s">
        <v>63</v>
      </c>
      <c r="B56" s="5">
        <f>0</f>
        <v>0</v>
      </c>
      <c r="C56" s="5">
        <f>0</f>
        <v>0</v>
      </c>
      <c r="D56" s="5">
        <f>0</f>
        <v>0</v>
      </c>
      <c r="E56" s="5">
        <f>0</f>
        <v>0</v>
      </c>
      <c r="F56" s="5">
        <f>0</f>
        <v>0</v>
      </c>
      <c r="G56" s="5">
        <f>0</f>
        <v>0</v>
      </c>
      <c r="H56" s="5">
        <f>0</f>
        <v>0</v>
      </c>
      <c r="I56" s="5">
        <f>0</f>
        <v>0</v>
      </c>
      <c r="J56" s="5">
        <f>0</f>
        <v>0</v>
      </c>
      <c r="K56" s="5">
        <v>3000000000</v>
      </c>
      <c r="L56" s="5">
        <v>2000000000</v>
      </c>
      <c r="M56" s="5">
        <v>3000000000</v>
      </c>
      <c r="N56" s="5">
        <v>2500000000</v>
      </c>
      <c r="O56" s="5">
        <v>1218000000</v>
      </c>
      <c r="P56" s="5">
        <v>3465000000</v>
      </c>
      <c r="Q56" s="5">
        <f>0</f>
        <v>0</v>
      </c>
      <c r="R56" s="5">
        <f>0</f>
        <v>0</v>
      </c>
      <c r="S56" s="5">
        <f>0</f>
        <v>0</v>
      </c>
      <c r="T56" s="5">
        <f>0</f>
        <v>0</v>
      </c>
      <c r="U56" s="5">
        <f>0</f>
        <v>0</v>
      </c>
      <c r="V56" s="5">
        <v>1902000</v>
      </c>
      <c r="W56" s="5">
        <v>4621000</v>
      </c>
      <c r="X56" s="5">
        <v>4350000</v>
      </c>
    </row>
    <row r="57" spans="1:24" x14ac:dyDescent="0.25">
      <c r="A57" s="24" t="s">
        <v>64</v>
      </c>
      <c r="B57" s="5">
        <f>0</f>
        <v>0</v>
      </c>
      <c r="C57" s="5">
        <f>0</f>
        <v>0</v>
      </c>
      <c r="D57" s="5">
        <f>0</f>
        <v>0</v>
      </c>
      <c r="E57" s="5">
        <f>0</f>
        <v>0</v>
      </c>
      <c r="F57" s="5">
        <f>0</f>
        <v>0</v>
      </c>
      <c r="G57" s="5">
        <f>0</f>
        <v>0</v>
      </c>
      <c r="H57" s="5">
        <f>0</f>
        <v>0</v>
      </c>
      <c r="I57" s="5">
        <f>0</f>
        <v>0</v>
      </c>
      <c r="J57" s="5">
        <f>0</f>
        <v>0</v>
      </c>
      <c r="K57" s="5">
        <v>2000000000</v>
      </c>
      <c r="L57" s="5">
        <v>2000000000</v>
      </c>
      <c r="M57" s="5">
        <v>2000000000</v>
      </c>
      <c r="N57" s="5">
        <v>2500000000</v>
      </c>
      <c r="O57" s="5">
        <v>750000000</v>
      </c>
      <c r="P57" s="5">
        <f>0</f>
        <v>0</v>
      </c>
      <c r="Q57" s="5">
        <f>0</f>
        <v>0</v>
      </c>
      <c r="R57" s="5">
        <f>0</f>
        <v>0</v>
      </c>
      <c r="S57" s="5">
        <f>0</f>
        <v>0</v>
      </c>
      <c r="T57" s="5">
        <f>0</f>
        <v>0</v>
      </c>
      <c r="U57" s="5">
        <f>0</f>
        <v>0</v>
      </c>
      <c r="V57" s="5">
        <f>0</f>
        <v>0</v>
      </c>
      <c r="W57" s="5">
        <f>0</f>
        <v>0</v>
      </c>
      <c r="X57" s="5">
        <f>0</f>
        <v>0</v>
      </c>
    </row>
    <row r="58" spans="1:24" x14ac:dyDescent="0.25">
      <c r="A58" s="24" t="s">
        <v>65</v>
      </c>
      <c r="B58" s="5">
        <f>0</f>
        <v>0</v>
      </c>
      <c r="C58" s="5">
        <f>0</f>
        <v>0</v>
      </c>
      <c r="D58" s="5">
        <f>0</f>
        <v>0</v>
      </c>
      <c r="E58" s="5">
        <f>0</f>
        <v>0</v>
      </c>
      <c r="F58" s="5">
        <f>0</f>
        <v>0</v>
      </c>
      <c r="G58" s="5">
        <f>0</f>
        <v>0</v>
      </c>
      <c r="H58" s="5">
        <f>0</f>
        <v>0</v>
      </c>
      <c r="I58" s="5">
        <f>0</f>
        <v>0</v>
      </c>
      <c r="J58" s="5">
        <f>0</f>
        <v>0</v>
      </c>
      <c r="K58" s="5">
        <v>3000000000</v>
      </c>
      <c r="L58" s="5">
        <v>1999000000</v>
      </c>
      <c r="M58" s="5">
        <v>1000000000</v>
      </c>
      <c r="N58" s="5">
        <v>2549000000</v>
      </c>
      <c r="O58" s="5">
        <v>468000000</v>
      </c>
      <c r="P58" s="5">
        <f>0</f>
        <v>0</v>
      </c>
      <c r="Q58" s="5">
        <f>0</f>
        <v>0</v>
      </c>
      <c r="R58" s="5">
        <f>0</f>
        <v>0</v>
      </c>
      <c r="S58" s="5">
        <f>0</f>
        <v>0</v>
      </c>
      <c r="T58" s="5">
        <f>0</f>
        <v>0</v>
      </c>
      <c r="U58" s="5">
        <f>0</f>
        <v>0</v>
      </c>
      <c r="V58" s="5">
        <f>0</f>
        <v>0</v>
      </c>
      <c r="W58" s="5">
        <f>0</f>
        <v>0</v>
      </c>
      <c r="X58" s="5">
        <f>0</f>
        <v>0</v>
      </c>
    </row>
    <row r="59" spans="1:24" x14ac:dyDescent="0.25">
      <c r="A59" s="24" t="s">
        <v>66</v>
      </c>
      <c r="B59" s="5">
        <v>2887000000</v>
      </c>
      <c r="C59" s="5">
        <v>2791000000</v>
      </c>
      <c r="D59" s="5">
        <v>2477000000</v>
      </c>
      <c r="E59" s="5">
        <v>2189000000</v>
      </c>
      <c r="F59" s="5">
        <v>1694000000</v>
      </c>
      <c r="G59" s="5">
        <v>1199000000</v>
      </c>
      <c r="H59" s="5">
        <f>0</f>
        <v>0</v>
      </c>
      <c r="I59" s="5">
        <f>0</f>
        <v>0</v>
      </c>
      <c r="J59" s="5">
        <v>0</v>
      </c>
      <c r="K59" s="5">
        <v>225000000</v>
      </c>
      <c r="L59" s="5">
        <v>10000000</v>
      </c>
      <c r="M59" s="5">
        <v>9000000</v>
      </c>
      <c r="N59" s="5">
        <v>0</v>
      </c>
      <c r="O59" s="5">
        <f>0</f>
        <v>0</v>
      </c>
      <c r="P59" s="5">
        <f>0</f>
        <v>0</v>
      </c>
      <c r="Q59" s="5">
        <f>0</f>
        <v>0</v>
      </c>
      <c r="R59" s="5">
        <f>0</f>
        <v>0</v>
      </c>
      <c r="S59" s="5">
        <f>0</f>
        <v>0</v>
      </c>
      <c r="T59" s="5">
        <f>0</f>
        <v>0</v>
      </c>
      <c r="U59" s="5">
        <f>0</f>
        <v>0</v>
      </c>
      <c r="V59" s="5">
        <v>1902000</v>
      </c>
      <c r="W59" s="5">
        <v>4621000</v>
      </c>
      <c r="X59" s="5">
        <f>0</f>
        <v>0</v>
      </c>
    </row>
    <row r="60" spans="1:24" x14ac:dyDescent="0.25">
      <c r="A60" s="24" t="s">
        <v>67</v>
      </c>
      <c r="B60" s="5">
        <v>5036000000</v>
      </c>
      <c r="C60" s="5">
        <v>4137000000</v>
      </c>
      <c r="D60" s="5">
        <v>3908000000</v>
      </c>
      <c r="E60" s="5">
        <v>3288000000</v>
      </c>
      <c r="F60" s="5">
        <v>2543000000</v>
      </c>
      <c r="G60" s="5">
        <v>1908000000</v>
      </c>
      <c r="H60" s="5">
        <v>1784000000</v>
      </c>
      <c r="I60" s="5">
        <v>1432000000</v>
      </c>
      <c r="J60" s="5">
        <v>1099000000</v>
      </c>
      <c r="K60" s="5">
        <v>788000000</v>
      </c>
      <c r="L60" s="5">
        <v>752000000</v>
      </c>
      <c r="M60" s="5">
        <v>1062000000</v>
      </c>
      <c r="N60" s="5">
        <v>895000000</v>
      </c>
      <c r="O60" s="5">
        <v>547000000</v>
      </c>
      <c r="P60" s="5">
        <v>394000000</v>
      </c>
      <c r="Q60" s="5">
        <v>285000000</v>
      </c>
      <c r="R60" s="5">
        <v>218084000</v>
      </c>
      <c r="S60" s="5">
        <v>178073000</v>
      </c>
      <c r="T60" s="5">
        <v>105136000</v>
      </c>
      <c r="U60" s="5">
        <v>73099000</v>
      </c>
      <c r="V60" s="5">
        <v>36508000</v>
      </c>
      <c r="W60" s="5">
        <v>15346000</v>
      </c>
      <c r="X60" s="5">
        <v>11345000</v>
      </c>
    </row>
    <row r="61" spans="1:24" x14ac:dyDescent="0.25">
      <c r="A61" s="24" t="s">
        <v>68</v>
      </c>
      <c r="B61" s="5">
        <v>5036000000</v>
      </c>
      <c r="C61" s="5">
        <v>4137000000</v>
      </c>
      <c r="D61" s="5">
        <v>3908000000</v>
      </c>
      <c r="E61" s="5">
        <v>3288000000</v>
      </c>
      <c r="F61" s="5">
        <v>2543000000</v>
      </c>
      <c r="G61" s="5">
        <v>1908000000</v>
      </c>
      <c r="H61" s="5">
        <v>1784000000</v>
      </c>
      <c r="I61" s="5">
        <v>1432000000</v>
      </c>
      <c r="J61" s="5">
        <v>1099000000</v>
      </c>
      <c r="K61" s="5">
        <v>788000000</v>
      </c>
      <c r="L61" s="5">
        <v>752000000</v>
      </c>
      <c r="M61" s="5">
        <v>1062000000</v>
      </c>
      <c r="N61" s="5">
        <v>895000000</v>
      </c>
      <c r="O61" s="5">
        <v>547000000</v>
      </c>
      <c r="P61" s="5">
        <v>394000000</v>
      </c>
      <c r="Q61" s="5">
        <v>285000000</v>
      </c>
      <c r="R61" s="5">
        <v>218084000</v>
      </c>
      <c r="S61" s="5">
        <v>178073000</v>
      </c>
      <c r="T61" s="5">
        <v>105136000</v>
      </c>
      <c r="U61" s="5">
        <v>73099000</v>
      </c>
      <c r="V61" s="5">
        <v>36508000</v>
      </c>
      <c r="W61" s="5">
        <v>15346000</v>
      </c>
      <c r="X61" s="5">
        <v>11345000</v>
      </c>
    </row>
    <row r="62" spans="1:24" x14ac:dyDescent="0.25">
      <c r="A62" s="24" t="s">
        <v>69</v>
      </c>
      <c r="B62" s="5">
        <v>6322000000</v>
      </c>
      <c r="C62" s="5">
        <v>9525000000</v>
      </c>
      <c r="D62" s="5">
        <v>9106000000</v>
      </c>
      <c r="E62" s="5">
        <v>9799000000</v>
      </c>
      <c r="F62" s="5">
        <v>10409000000</v>
      </c>
      <c r="G62" s="5">
        <v>9405000000</v>
      </c>
      <c r="H62" s="5">
        <v>7754000000</v>
      </c>
      <c r="I62" s="5">
        <v>2874000000</v>
      </c>
      <c r="J62" s="5">
        <f>0</f>
        <v>0</v>
      </c>
      <c r="K62" s="5">
        <f>0</f>
        <v>0</v>
      </c>
      <c r="L62" s="5">
        <v>-1000000</v>
      </c>
      <c r="M62" s="5">
        <f>0</f>
        <v>0</v>
      </c>
      <c r="N62" s="5">
        <v>49000000</v>
      </c>
      <c r="O62" s="5">
        <f>0</f>
        <v>0</v>
      </c>
      <c r="P62" s="5">
        <f>0</f>
        <v>0</v>
      </c>
      <c r="Q62" s="5">
        <f>0</f>
        <v>0</v>
      </c>
      <c r="R62" s="5">
        <v>81549000</v>
      </c>
      <c r="S62" s="5">
        <f>0</f>
        <v>0</v>
      </c>
      <c r="T62" s="5">
        <v>375000</v>
      </c>
      <c r="U62" s="5">
        <v>27774000</v>
      </c>
      <c r="V62" s="5">
        <f>0</f>
        <v>0</v>
      </c>
      <c r="W62" s="5">
        <v>20705000</v>
      </c>
      <c r="X62" s="5">
        <v>25981000</v>
      </c>
    </row>
    <row r="63" spans="1:24" x14ac:dyDescent="0.25">
      <c r="A63" s="23" t="s">
        <v>70</v>
      </c>
      <c r="B63" s="10">
        <v>36050000000</v>
      </c>
      <c r="C63" s="10">
        <v>37199000000</v>
      </c>
      <c r="D63" s="10">
        <v>39820000000</v>
      </c>
      <c r="E63" s="10">
        <v>43379000000</v>
      </c>
      <c r="F63" s="10">
        <v>40238000000</v>
      </c>
      <c r="G63" s="10">
        <v>29246000000</v>
      </c>
      <c r="H63" s="10">
        <v>20544000000</v>
      </c>
      <c r="I63" s="10">
        <v>20610000000</v>
      </c>
      <c r="J63" s="10">
        <v>11705000000</v>
      </c>
      <c r="K63" s="10">
        <v>7820000000</v>
      </c>
      <c r="L63" s="10">
        <v>8548000000</v>
      </c>
      <c r="M63" s="10">
        <v>7703000000</v>
      </c>
      <c r="N63" s="10">
        <v>7746000000</v>
      </c>
      <c r="O63" s="10">
        <v>5516000000</v>
      </c>
      <c r="P63" s="10">
        <v>1614000000</v>
      </c>
      <c r="Q63" s="10">
        <v>1746000000</v>
      </c>
      <c r="R63" s="10">
        <v>1226623000</v>
      </c>
      <c r="S63" s="10">
        <v>610525000</v>
      </c>
      <c r="T63" s="10">
        <v>128924000</v>
      </c>
      <c r="U63" s="10">
        <v>107472000</v>
      </c>
      <c r="V63" s="10">
        <v>43927000</v>
      </c>
      <c r="W63" s="10">
        <v>47236000</v>
      </c>
      <c r="X63" s="10">
        <v>23431000</v>
      </c>
    </row>
    <row r="64" spans="1:24" x14ac:dyDescent="0.25">
      <c r="A64" s="23" t="s">
        <v>71</v>
      </c>
      <c r="B64" s="13">
        <v>22574000000</v>
      </c>
      <c r="C64" s="13">
        <v>24330000000</v>
      </c>
      <c r="D64" s="13">
        <v>27202000000</v>
      </c>
      <c r="E64" s="13">
        <v>26206000000</v>
      </c>
      <c r="F64" s="13">
        <v>25078000000</v>
      </c>
      <c r="G64" s="13">
        <v>14768000000</v>
      </c>
      <c r="H64" s="13">
        <v>4012000000</v>
      </c>
      <c r="I64" s="13">
        <v>3969000000</v>
      </c>
      <c r="J64" s="13">
        <v>3935000000</v>
      </c>
      <c r="K64" s="13">
        <v>1995000000</v>
      </c>
      <c r="L64" s="13">
        <v>3228000000</v>
      </c>
      <c r="M64" s="13">
        <v>2236000000</v>
      </c>
      <c r="N64" s="13">
        <v>2988000000</v>
      </c>
      <c r="O64" s="13">
        <v>2986000000</v>
      </c>
      <c r="P64" s="13">
        <f>0</f>
        <v>0</v>
      </c>
      <c r="Q64" s="13">
        <f>0</f>
        <v>0</v>
      </c>
      <c r="R64" s="13">
        <f>0</f>
        <v>0</v>
      </c>
      <c r="S64" s="13">
        <f>0</f>
        <v>0</v>
      </c>
      <c r="T64" s="13">
        <f>0</f>
        <v>0</v>
      </c>
      <c r="U64" s="13">
        <f>0</f>
        <v>0</v>
      </c>
      <c r="V64" s="13">
        <v>0</v>
      </c>
      <c r="W64" s="13">
        <v>1988000</v>
      </c>
      <c r="X64" s="13">
        <v>6512000</v>
      </c>
    </row>
    <row r="65" spans="1:24" x14ac:dyDescent="0.25">
      <c r="A65" s="24" t="s">
        <v>72</v>
      </c>
      <c r="B65" s="5">
        <v>10883000000</v>
      </c>
      <c r="C65" s="5">
        <v>11870000000</v>
      </c>
      <c r="D65" s="5">
        <v>12857000000</v>
      </c>
      <c r="E65" s="5">
        <v>12844000000</v>
      </c>
      <c r="F65" s="5">
        <v>12832000000</v>
      </c>
      <c r="G65" s="5">
        <v>4554000000</v>
      </c>
      <c r="H65" s="5">
        <v>3950000000</v>
      </c>
      <c r="I65" s="5">
        <v>3943000000</v>
      </c>
      <c r="J65" s="5">
        <v>3935000000</v>
      </c>
      <c r="K65" s="5">
        <v>1995000000</v>
      </c>
      <c r="L65" s="5">
        <v>2992000000</v>
      </c>
      <c r="M65" s="5">
        <v>1990000000</v>
      </c>
      <c r="N65" s="5">
        <v>2988000000</v>
      </c>
      <c r="O65" s="5">
        <v>2986000000</v>
      </c>
      <c r="P65" s="5">
        <f>0</f>
        <v>0</v>
      </c>
      <c r="Q65" s="5">
        <f>0</f>
        <v>0</v>
      </c>
      <c r="R65" s="5">
        <f>0</f>
        <v>0</v>
      </c>
      <c r="S65" s="5">
        <f>0</f>
        <v>0</v>
      </c>
      <c r="T65" s="5">
        <f>0</f>
        <v>0</v>
      </c>
      <c r="U65" s="5">
        <f>0</f>
        <v>0</v>
      </c>
      <c r="V65" s="5">
        <f>0</f>
        <v>0</v>
      </c>
      <c r="W65" s="5">
        <f>0</f>
        <v>0</v>
      </c>
      <c r="X65" s="5">
        <v>6512000</v>
      </c>
    </row>
    <row r="66" spans="1:24" x14ac:dyDescent="0.25">
      <c r="A66" s="24" t="s">
        <v>73</v>
      </c>
      <c r="B66" s="5">
        <v>11691000000</v>
      </c>
      <c r="C66" s="5">
        <v>12460000000</v>
      </c>
      <c r="D66" s="5">
        <v>14345000000</v>
      </c>
      <c r="E66" s="5">
        <v>13362000000</v>
      </c>
      <c r="F66" s="5">
        <v>12246000000</v>
      </c>
      <c r="G66" s="5">
        <v>10214000000</v>
      </c>
      <c r="H66" s="5">
        <v>62000000</v>
      </c>
      <c r="I66" s="5">
        <v>26000000</v>
      </c>
      <c r="J66" s="5">
        <v>0</v>
      </c>
      <c r="K66" s="5">
        <v>0</v>
      </c>
      <c r="L66" s="5">
        <v>236000000</v>
      </c>
      <c r="M66" s="5">
        <v>246000000</v>
      </c>
      <c r="N66" s="5">
        <v>0</v>
      </c>
      <c r="O66" s="5">
        <f>0</f>
        <v>0</v>
      </c>
      <c r="P66" s="5">
        <f>0</f>
        <v>0</v>
      </c>
      <c r="Q66" s="5">
        <f>0</f>
        <v>0</v>
      </c>
      <c r="R66" s="5">
        <f>0</f>
        <v>0</v>
      </c>
      <c r="S66" s="5">
        <f>0</f>
        <v>0</v>
      </c>
      <c r="T66" s="5">
        <f>0</f>
        <v>0</v>
      </c>
      <c r="U66" s="5">
        <f>0</f>
        <v>0</v>
      </c>
      <c r="V66" s="5">
        <v>0</v>
      </c>
      <c r="W66" s="5">
        <v>1988000</v>
      </c>
      <c r="X66" s="5">
        <f>0</f>
        <v>0</v>
      </c>
    </row>
    <row r="67" spans="1:24" x14ac:dyDescent="0.25">
      <c r="A67" s="24" t="s">
        <v>74</v>
      </c>
      <c r="B67" s="5">
        <f>0</f>
        <v>0</v>
      </c>
      <c r="C67" s="5">
        <v>1396000000</v>
      </c>
      <c r="D67" s="5">
        <v>1113000000</v>
      </c>
      <c r="E67" s="5">
        <v>5792000000</v>
      </c>
      <c r="F67" s="5">
        <v>4042000000</v>
      </c>
      <c r="G67" s="5">
        <v>2059000000</v>
      </c>
      <c r="H67" s="5">
        <v>1660000000</v>
      </c>
      <c r="I67" s="5">
        <v>770000000</v>
      </c>
      <c r="J67" s="5">
        <v>428000000</v>
      </c>
      <c r="K67" s="5">
        <v>340000000</v>
      </c>
      <c r="L67" s="5">
        <v>862000000</v>
      </c>
      <c r="M67" s="5">
        <v>2086000000</v>
      </c>
      <c r="N67" s="5">
        <v>1972000000</v>
      </c>
      <c r="O67" s="5">
        <v>331000000</v>
      </c>
      <c r="P67" s="5">
        <v>35000000</v>
      </c>
      <c r="Q67" s="5">
        <v>42000000</v>
      </c>
      <c r="R67" s="5">
        <v>42333000</v>
      </c>
      <c r="S67" s="5">
        <v>30249000</v>
      </c>
      <c r="T67" s="5">
        <v>60427000</v>
      </c>
      <c r="U67" s="5">
        <v>35419000</v>
      </c>
      <c r="V67" s="5">
        <v>7443000</v>
      </c>
      <c r="W67" s="5">
        <v>23524000</v>
      </c>
      <c r="X67" s="5">
        <v>580000</v>
      </c>
    </row>
    <row r="68" spans="1:24" x14ac:dyDescent="0.25">
      <c r="A68" s="24" t="s">
        <v>75</v>
      </c>
      <c r="B68" s="5">
        <f>0</f>
        <v>0</v>
      </c>
      <c r="C68" s="5">
        <v>485000000</v>
      </c>
      <c r="D68" s="5">
        <v>514000000</v>
      </c>
      <c r="E68" s="5">
        <v>5257000000</v>
      </c>
      <c r="F68" s="5">
        <v>3561000000</v>
      </c>
      <c r="G68" s="5">
        <v>1701000000</v>
      </c>
      <c r="H68" s="5">
        <v>1264000000</v>
      </c>
      <c r="I68" s="5">
        <v>430000000</v>
      </c>
      <c r="J68" s="5">
        <v>226000000</v>
      </c>
      <c r="K68" s="5">
        <v>189000000</v>
      </c>
      <c r="L68" s="5">
        <v>758000000</v>
      </c>
      <c r="M68" s="5">
        <v>1947000000</v>
      </c>
      <c r="N68" s="5">
        <v>1872000000</v>
      </c>
      <c r="O68" s="5">
        <v>287000000</v>
      </c>
      <c r="P68" s="5">
        <v>0</v>
      </c>
      <c r="Q68" s="5">
        <v>0</v>
      </c>
      <c r="R68" s="5">
        <v>12515000</v>
      </c>
      <c r="S68" s="5">
        <v>0</v>
      </c>
      <c r="T68" s="5">
        <v>40421000</v>
      </c>
      <c r="U68" s="5">
        <v>35419000</v>
      </c>
      <c r="V68" s="5">
        <v>0</v>
      </c>
      <c r="W68" s="5">
        <v>18510000</v>
      </c>
      <c r="X68" s="5">
        <v>580000</v>
      </c>
    </row>
    <row r="69" spans="1:24" x14ac:dyDescent="0.25">
      <c r="A69" s="24" t="s">
        <v>76</v>
      </c>
      <c r="B69" s="5">
        <f>0</f>
        <v>0</v>
      </c>
      <c r="C69" s="5">
        <v>911000000</v>
      </c>
      <c r="D69" s="5">
        <v>599000000</v>
      </c>
      <c r="E69" s="5">
        <v>535000000</v>
      </c>
      <c r="F69" s="5">
        <v>481000000</v>
      </c>
      <c r="G69" s="5">
        <v>358000000</v>
      </c>
      <c r="H69" s="5">
        <v>396000000</v>
      </c>
      <c r="I69" s="5">
        <v>340000000</v>
      </c>
      <c r="J69" s="5">
        <v>202000000</v>
      </c>
      <c r="K69" s="5">
        <v>151000000</v>
      </c>
      <c r="L69" s="5">
        <v>104000000</v>
      </c>
      <c r="M69" s="5">
        <v>139000000</v>
      </c>
      <c r="N69" s="5">
        <v>100000000</v>
      </c>
      <c r="O69" s="5">
        <v>44000000</v>
      </c>
      <c r="P69" s="5">
        <v>35000000</v>
      </c>
      <c r="Q69" s="5">
        <v>42000000</v>
      </c>
      <c r="R69" s="5">
        <v>29818000</v>
      </c>
      <c r="S69" s="5">
        <v>30249000</v>
      </c>
      <c r="T69" s="5">
        <v>20006000</v>
      </c>
      <c r="U69" s="5">
        <f>0</f>
        <v>0</v>
      </c>
      <c r="V69" s="5">
        <v>7443000</v>
      </c>
      <c r="W69" s="5">
        <v>5014000</v>
      </c>
      <c r="X69" s="5">
        <f>0</f>
        <v>0</v>
      </c>
    </row>
    <row r="70" spans="1:24" x14ac:dyDescent="0.25">
      <c r="A70" s="24" t="s">
        <v>138</v>
      </c>
      <c r="B70" s="5">
        <v>8782000000</v>
      </c>
      <c r="C70" s="5">
        <v>8474000000</v>
      </c>
      <c r="D70" s="5">
        <v>9258000000</v>
      </c>
      <c r="E70" s="5">
        <v>9176000000</v>
      </c>
      <c r="F70" s="5">
        <v>8849000000</v>
      </c>
      <c r="G70" s="5">
        <v>9885000000</v>
      </c>
      <c r="H70" s="5">
        <v>11327000000</v>
      </c>
      <c r="I70" s="5">
        <v>12812000000</v>
      </c>
      <c r="J70" s="5">
        <v>4677000000</v>
      </c>
      <c r="K70" s="5">
        <v>3663000000</v>
      </c>
      <c r="L70" s="5">
        <v>3340000000</v>
      </c>
      <c r="M70" s="5">
        <v>2638000000</v>
      </c>
      <c r="N70" s="5">
        <v>2046000000</v>
      </c>
      <c r="O70" s="5">
        <v>1693000000</v>
      </c>
      <c r="P70" s="5">
        <v>1200000000</v>
      </c>
      <c r="Q70" s="5">
        <v>1392000000</v>
      </c>
      <c r="R70" s="5">
        <v>890115000</v>
      </c>
      <c r="S70" s="5">
        <v>478372000</v>
      </c>
      <c r="T70" s="5">
        <v>0</v>
      </c>
      <c r="U70" s="5">
        <f>0</f>
        <v>0</v>
      </c>
      <c r="V70" s="5">
        <f>0</f>
        <v>0</v>
      </c>
      <c r="W70" s="5">
        <f>0</f>
        <v>0</v>
      </c>
      <c r="X70" s="5">
        <f>0</f>
        <v>0</v>
      </c>
    </row>
    <row r="71" spans="1:24" x14ac:dyDescent="0.25">
      <c r="A71" s="24" t="s">
        <v>77</v>
      </c>
      <c r="B71" s="5">
        <f>0</f>
        <v>0</v>
      </c>
      <c r="C71" s="5">
        <f>0</f>
        <v>0</v>
      </c>
      <c r="D71" s="5">
        <f>0</f>
        <v>0</v>
      </c>
      <c r="E71" s="5">
        <f>0</f>
        <v>0</v>
      </c>
      <c r="F71" s="5">
        <f>0</f>
        <v>0</v>
      </c>
      <c r="G71" s="5">
        <f>0</f>
        <v>0</v>
      </c>
      <c r="H71" s="5">
        <f>0</f>
        <v>0</v>
      </c>
      <c r="I71" s="5">
        <f>0</f>
        <v>0</v>
      </c>
      <c r="J71" s="5">
        <f>0</f>
        <v>0</v>
      </c>
      <c r="K71" s="5">
        <f>0</f>
        <v>0</v>
      </c>
      <c r="L71" s="5">
        <f>0</f>
        <v>0</v>
      </c>
      <c r="M71" s="5">
        <f>0</f>
        <v>0</v>
      </c>
      <c r="N71" s="5">
        <f>0</f>
        <v>0</v>
      </c>
      <c r="O71" s="5">
        <f>0</f>
        <v>0</v>
      </c>
      <c r="P71" s="5">
        <f>0</f>
        <v>0</v>
      </c>
      <c r="Q71" s="5">
        <f>0</f>
        <v>0</v>
      </c>
      <c r="R71" s="5">
        <f>0</f>
        <v>0</v>
      </c>
      <c r="S71" s="5">
        <f>0</f>
        <v>0</v>
      </c>
      <c r="T71" s="5">
        <f>0</f>
        <v>0</v>
      </c>
      <c r="U71" s="5">
        <f>0</f>
        <v>0</v>
      </c>
      <c r="V71" s="5">
        <v>5982000</v>
      </c>
      <c r="W71" s="5">
        <v>6341000</v>
      </c>
      <c r="X71" s="5">
        <f>0</f>
        <v>0</v>
      </c>
    </row>
    <row r="72" spans="1:24" x14ac:dyDescent="0.25">
      <c r="A72" s="24" t="s">
        <v>78</v>
      </c>
      <c r="B72" s="5">
        <f>0</f>
        <v>0</v>
      </c>
      <c r="C72" s="5">
        <f>0</f>
        <v>0</v>
      </c>
      <c r="D72" s="5">
        <f>0</f>
        <v>0</v>
      </c>
      <c r="E72" s="5">
        <f>0</f>
        <v>0</v>
      </c>
      <c r="F72" s="5">
        <f>0</f>
        <v>0</v>
      </c>
      <c r="G72" s="5">
        <f>0</f>
        <v>0</v>
      </c>
      <c r="H72" s="5">
        <f>0</f>
        <v>0</v>
      </c>
      <c r="I72" s="5">
        <f>0</f>
        <v>0</v>
      </c>
      <c r="J72" s="5">
        <f>0</f>
        <v>0</v>
      </c>
      <c r="K72" s="5">
        <f>0</f>
        <v>0</v>
      </c>
      <c r="L72" s="5">
        <f>0</f>
        <v>0</v>
      </c>
      <c r="M72" s="5">
        <f>0</f>
        <v>0</v>
      </c>
      <c r="N72" s="5">
        <f>0</f>
        <v>0</v>
      </c>
      <c r="O72" s="5">
        <f>0</f>
        <v>0</v>
      </c>
      <c r="P72" s="5">
        <f>0</f>
        <v>0</v>
      </c>
      <c r="Q72" s="5">
        <f>0</f>
        <v>0</v>
      </c>
      <c r="R72" s="5">
        <f>0</f>
        <v>0</v>
      </c>
      <c r="S72" s="5">
        <f>0</f>
        <v>0</v>
      </c>
      <c r="T72" s="5">
        <f>0</f>
        <v>0</v>
      </c>
      <c r="U72" s="5">
        <f>0</f>
        <v>0</v>
      </c>
      <c r="V72" s="5">
        <v>0</v>
      </c>
      <c r="W72" s="5">
        <v>13871000</v>
      </c>
      <c r="X72" s="5">
        <v>13871000</v>
      </c>
    </row>
    <row r="73" spans="1:24" x14ac:dyDescent="0.25">
      <c r="A73" s="24" t="s">
        <v>79</v>
      </c>
      <c r="B73" s="5">
        <v>4694000000</v>
      </c>
      <c r="C73" s="5">
        <v>4395000000</v>
      </c>
      <c r="D73" s="5">
        <v>2247000000</v>
      </c>
      <c r="E73" s="5">
        <v>2205000000</v>
      </c>
      <c r="F73" s="5">
        <v>2269000000</v>
      </c>
      <c r="G73" s="5">
        <v>2534000000</v>
      </c>
      <c r="H73" s="5">
        <v>3545000000</v>
      </c>
      <c r="I73" s="5">
        <v>3059000000</v>
      </c>
      <c r="J73" s="5">
        <v>2665000000</v>
      </c>
      <c r="K73" s="5">
        <v>1822000000</v>
      </c>
      <c r="L73" s="5">
        <v>1118000000</v>
      </c>
      <c r="M73" s="5">
        <v>743000000</v>
      </c>
      <c r="N73" s="5">
        <v>740000000</v>
      </c>
      <c r="O73" s="5">
        <v>506000000</v>
      </c>
      <c r="P73" s="5">
        <v>379000000</v>
      </c>
      <c r="Q73" s="5">
        <v>312000000</v>
      </c>
      <c r="R73" s="5">
        <v>294175000</v>
      </c>
      <c r="S73" s="5">
        <v>101904000</v>
      </c>
      <c r="T73" s="5">
        <v>68497000</v>
      </c>
      <c r="U73" s="5">
        <v>72053000</v>
      </c>
      <c r="V73" s="5">
        <v>30502000</v>
      </c>
      <c r="W73" s="5">
        <v>1512000</v>
      </c>
      <c r="X73" s="5">
        <v>2468000</v>
      </c>
    </row>
    <row r="74" spans="1:24" x14ac:dyDescent="0.25">
      <c r="A74" s="24" t="s">
        <v>80</v>
      </c>
      <c r="B74" s="5">
        <v>325084000000</v>
      </c>
      <c r="C74" s="5">
        <v>283379000000</v>
      </c>
      <c r="D74" s="5">
        <v>256144000000</v>
      </c>
      <c r="E74" s="5">
        <v>251635000000</v>
      </c>
      <c r="F74" s="5">
        <v>222544000000</v>
      </c>
      <c r="G74" s="5">
        <v>201442000000</v>
      </c>
      <c r="H74" s="5">
        <v>177628000000</v>
      </c>
      <c r="I74" s="5">
        <v>152502000000</v>
      </c>
      <c r="J74" s="5">
        <v>139036000000</v>
      </c>
      <c r="K74" s="5">
        <v>120331000000</v>
      </c>
      <c r="L74" s="5">
        <v>103860000000</v>
      </c>
      <c r="M74" s="5">
        <v>87309000000</v>
      </c>
      <c r="N74" s="5">
        <v>71715000000</v>
      </c>
      <c r="O74" s="5">
        <v>58145000000</v>
      </c>
      <c r="P74" s="5">
        <v>46241000000</v>
      </c>
      <c r="Q74" s="5">
        <v>36004000000</v>
      </c>
      <c r="R74" s="5">
        <v>28238862000</v>
      </c>
      <c r="S74" s="5">
        <v>22689679000</v>
      </c>
      <c r="T74" s="5">
        <v>17039840000</v>
      </c>
      <c r="U74" s="5">
        <v>9418957000</v>
      </c>
      <c r="V74" s="5">
        <v>2929056000</v>
      </c>
      <c r="W74" s="5">
        <v>588770000</v>
      </c>
      <c r="X74" s="5">
        <v>173953000</v>
      </c>
    </row>
    <row r="75" spans="1:24" ht="15.75" thickBot="1" x14ac:dyDescent="0.3">
      <c r="A75" s="25" t="s">
        <v>112</v>
      </c>
      <c r="B75" s="6">
        <v>325084000000</v>
      </c>
      <c r="C75" s="6">
        <v>283379000000</v>
      </c>
      <c r="D75" s="6">
        <v>256144000000</v>
      </c>
      <c r="E75" s="6">
        <v>251635000000</v>
      </c>
      <c r="F75" s="6">
        <v>222544000000</v>
      </c>
      <c r="G75" s="6">
        <v>201442000000</v>
      </c>
      <c r="H75" s="6">
        <v>177628000000</v>
      </c>
      <c r="I75" s="6">
        <v>152502000000</v>
      </c>
      <c r="J75" s="6">
        <v>139036000000</v>
      </c>
      <c r="K75" s="6">
        <v>120331000000</v>
      </c>
      <c r="L75" s="6">
        <v>103860000000</v>
      </c>
      <c r="M75" s="6">
        <v>87309000000</v>
      </c>
      <c r="N75" s="6">
        <v>71715000000</v>
      </c>
      <c r="O75" s="6">
        <v>58145000000</v>
      </c>
      <c r="P75" s="6">
        <v>46241000000</v>
      </c>
      <c r="Q75" s="6">
        <v>36004000000</v>
      </c>
      <c r="R75" s="6">
        <v>28238862000</v>
      </c>
      <c r="S75" s="6">
        <v>22689679000</v>
      </c>
      <c r="T75" s="6">
        <v>17039840000</v>
      </c>
      <c r="U75" s="6">
        <v>9418957000</v>
      </c>
      <c r="V75" s="6">
        <v>2929056000</v>
      </c>
      <c r="W75" s="6">
        <v>588770000</v>
      </c>
      <c r="X75" s="6">
        <v>173953000</v>
      </c>
    </row>
    <row r="76" spans="1:24" ht="15.75" thickTop="1" x14ac:dyDescent="0.25">
      <c r="A76" s="24"/>
      <c r="B76" s="5"/>
      <c r="C76" s="5"/>
      <c r="D76" s="5"/>
      <c r="E76" s="5"/>
      <c r="F76" s="5"/>
      <c r="G76" s="5"/>
      <c r="H76" s="5"/>
      <c r="I76" s="5"/>
      <c r="J76" s="5"/>
      <c r="K76" s="5"/>
      <c r="L76" s="5"/>
      <c r="M76" s="5"/>
      <c r="N76" s="5"/>
      <c r="O76" s="5"/>
      <c r="P76" s="5"/>
      <c r="Q76" s="5"/>
      <c r="R76" s="5"/>
      <c r="S76" s="5"/>
      <c r="T76" s="5"/>
      <c r="U76" s="5"/>
      <c r="V76" s="5"/>
      <c r="W76" s="5"/>
      <c r="X76" s="5"/>
    </row>
    <row r="77" spans="1:24" x14ac:dyDescent="0.25">
      <c r="A77" s="24"/>
      <c r="B77" s="5"/>
      <c r="C77" s="5"/>
      <c r="D77" s="5"/>
      <c r="E77" s="5"/>
      <c r="F77" s="5"/>
      <c r="G77" s="5"/>
      <c r="H77" s="5"/>
      <c r="I77" s="5"/>
      <c r="J77" s="5"/>
      <c r="K77" s="5"/>
      <c r="L77" s="5"/>
      <c r="M77" s="5"/>
      <c r="N77" s="5"/>
      <c r="O77" s="5"/>
      <c r="P77" s="5"/>
      <c r="Q77" s="5"/>
      <c r="R77" s="5"/>
      <c r="S77" s="5"/>
      <c r="T77" s="5"/>
      <c r="U77" s="5"/>
      <c r="V77" s="5"/>
      <c r="W77" s="5"/>
      <c r="X77" s="5"/>
    </row>
    <row r="78" spans="1:24" x14ac:dyDescent="0.25">
      <c r="A78" s="24"/>
      <c r="B78" s="5"/>
      <c r="C78" s="5"/>
      <c r="D78" s="5"/>
      <c r="E78" s="5"/>
      <c r="F78" s="5"/>
      <c r="G78" s="5"/>
      <c r="H78" s="5"/>
      <c r="I78" s="5"/>
      <c r="J78" s="5"/>
      <c r="K78" s="5"/>
      <c r="L78" s="5"/>
      <c r="M78" s="5"/>
      <c r="N78" s="5"/>
      <c r="O78" s="5"/>
      <c r="P78" s="5"/>
      <c r="Q78" s="5"/>
      <c r="R78" s="5"/>
      <c r="S78" s="5"/>
      <c r="T78" s="5"/>
      <c r="U78" s="5"/>
      <c r="V78" s="5"/>
      <c r="W78" s="5"/>
      <c r="X78" s="5"/>
    </row>
    <row r="79" spans="1:24" x14ac:dyDescent="0.25">
      <c r="A79" s="24"/>
      <c r="B79" s="5"/>
      <c r="C79" s="5"/>
      <c r="D79" s="5"/>
      <c r="E79" s="5"/>
      <c r="F79" s="5"/>
      <c r="G79" s="5"/>
      <c r="H79" s="5"/>
      <c r="I79" s="5"/>
      <c r="J79" s="5"/>
      <c r="K79" s="5"/>
      <c r="L79" s="5"/>
      <c r="M79" s="5"/>
      <c r="N79" s="5"/>
      <c r="O79" s="5"/>
      <c r="P79" s="5"/>
      <c r="Q79" s="5"/>
      <c r="R79" s="5"/>
      <c r="S79" s="5"/>
      <c r="T79" s="5"/>
      <c r="U79" s="5"/>
      <c r="V79" s="5"/>
      <c r="W79" s="5"/>
      <c r="X79" s="5"/>
    </row>
    <row r="80" spans="1:24" x14ac:dyDescent="0.25">
      <c r="A80" s="24"/>
      <c r="B80" s="5"/>
      <c r="C80" s="5"/>
      <c r="D80" s="5"/>
      <c r="E80" s="5"/>
      <c r="F80" s="5"/>
      <c r="G80" s="5"/>
      <c r="H80" s="5"/>
      <c r="I80" s="5"/>
      <c r="J80" s="5"/>
      <c r="K80" s="5"/>
      <c r="L80" s="5"/>
      <c r="M80" s="5"/>
      <c r="N80" s="5"/>
      <c r="O80" s="5"/>
      <c r="P80" s="5"/>
      <c r="Q80" s="5"/>
      <c r="R80" s="5"/>
      <c r="S80" s="5"/>
      <c r="T80" s="5"/>
      <c r="U80" s="5"/>
      <c r="V80" s="5"/>
      <c r="W80" s="5"/>
      <c r="X80" s="5"/>
    </row>
    <row r="81" spans="1:24" x14ac:dyDescent="0.25">
      <c r="A81" s="24"/>
      <c r="B81" s="5"/>
      <c r="C81" s="5"/>
      <c r="D81" s="5"/>
      <c r="E81" s="5"/>
      <c r="F81" s="5"/>
      <c r="G81" s="5"/>
      <c r="H81" s="5"/>
      <c r="I81" s="5"/>
      <c r="J81" s="5"/>
      <c r="K81" s="5"/>
      <c r="L81" s="5"/>
      <c r="M81" s="5"/>
      <c r="N81" s="5"/>
      <c r="O81" s="5"/>
      <c r="P81" s="5"/>
      <c r="Q81" s="5"/>
      <c r="R81" s="5"/>
      <c r="S81" s="5"/>
      <c r="T81" s="5"/>
      <c r="U81" s="5"/>
      <c r="V81" s="5"/>
      <c r="W81" s="5"/>
      <c r="X81" s="5"/>
    </row>
    <row r="82" spans="1:24" x14ac:dyDescent="0.25">
      <c r="A82" s="24"/>
      <c r="B82" s="5"/>
      <c r="C82" s="5"/>
      <c r="D82" s="5"/>
      <c r="E82" s="5"/>
      <c r="F82" s="5"/>
      <c r="G82" s="5"/>
      <c r="H82" s="5"/>
      <c r="I82" s="5"/>
      <c r="J82" s="5"/>
      <c r="K82" s="5"/>
      <c r="L82" s="5"/>
      <c r="M82" s="5"/>
      <c r="N82" s="5"/>
      <c r="O82" s="5"/>
      <c r="P82" s="5"/>
      <c r="Q82" s="5"/>
      <c r="R82" s="5"/>
      <c r="S82" s="5"/>
      <c r="T82" s="5"/>
      <c r="U82" s="5"/>
      <c r="V82" s="5"/>
      <c r="W82" s="5"/>
      <c r="X82" s="5"/>
    </row>
    <row r="83" spans="1:24" x14ac:dyDescent="0.25">
      <c r="A83" s="24"/>
      <c r="B83" s="5"/>
      <c r="C83" s="5"/>
      <c r="D83" s="5"/>
      <c r="E83" s="5"/>
      <c r="F83" s="5"/>
      <c r="G83" s="5"/>
      <c r="H83" s="5"/>
      <c r="I83" s="5"/>
      <c r="J83" s="5"/>
      <c r="K83" s="5"/>
      <c r="L83" s="5"/>
      <c r="M83" s="5"/>
      <c r="N83" s="5"/>
      <c r="O83" s="5"/>
      <c r="P83" s="5"/>
      <c r="Q83" s="5"/>
      <c r="R83" s="5"/>
      <c r="S83" s="5"/>
      <c r="T83" s="5"/>
      <c r="U83" s="5"/>
      <c r="V83" s="5"/>
      <c r="W83" s="5"/>
      <c r="X83" s="5"/>
    </row>
    <row r="84" spans="1:24" x14ac:dyDescent="0.25">
      <c r="A84" s="24"/>
      <c r="B84" s="5"/>
      <c r="C84" s="5"/>
      <c r="D84" s="5"/>
      <c r="E84" s="5"/>
      <c r="F84" s="5"/>
      <c r="G84" s="5"/>
      <c r="H84" s="5"/>
      <c r="I84" s="5"/>
      <c r="J84" s="5"/>
      <c r="K84" s="5"/>
      <c r="L84" s="5"/>
      <c r="M84" s="5"/>
      <c r="N84" s="5"/>
      <c r="O84" s="5"/>
      <c r="P84" s="5"/>
      <c r="Q84" s="5"/>
      <c r="R84" s="5"/>
      <c r="S84" s="5"/>
      <c r="T84" s="5"/>
      <c r="U84" s="5"/>
      <c r="V84" s="5"/>
      <c r="W84" s="5"/>
      <c r="X84" s="5"/>
    </row>
    <row r="85" spans="1:24" x14ac:dyDescent="0.25">
      <c r="A85" s="24"/>
      <c r="B85" s="5"/>
      <c r="C85" s="5"/>
      <c r="D85" s="5"/>
      <c r="E85" s="5"/>
      <c r="F85" s="5"/>
      <c r="G85" s="5"/>
      <c r="H85" s="5"/>
      <c r="I85" s="5"/>
      <c r="J85" s="5"/>
      <c r="K85" s="5"/>
      <c r="L85" s="5"/>
      <c r="M85" s="5"/>
      <c r="N85" s="5"/>
      <c r="O85" s="5"/>
      <c r="P85" s="5"/>
      <c r="Q85" s="5"/>
      <c r="R85" s="5"/>
      <c r="S85" s="5"/>
      <c r="T85" s="5"/>
      <c r="U85" s="5"/>
      <c r="V85" s="5"/>
      <c r="W85" s="5"/>
      <c r="X85" s="5"/>
    </row>
    <row r="86" spans="1:24" x14ac:dyDescent="0.25">
      <c r="A86" s="24"/>
      <c r="B86" s="5"/>
      <c r="C86" s="5"/>
      <c r="D86" s="5"/>
      <c r="E86" s="5"/>
      <c r="F86" s="5"/>
      <c r="G86" s="5"/>
      <c r="H86" s="5"/>
      <c r="I86" s="5"/>
      <c r="J86" s="5"/>
      <c r="K86" s="5"/>
      <c r="L86" s="5"/>
      <c r="M86" s="5"/>
      <c r="N86" s="5"/>
      <c r="O86" s="5"/>
      <c r="P86" s="5"/>
      <c r="Q86" s="5"/>
      <c r="R86" s="5"/>
      <c r="S86" s="5"/>
      <c r="T86" s="5"/>
      <c r="U86" s="5"/>
      <c r="V86" s="5"/>
      <c r="W86" s="5"/>
      <c r="X86" s="5"/>
    </row>
    <row r="87" spans="1:24" x14ac:dyDescent="0.25">
      <c r="A87" s="24"/>
      <c r="B87" s="5"/>
      <c r="C87" s="5"/>
      <c r="D87" s="5"/>
      <c r="E87" s="5"/>
      <c r="F87" s="5"/>
      <c r="G87" s="5"/>
      <c r="H87" s="5"/>
      <c r="I87" s="5"/>
      <c r="J87" s="5"/>
      <c r="K87" s="5"/>
      <c r="L87" s="5"/>
      <c r="M87" s="5"/>
      <c r="N87" s="5"/>
      <c r="O87" s="5"/>
      <c r="P87" s="5"/>
      <c r="Q87" s="5"/>
      <c r="R87" s="5"/>
      <c r="S87" s="5"/>
      <c r="T87" s="5"/>
      <c r="U87" s="5"/>
      <c r="V87" s="5"/>
      <c r="W87" s="5"/>
      <c r="X87" s="5"/>
    </row>
    <row r="88" spans="1:24" x14ac:dyDescent="0.25">
      <c r="A88" s="24"/>
      <c r="B88" s="5"/>
      <c r="C88" s="5"/>
      <c r="D88" s="5"/>
      <c r="E88" s="5"/>
      <c r="F88" s="5"/>
      <c r="G88" s="5"/>
      <c r="H88" s="5"/>
      <c r="I88" s="5"/>
      <c r="J88" s="5"/>
      <c r="K88" s="5"/>
      <c r="L88" s="5"/>
      <c r="M88" s="5"/>
      <c r="N88" s="5"/>
      <c r="O88" s="5"/>
      <c r="P88" s="5"/>
      <c r="Q88" s="5"/>
      <c r="R88" s="5"/>
      <c r="S88" s="5"/>
      <c r="T88" s="5"/>
      <c r="U88" s="5"/>
      <c r="V88" s="5"/>
      <c r="W88" s="5"/>
      <c r="X88" s="5"/>
    </row>
    <row r="89" spans="1:24" x14ac:dyDescent="0.25">
      <c r="A89" s="24"/>
      <c r="B89" s="5"/>
      <c r="C89" s="5"/>
      <c r="D89" s="5"/>
      <c r="E89" s="5"/>
      <c r="F89" s="5"/>
      <c r="G89" s="5"/>
      <c r="H89" s="5"/>
      <c r="I89" s="5"/>
      <c r="J89" s="5"/>
      <c r="K89" s="5"/>
      <c r="L89" s="5"/>
      <c r="M89" s="5"/>
      <c r="N89" s="5"/>
      <c r="O89" s="5"/>
      <c r="P89" s="5"/>
      <c r="Q89" s="5"/>
      <c r="R89" s="5"/>
      <c r="S89" s="5"/>
      <c r="T89" s="5"/>
      <c r="U89" s="5"/>
      <c r="V89" s="5"/>
      <c r="W89" s="5"/>
      <c r="X89" s="5"/>
    </row>
    <row r="90" spans="1:24" x14ac:dyDescent="0.25">
      <c r="A90" s="24"/>
      <c r="B90" s="5"/>
      <c r="C90" s="5"/>
      <c r="D90" s="5"/>
      <c r="E90" s="5"/>
      <c r="F90" s="5"/>
      <c r="G90" s="5"/>
      <c r="H90" s="5"/>
      <c r="I90" s="5"/>
      <c r="J90" s="5"/>
      <c r="K90" s="5"/>
      <c r="L90" s="5"/>
      <c r="M90" s="5"/>
      <c r="N90" s="5"/>
      <c r="O90" s="5"/>
      <c r="P90" s="5"/>
      <c r="Q90" s="5"/>
      <c r="R90" s="5"/>
      <c r="S90" s="5"/>
      <c r="T90" s="5"/>
      <c r="U90" s="5"/>
      <c r="V90" s="5"/>
      <c r="W90" s="5"/>
      <c r="X90" s="5"/>
    </row>
    <row r="91" spans="1:24" x14ac:dyDescent="0.25">
      <c r="A91" s="24"/>
      <c r="B91" s="5"/>
      <c r="C91" s="5"/>
      <c r="D91" s="5"/>
      <c r="E91" s="5"/>
      <c r="F91" s="5"/>
      <c r="G91" s="5"/>
      <c r="H91" s="5"/>
      <c r="I91" s="5"/>
      <c r="J91" s="5"/>
      <c r="K91" s="5"/>
      <c r="L91" s="5"/>
      <c r="M91" s="5"/>
      <c r="N91" s="5"/>
      <c r="O91" s="5"/>
      <c r="P91" s="5"/>
      <c r="Q91" s="5"/>
      <c r="R91" s="5"/>
      <c r="S91" s="5"/>
      <c r="T91" s="5"/>
      <c r="U91" s="5"/>
      <c r="V91" s="5"/>
      <c r="W91" s="5"/>
      <c r="X91" s="5"/>
    </row>
    <row r="92" spans="1:24" x14ac:dyDescent="0.25">
      <c r="A92" s="24"/>
      <c r="B92" s="5"/>
      <c r="C92" s="5"/>
      <c r="D92" s="5"/>
      <c r="E92" s="5"/>
      <c r="F92" s="5"/>
      <c r="G92" s="5"/>
      <c r="H92" s="5"/>
      <c r="I92" s="5"/>
      <c r="J92" s="5"/>
      <c r="K92" s="5"/>
      <c r="L92" s="5"/>
      <c r="M92" s="5"/>
      <c r="N92" s="5"/>
      <c r="O92" s="5"/>
      <c r="P92" s="5"/>
      <c r="Q92" s="5"/>
      <c r="R92" s="5"/>
      <c r="S92" s="5"/>
      <c r="T92" s="5"/>
      <c r="U92" s="5"/>
      <c r="V92" s="5"/>
      <c r="W92" s="5"/>
      <c r="X92" s="5"/>
    </row>
    <row r="93" spans="1:24" x14ac:dyDescent="0.25">
      <c r="A93" s="24"/>
      <c r="B93" s="5"/>
      <c r="C93" s="5"/>
      <c r="D93" s="5"/>
      <c r="E93" s="5"/>
      <c r="F93" s="5"/>
      <c r="G93" s="5"/>
      <c r="H93" s="5"/>
      <c r="I93" s="5"/>
      <c r="J93" s="5"/>
      <c r="K93" s="5"/>
      <c r="L93" s="5"/>
      <c r="M93" s="5"/>
      <c r="N93" s="5"/>
      <c r="O93" s="5"/>
      <c r="P93" s="5"/>
      <c r="Q93" s="5"/>
      <c r="R93" s="5"/>
      <c r="S93" s="5"/>
      <c r="T93" s="5"/>
      <c r="U93" s="5"/>
      <c r="V93" s="5"/>
      <c r="W93" s="5"/>
      <c r="X93" s="5"/>
    </row>
    <row r="94" spans="1:24" x14ac:dyDescent="0.25">
      <c r="A94" s="24"/>
      <c r="B94" s="20"/>
      <c r="C94" s="20"/>
      <c r="D94" s="20"/>
      <c r="E94" s="20"/>
      <c r="F94" s="20"/>
      <c r="G94" s="20"/>
      <c r="H94" s="20"/>
      <c r="I94" s="20"/>
      <c r="J94" s="20"/>
      <c r="K94" s="20"/>
      <c r="L94" s="20"/>
      <c r="M94" s="20"/>
      <c r="N94" s="20"/>
      <c r="O94" s="20"/>
      <c r="P94" s="20"/>
      <c r="Q94" s="20"/>
      <c r="R94" s="20"/>
      <c r="S94" s="20"/>
      <c r="T94" s="20"/>
      <c r="U94" s="20"/>
      <c r="V94" s="20"/>
      <c r="W94" s="20"/>
      <c r="X94" s="20"/>
    </row>
    <row r="95" spans="1:24" x14ac:dyDescent="0.25">
      <c r="A95" s="24"/>
      <c r="B95" s="20"/>
      <c r="C95" s="20"/>
      <c r="D95" s="20"/>
      <c r="E95" s="20"/>
      <c r="F95" s="20"/>
      <c r="G95" s="20"/>
      <c r="H95" s="20"/>
      <c r="I95" s="20"/>
      <c r="J95" s="20"/>
      <c r="K95" s="20"/>
      <c r="L95" s="20"/>
      <c r="M95" s="20"/>
      <c r="N95" s="20"/>
      <c r="O95" s="20"/>
      <c r="P95" s="20"/>
      <c r="Q95" s="20"/>
      <c r="R95" s="20"/>
      <c r="S95" s="20"/>
      <c r="T95" s="20"/>
      <c r="U95" s="20"/>
      <c r="V95" s="20"/>
      <c r="W95" s="20"/>
      <c r="X9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BD014-8070-4945-8D8C-E1E7E54E8289}">
  <dimension ref="A1:X56"/>
  <sheetViews>
    <sheetView workbookViewId="0">
      <selection activeCell="A31" sqref="A31"/>
    </sheetView>
  </sheetViews>
  <sheetFormatPr defaultRowHeight="15" x14ac:dyDescent="0.25"/>
  <cols>
    <col min="1" max="1" width="43.140625" customWidth="1"/>
    <col min="2" max="2" width="22.42578125" customWidth="1"/>
    <col min="3" max="9" width="20" bestFit="1" customWidth="1"/>
    <col min="10" max="24" width="19" bestFit="1" customWidth="1"/>
  </cols>
  <sheetData>
    <row r="1" spans="1:24" x14ac:dyDescent="0.25">
      <c r="A1" s="26" t="s">
        <v>131</v>
      </c>
      <c r="B1" s="4">
        <v>45657</v>
      </c>
      <c r="C1" s="4">
        <v>45291</v>
      </c>
      <c r="D1" s="4">
        <v>44926</v>
      </c>
      <c r="E1" s="4">
        <v>44561</v>
      </c>
      <c r="F1" s="4">
        <v>44196</v>
      </c>
      <c r="G1" s="4">
        <v>43830</v>
      </c>
      <c r="H1" s="4">
        <v>43465</v>
      </c>
      <c r="I1" s="4">
        <v>43100</v>
      </c>
      <c r="J1" s="4">
        <v>42735</v>
      </c>
      <c r="K1" s="4">
        <v>42369</v>
      </c>
      <c r="L1" s="4">
        <v>42004</v>
      </c>
      <c r="M1" s="4">
        <v>41639</v>
      </c>
      <c r="N1" s="4">
        <v>41274</v>
      </c>
      <c r="O1" s="4">
        <v>40908</v>
      </c>
      <c r="P1" s="4">
        <v>40543</v>
      </c>
      <c r="Q1" s="4">
        <v>40178</v>
      </c>
      <c r="R1" s="4">
        <v>39813</v>
      </c>
      <c r="S1" s="4">
        <v>39447</v>
      </c>
      <c r="T1" s="4">
        <v>39082</v>
      </c>
      <c r="U1" s="4">
        <v>38717</v>
      </c>
      <c r="V1" s="4">
        <v>38352</v>
      </c>
      <c r="W1" s="4">
        <v>37986</v>
      </c>
      <c r="X1" s="4">
        <v>37621</v>
      </c>
    </row>
    <row r="2" spans="1:24" x14ac:dyDescent="0.25">
      <c r="A2" s="12" t="s">
        <v>81</v>
      </c>
      <c r="B2" s="13">
        <v>350018000000</v>
      </c>
      <c r="C2" s="13">
        <v>307394000000</v>
      </c>
      <c r="D2" s="13">
        <v>282836000000</v>
      </c>
      <c r="E2" s="13">
        <v>257637000000</v>
      </c>
      <c r="F2" s="13">
        <v>182527000000</v>
      </c>
      <c r="G2" s="13">
        <v>161857000000</v>
      </c>
      <c r="H2" s="13">
        <v>136819000000</v>
      </c>
      <c r="I2" s="13">
        <v>110855000000</v>
      </c>
      <c r="J2" s="13">
        <v>90272000000</v>
      </c>
      <c r="K2" s="13">
        <v>74989000000</v>
      </c>
      <c r="L2" s="13">
        <v>66001000000</v>
      </c>
      <c r="M2" s="13">
        <v>55519000000</v>
      </c>
      <c r="N2" s="13">
        <v>46039000000</v>
      </c>
      <c r="O2" s="13">
        <v>37905000000</v>
      </c>
      <c r="P2" s="13">
        <v>29321000000</v>
      </c>
      <c r="Q2" s="13">
        <v>23651000000</v>
      </c>
      <c r="R2" s="13">
        <v>21796000000</v>
      </c>
      <c r="S2" s="13">
        <v>16593986000</v>
      </c>
      <c r="T2" s="13">
        <v>10604917000</v>
      </c>
      <c r="U2" s="13">
        <v>6138560000</v>
      </c>
      <c r="V2" s="13">
        <v>3189223000</v>
      </c>
      <c r="W2" s="13">
        <v>1465934000</v>
      </c>
      <c r="X2" s="13">
        <v>439508000</v>
      </c>
    </row>
    <row r="3" spans="1:24" x14ac:dyDescent="0.25">
      <c r="A3" t="s">
        <v>82</v>
      </c>
      <c r="B3" s="13">
        <v>350018000000</v>
      </c>
      <c r="C3" s="13">
        <v>307394000000</v>
      </c>
      <c r="D3" s="13">
        <v>282836000000</v>
      </c>
      <c r="E3" s="13">
        <v>257637000000</v>
      </c>
      <c r="F3" s="13">
        <v>182527000000</v>
      </c>
      <c r="G3" s="13">
        <v>161857000000</v>
      </c>
      <c r="H3" s="13">
        <v>136819000000</v>
      </c>
      <c r="I3" s="13">
        <v>110855000000</v>
      </c>
      <c r="J3" s="13">
        <v>90272000000</v>
      </c>
      <c r="K3" s="13">
        <v>67835000000</v>
      </c>
      <c r="L3" s="13">
        <v>59951000000</v>
      </c>
      <c r="M3" s="13">
        <v>51084000000</v>
      </c>
      <c r="N3" s="13">
        <v>43686000000</v>
      </c>
      <c r="O3" s="13">
        <v>36531000000</v>
      </c>
      <c r="P3" s="13">
        <v>28236000000</v>
      </c>
      <c r="Q3" s="13">
        <v>22889000000</v>
      </c>
      <c r="R3" s="13">
        <v>21129000000</v>
      </c>
      <c r="S3" s="13">
        <v>16412643000</v>
      </c>
      <c r="T3" s="13">
        <v>10492628000</v>
      </c>
      <c r="U3" s="13">
        <v>6065002000</v>
      </c>
      <c r="V3" s="13">
        <v>3143288000</v>
      </c>
      <c r="W3" s="13">
        <v>1420663000</v>
      </c>
      <c r="X3" s="13">
        <v>410915000</v>
      </c>
    </row>
    <row r="4" spans="1:24" x14ac:dyDescent="0.25">
      <c r="A4" t="s">
        <v>84</v>
      </c>
      <c r="B4" s="5">
        <v>146306000000</v>
      </c>
      <c r="C4" s="5">
        <v>133332000000</v>
      </c>
      <c r="D4" s="5">
        <v>126203000000</v>
      </c>
      <c r="E4" s="5">
        <v>110939000000</v>
      </c>
      <c r="F4" s="5">
        <v>84732000000</v>
      </c>
      <c r="G4" s="5">
        <v>71896000000</v>
      </c>
      <c r="H4" s="5">
        <v>59549000000</v>
      </c>
      <c r="I4" s="5">
        <v>45583000000</v>
      </c>
      <c r="J4" s="5">
        <v>35138000000</v>
      </c>
      <c r="K4" s="5">
        <v>28164000000</v>
      </c>
      <c r="L4" s="5">
        <v>25691000000</v>
      </c>
      <c r="M4" s="5">
        <v>21993000000</v>
      </c>
      <c r="N4" s="5">
        <v>17176000000</v>
      </c>
      <c r="O4" s="5">
        <v>13188000000</v>
      </c>
      <c r="P4" s="5">
        <v>10417000000</v>
      </c>
      <c r="Q4" s="5">
        <v>8844000000</v>
      </c>
      <c r="R4" s="5">
        <v>8622000000</v>
      </c>
      <c r="S4" s="5">
        <v>6649085000</v>
      </c>
      <c r="T4" s="5">
        <v>4225027000</v>
      </c>
      <c r="U4" s="5">
        <v>2577088000</v>
      </c>
      <c r="V4" s="5">
        <v>1457653000</v>
      </c>
      <c r="W4" s="5">
        <v>625854000</v>
      </c>
      <c r="X4" s="5">
        <v>131510000</v>
      </c>
    </row>
    <row r="5" spans="1:24" x14ac:dyDescent="0.25">
      <c r="A5" s="12" t="s">
        <v>85</v>
      </c>
      <c r="B5" s="10">
        <v>203712000000</v>
      </c>
      <c r="C5" s="10">
        <v>174062000000</v>
      </c>
      <c r="D5" s="10">
        <v>156633000000</v>
      </c>
      <c r="E5" s="10">
        <v>146698000000</v>
      </c>
      <c r="F5" s="10">
        <v>97795000000</v>
      </c>
      <c r="G5" s="10">
        <v>89961000000</v>
      </c>
      <c r="H5" s="10">
        <v>77270000000</v>
      </c>
      <c r="I5" s="10">
        <v>65272000000</v>
      </c>
      <c r="J5" s="10">
        <v>55134000000</v>
      </c>
      <c r="K5" s="10">
        <v>46825000000</v>
      </c>
      <c r="L5" s="10">
        <v>40310000000</v>
      </c>
      <c r="M5" s="10">
        <v>33526000000</v>
      </c>
      <c r="N5" s="10">
        <v>28863000000</v>
      </c>
      <c r="O5" s="10">
        <v>24717000000</v>
      </c>
      <c r="P5" s="10">
        <v>18904000000</v>
      </c>
      <c r="Q5" s="10">
        <v>14807000000</v>
      </c>
      <c r="R5" s="10">
        <v>13174000000</v>
      </c>
      <c r="S5" s="10">
        <v>9944901000</v>
      </c>
      <c r="T5" s="10">
        <v>6379890000</v>
      </c>
      <c r="U5" s="10">
        <v>3561472000</v>
      </c>
      <c r="V5" s="10">
        <v>1731570000</v>
      </c>
      <c r="W5" s="10">
        <v>840080000</v>
      </c>
      <c r="X5" s="10">
        <v>307998000</v>
      </c>
    </row>
    <row r="6" spans="1:24" x14ac:dyDescent="0.25">
      <c r="A6" t="s">
        <v>86</v>
      </c>
      <c r="B6" s="5">
        <v>91322000000</v>
      </c>
      <c r="C6" s="5">
        <v>89769000000</v>
      </c>
      <c r="D6" s="5">
        <v>81791000000</v>
      </c>
      <c r="E6" s="5">
        <v>67984000000</v>
      </c>
      <c r="F6" s="5">
        <v>56571000000</v>
      </c>
      <c r="G6" s="5">
        <v>54033000000</v>
      </c>
      <c r="H6" s="5">
        <v>44675000000</v>
      </c>
      <c r="I6" s="5">
        <v>36358000000</v>
      </c>
      <c r="J6" s="5">
        <v>31418000000</v>
      </c>
      <c r="K6" s="5">
        <v>27465000000</v>
      </c>
      <c r="L6" s="5">
        <v>23814000000</v>
      </c>
      <c r="M6" s="5">
        <v>18123000000</v>
      </c>
      <c r="N6" s="5">
        <v>15029000000</v>
      </c>
      <c r="O6" s="5">
        <v>12475000000</v>
      </c>
      <c r="P6" s="5">
        <v>8523000000</v>
      </c>
      <c r="Q6" s="5">
        <v>6495000000</v>
      </c>
      <c r="R6" s="5">
        <v>6542000000</v>
      </c>
      <c r="S6" s="5">
        <v>4860501000</v>
      </c>
      <c r="T6" s="5">
        <v>2829894000</v>
      </c>
      <c r="U6" s="5">
        <v>1454194000</v>
      </c>
      <c r="V6" s="5">
        <v>890378000</v>
      </c>
      <c r="W6" s="5">
        <v>497616000</v>
      </c>
      <c r="X6" s="5">
        <v>121532000</v>
      </c>
    </row>
    <row r="7" spans="1:24" x14ac:dyDescent="0.25">
      <c r="A7" t="s">
        <v>87</v>
      </c>
      <c r="B7" s="5">
        <v>41996000000</v>
      </c>
      <c r="C7" s="5">
        <v>44342000000</v>
      </c>
      <c r="D7" s="5">
        <v>42291000000</v>
      </c>
      <c r="E7" s="5">
        <v>36422000000</v>
      </c>
      <c r="F7" s="5">
        <v>28998000000</v>
      </c>
      <c r="G7" s="5">
        <v>28015000000</v>
      </c>
      <c r="H7" s="5">
        <v>23256000000</v>
      </c>
      <c r="I7" s="5">
        <v>19733000000</v>
      </c>
      <c r="J7" s="5">
        <v>17470000000</v>
      </c>
      <c r="K7" s="5">
        <v>15183000000</v>
      </c>
      <c r="L7" s="5">
        <v>13982000000</v>
      </c>
      <c r="M7" s="5">
        <v>10986000000</v>
      </c>
      <c r="N7" s="5">
        <v>8946000000</v>
      </c>
      <c r="O7" s="5">
        <v>7313000000</v>
      </c>
      <c r="P7" s="5">
        <v>4761000000</v>
      </c>
      <c r="Q7" s="5">
        <v>3652000000</v>
      </c>
      <c r="R7" s="5">
        <v>3749000000</v>
      </c>
      <c r="S7" s="5">
        <v>2740516000</v>
      </c>
      <c r="T7" s="5">
        <v>1601305000</v>
      </c>
      <c r="U7" s="5">
        <v>854684000</v>
      </c>
      <c r="V7" s="5">
        <v>664746000</v>
      </c>
      <c r="W7" s="5">
        <v>406388000</v>
      </c>
      <c r="X7" s="5">
        <v>89784000</v>
      </c>
    </row>
    <row r="8" spans="1:24" x14ac:dyDescent="0.25">
      <c r="A8" t="s">
        <v>88</v>
      </c>
      <c r="B8" s="5">
        <v>14188000000</v>
      </c>
      <c r="C8" s="5">
        <v>16425000000</v>
      </c>
      <c r="D8" s="5">
        <v>15724000000</v>
      </c>
      <c r="E8" s="5">
        <v>13510000000</v>
      </c>
      <c r="F8" s="5">
        <v>11052000000</v>
      </c>
      <c r="G8" s="5">
        <v>9551000000</v>
      </c>
      <c r="H8" s="5">
        <v>6923000000</v>
      </c>
      <c r="I8" s="5">
        <v>6840000000</v>
      </c>
      <c r="J8" s="5">
        <v>6985000000</v>
      </c>
      <c r="K8" s="5">
        <v>6136000000</v>
      </c>
      <c r="L8" s="5">
        <v>5851000000</v>
      </c>
      <c r="M8" s="5">
        <v>4432000000</v>
      </c>
      <c r="N8" s="5">
        <v>3481000000</v>
      </c>
      <c r="O8" s="5">
        <v>2724000000</v>
      </c>
      <c r="P8" s="5">
        <v>1962000000</v>
      </c>
      <c r="Q8" s="5">
        <v>1668000000</v>
      </c>
      <c r="R8" s="5">
        <v>1803000000</v>
      </c>
      <c r="S8" s="5">
        <v>1279250000</v>
      </c>
      <c r="T8" s="5">
        <v>751787000</v>
      </c>
      <c r="U8" s="5">
        <v>386532000</v>
      </c>
      <c r="V8" s="5">
        <v>418446000</v>
      </c>
      <c r="W8" s="5">
        <v>286060000</v>
      </c>
      <c r="X8" s="5">
        <v>45935000</v>
      </c>
    </row>
    <row r="9" spans="1:24" x14ac:dyDescent="0.25">
      <c r="A9" t="s">
        <v>89</v>
      </c>
      <c r="B9" s="5">
        <f>0</f>
        <v>0</v>
      </c>
      <c r="C9" s="5">
        <f>0</f>
        <v>0</v>
      </c>
      <c r="D9" s="5">
        <f>0</f>
        <v>0</v>
      </c>
      <c r="E9" s="5">
        <f>0</f>
        <v>0</v>
      </c>
      <c r="F9" s="5">
        <f>0</f>
        <v>0</v>
      </c>
      <c r="G9" s="5">
        <f>0</f>
        <v>0</v>
      </c>
      <c r="H9" s="5">
        <f>0</f>
        <v>0</v>
      </c>
      <c r="I9" s="5">
        <f>0</f>
        <v>0</v>
      </c>
      <c r="J9" s="5">
        <f>0</f>
        <v>0</v>
      </c>
      <c r="K9" s="5">
        <f>0</f>
        <v>0</v>
      </c>
      <c r="L9" s="5">
        <f>0</f>
        <v>0</v>
      </c>
      <c r="M9" s="5">
        <f>0</f>
        <v>0</v>
      </c>
      <c r="N9" s="5">
        <f>0</f>
        <v>0</v>
      </c>
      <c r="O9" s="5">
        <f>0</f>
        <v>0</v>
      </c>
      <c r="P9" s="5">
        <f>0</f>
        <v>0</v>
      </c>
      <c r="Q9" s="5">
        <f>0</f>
        <v>0</v>
      </c>
      <c r="R9" s="5">
        <f>0</f>
        <v>0</v>
      </c>
      <c r="S9" s="5">
        <f>0</f>
        <v>0</v>
      </c>
      <c r="T9" s="5">
        <f>0</f>
        <v>0</v>
      </c>
      <c r="U9" s="5">
        <f>0</f>
        <v>0</v>
      </c>
      <c r="V9" s="5">
        <v>278746000</v>
      </c>
      <c r="W9" s="5">
        <v>229361000</v>
      </c>
      <c r="X9" s="5">
        <v>21635000</v>
      </c>
    </row>
    <row r="10" spans="1:24" x14ac:dyDescent="0.25">
      <c r="A10" t="s">
        <v>109</v>
      </c>
      <c r="B10" s="5">
        <v>14188000000</v>
      </c>
      <c r="C10" s="5">
        <v>16425000000</v>
      </c>
      <c r="D10" s="5">
        <v>15724000000</v>
      </c>
      <c r="E10" s="5">
        <v>13510000000</v>
      </c>
      <c r="F10" s="5">
        <v>11052000000</v>
      </c>
      <c r="G10" s="5">
        <v>9551000000</v>
      </c>
      <c r="H10" s="5">
        <v>6923000000</v>
      </c>
      <c r="I10" s="5">
        <v>6840000000</v>
      </c>
      <c r="J10" s="5">
        <v>6985000000</v>
      </c>
      <c r="K10" s="5">
        <v>6136000000</v>
      </c>
      <c r="L10" s="5">
        <v>5851000000</v>
      </c>
      <c r="M10" s="5">
        <v>4432000000</v>
      </c>
      <c r="N10" s="5">
        <v>3481000000</v>
      </c>
      <c r="O10" s="5">
        <v>2724000000</v>
      </c>
      <c r="P10" s="5">
        <v>1962000000</v>
      </c>
      <c r="Q10" s="5">
        <v>1668000000</v>
      </c>
      <c r="R10" s="5">
        <v>1803000000</v>
      </c>
      <c r="S10" s="5">
        <v>1279250000</v>
      </c>
      <c r="T10" s="5">
        <v>751787000</v>
      </c>
      <c r="U10" s="5">
        <v>386532000</v>
      </c>
      <c r="V10" s="5">
        <v>139700000</v>
      </c>
      <c r="W10" s="5">
        <v>56699000</v>
      </c>
      <c r="X10" s="5">
        <v>24300000</v>
      </c>
    </row>
    <row r="11" spans="1:24" x14ac:dyDescent="0.25">
      <c r="A11" t="s">
        <v>90</v>
      </c>
      <c r="B11" s="5">
        <v>27808000000</v>
      </c>
      <c r="C11" s="5">
        <v>27917000000</v>
      </c>
      <c r="D11" s="5">
        <v>26567000000</v>
      </c>
      <c r="E11" s="5">
        <v>22912000000</v>
      </c>
      <c r="F11" s="5">
        <v>17946000000</v>
      </c>
      <c r="G11" s="5">
        <v>18464000000</v>
      </c>
      <c r="H11" s="5">
        <v>16333000000</v>
      </c>
      <c r="I11" s="5">
        <v>12893000000</v>
      </c>
      <c r="J11" s="5">
        <v>10485000000</v>
      </c>
      <c r="K11" s="5">
        <v>9047000000</v>
      </c>
      <c r="L11" s="5">
        <v>8131000000</v>
      </c>
      <c r="M11" s="5">
        <v>6554000000</v>
      </c>
      <c r="N11" s="5">
        <v>5465000000</v>
      </c>
      <c r="O11" s="5">
        <v>4589000000</v>
      </c>
      <c r="P11" s="5">
        <v>2799000000</v>
      </c>
      <c r="Q11" s="5">
        <v>1984000000</v>
      </c>
      <c r="R11" s="5">
        <v>1946000000</v>
      </c>
      <c r="S11" s="5">
        <v>1461266000</v>
      </c>
      <c r="T11" s="5">
        <v>849518000</v>
      </c>
      <c r="U11" s="5">
        <v>468152000</v>
      </c>
      <c r="V11" s="5">
        <v>246300000</v>
      </c>
      <c r="W11" s="5">
        <v>120328000</v>
      </c>
      <c r="X11" s="5">
        <v>43849000</v>
      </c>
    </row>
    <row r="12" spans="1:24" x14ac:dyDescent="0.25">
      <c r="A12" t="s">
        <v>91</v>
      </c>
      <c r="B12" s="5">
        <v>49326000000</v>
      </c>
      <c r="C12" s="5">
        <v>45427000000</v>
      </c>
      <c r="D12" s="5">
        <v>39500000000</v>
      </c>
      <c r="E12" s="5">
        <v>31562000000</v>
      </c>
      <c r="F12" s="5">
        <v>27573000000</v>
      </c>
      <c r="G12" s="5">
        <v>26018000000</v>
      </c>
      <c r="H12" s="5">
        <v>21419000000</v>
      </c>
      <c r="I12" s="5">
        <v>16625000000</v>
      </c>
      <c r="J12" s="5">
        <v>13948000000</v>
      </c>
      <c r="K12" s="5">
        <v>12282000000</v>
      </c>
      <c r="L12" s="5">
        <v>9832000000</v>
      </c>
      <c r="M12" s="5">
        <v>7137000000</v>
      </c>
      <c r="N12" s="5">
        <v>6083000000</v>
      </c>
      <c r="O12" s="5">
        <v>5162000000</v>
      </c>
      <c r="P12" s="5">
        <v>3762000000</v>
      </c>
      <c r="Q12" s="5">
        <v>2843000000</v>
      </c>
      <c r="R12" s="5">
        <v>2793000000</v>
      </c>
      <c r="S12" s="5">
        <v>2119985000</v>
      </c>
      <c r="T12" s="5">
        <v>1228589000</v>
      </c>
      <c r="U12" s="5">
        <v>599510000</v>
      </c>
      <c r="V12" s="5">
        <v>225632000</v>
      </c>
      <c r="W12" s="5">
        <v>91228000</v>
      </c>
      <c r="X12" s="5">
        <v>31748000</v>
      </c>
    </row>
    <row r="13" spans="1:24" x14ac:dyDescent="0.25">
      <c r="A13" t="s">
        <v>92</v>
      </c>
      <c r="B13" s="5">
        <f>0</f>
        <v>0</v>
      </c>
      <c r="C13" s="5">
        <f>0</f>
        <v>0</v>
      </c>
      <c r="D13" s="5">
        <f>0</f>
        <v>0</v>
      </c>
      <c r="E13" s="5">
        <f>0</f>
        <v>0</v>
      </c>
      <c r="F13" s="5">
        <f>0</f>
        <v>0</v>
      </c>
      <c r="G13" s="5">
        <f>0</f>
        <v>0</v>
      </c>
      <c r="H13" s="5">
        <f>0</f>
        <v>0</v>
      </c>
      <c r="I13" s="5">
        <f>0</f>
        <v>0</v>
      </c>
      <c r="J13" s="5">
        <f>0</f>
        <v>0</v>
      </c>
      <c r="K13" s="5">
        <f>0</f>
        <v>0</v>
      </c>
      <c r="L13" s="5">
        <f>0</f>
        <v>0</v>
      </c>
      <c r="M13" s="5">
        <f>0</f>
        <v>0</v>
      </c>
      <c r="N13" s="5">
        <f>0</f>
        <v>0</v>
      </c>
      <c r="O13" s="5">
        <f>0</f>
        <v>0</v>
      </c>
      <c r="P13" s="5">
        <f>0</f>
        <v>0</v>
      </c>
      <c r="Q13" s="5">
        <f>0</f>
        <v>0</v>
      </c>
      <c r="R13" s="5">
        <f>0</f>
        <v>0</v>
      </c>
      <c r="S13" s="5">
        <f>0</f>
        <v>0</v>
      </c>
      <c r="T13" s="5">
        <f>0</f>
        <v>0</v>
      </c>
      <c r="U13" s="5">
        <v>90000000</v>
      </c>
      <c r="V13" s="5">
        <v>201000000</v>
      </c>
      <c r="W13" s="5">
        <f>0</f>
        <v>0</v>
      </c>
      <c r="X13" s="5">
        <f>0</f>
        <v>0</v>
      </c>
    </row>
    <row r="14" spans="1:24" x14ac:dyDescent="0.25">
      <c r="A14" s="12" t="s">
        <v>93</v>
      </c>
      <c r="B14" s="10">
        <v>112390000000</v>
      </c>
      <c r="C14" s="10">
        <v>84293000000</v>
      </c>
      <c r="D14" s="10">
        <v>74842000000</v>
      </c>
      <c r="E14" s="10">
        <v>78714000000</v>
      </c>
      <c r="F14" s="10">
        <v>41224000000</v>
      </c>
      <c r="G14" s="10">
        <v>35928000000</v>
      </c>
      <c r="H14" s="10">
        <v>32595000000</v>
      </c>
      <c r="I14" s="10">
        <v>28914000000</v>
      </c>
      <c r="J14" s="10">
        <v>23716000000</v>
      </c>
      <c r="K14" s="10">
        <v>19360000000</v>
      </c>
      <c r="L14" s="10">
        <v>16496000000</v>
      </c>
      <c r="M14" s="10">
        <v>15403000000</v>
      </c>
      <c r="N14" s="10">
        <v>13834000000</v>
      </c>
      <c r="O14" s="10">
        <v>12242000000</v>
      </c>
      <c r="P14" s="10">
        <v>10381000000</v>
      </c>
      <c r="Q14" s="10">
        <v>8312000000</v>
      </c>
      <c r="R14" s="10">
        <v>6632000000</v>
      </c>
      <c r="S14" s="10">
        <v>5084400000</v>
      </c>
      <c r="T14" s="10">
        <v>3549996000</v>
      </c>
      <c r="U14" s="10">
        <v>2107278000</v>
      </c>
      <c r="V14" s="10">
        <v>841192000</v>
      </c>
      <c r="W14" s="10">
        <v>342464000</v>
      </c>
      <c r="X14" s="10">
        <v>186466000</v>
      </c>
    </row>
    <row r="15" spans="1:24" x14ac:dyDescent="0.25">
      <c r="A15" t="s">
        <v>94</v>
      </c>
      <c r="B15" s="5">
        <v>4214000000</v>
      </c>
      <c r="C15" s="5">
        <v>3557000000</v>
      </c>
      <c r="D15" s="5">
        <v>1817000000</v>
      </c>
      <c r="E15" s="5">
        <v>1153000000</v>
      </c>
      <c r="F15" s="5">
        <v>1730000000</v>
      </c>
      <c r="G15" s="5">
        <v>2327000000</v>
      </c>
      <c r="H15" s="5">
        <v>1764000000</v>
      </c>
      <c r="I15" s="5">
        <v>1203000000</v>
      </c>
      <c r="J15" s="5">
        <v>1096000000</v>
      </c>
      <c r="K15" s="5">
        <v>895000000</v>
      </c>
      <c r="L15" s="5">
        <v>645000000</v>
      </c>
      <c r="M15" s="5">
        <v>685000000</v>
      </c>
      <c r="N15" s="5">
        <v>615000000</v>
      </c>
      <c r="O15" s="5">
        <v>754000000</v>
      </c>
      <c r="P15" s="5">
        <v>574000000</v>
      </c>
      <c r="Q15" s="5">
        <v>230000000</v>
      </c>
      <c r="R15" s="5">
        <v>390000000</v>
      </c>
      <c r="S15" s="5">
        <v>559205000</v>
      </c>
      <c r="T15" s="5">
        <v>412063000</v>
      </c>
      <c r="U15" s="5">
        <v>120262000</v>
      </c>
      <c r="V15" s="5">
        <v>15134000</v>
      </c>
      <c r="W15" s="5">
        <v>732000</v>
      </c>
      <c r="X15" s="5">
        <v>-1355000</v>
      </c>
    </row>
    <row r="16" spans="1:24" x14ac:dyDescent="0.25">
      <c r="A16" t="s">
        <v>95</v>
      </c>
      <c r="B16" s="5">
        <v>4482000000</v>
      </c>
      <c r="C16" s="5">
        <v>3865000000</v>
      </c>
      <c r="D16" s="5">
        <v>2174000000</v>
      </c>
      <c r="E16" s="5">
        <v>1499000000</v>
      </c>
      <c r="F16" s="5">
        <v>1865000000</v>
      </c>
      <c r="G16" s="5">
        <v>2427000000</v>
      </c>
      <c r="H16" s="5">
        <v>1878000000</v>
      </c>
      <c r="I16" s="5">
        <v>1312000000</v>
      </c>
      <c r="J16" s="5">
        <v>1220000000</v>
      </c>
      <c r="K16" s="5">
        <v>999000000</v>
      </c>
      <c r="L16" s="5">
        <v>746000000</v>
      </c>
      <c r="M16" s="5">
        <v>766000000</v>
      </c>
      <c r="N16" s="5">
        <v>700000000</v>
      </c>
      <c r="O16" s="5">
        <v>812000000</v>
      </c>
      <c r="P16" s="5">
        <v>579000000</v>
      </c>
      <c r="Q16" s="5">
        <v>230000000</v>
      </c>
      <c r="R16" s="5">
        <v>390000000</v>
      </c>
      <c r="S16" s="5">
        <v>559205000</v>
      </c>
      <c r="T16" s="5">
        <v>412063000</v>
      </c>
      <c r="U16" s="5">
        <v>121038000</v>
      </c>
      <c r="V16" s="5">
        <v>15996000</v>
      </c>
      <c r="W16" s="5">
        <v>2663000</v>
      </c>
      <c r="X16" s="5">
        <v>1215000</v>
      </c>
    </row>
    <row r="17" spans="1:24" x14ac:dyDescent="0.25">
      <c r="A17" t="s">
        <v>96</v>
      </c>
      <c r="B17" s="5">
        <v>268000000</v>
      </c>
      <c r="C17" s="5">
        <v>308000000</v>
      </c>
      <c r="D17" s="5">
        <v>357000000</v>
      </c>
      <c r="E17" s="5">
        <v>346000000</v>
      </c>
      <c r="F17" s="5">
        <v>135000000</v>
      </c>
      <c r="G17" s="5">
        <v>100000000</v>
      </c>
      <c r="H17" s="5">
        <v>114000000</v>
      </c>
      <c r="I17" s="5">
        <v>109000000</v>
      </c>
      <c r="J17" s="5">
        <v>124000000</v>
      </c>
      <c r="K17" s="5">
        <v>104000000</v>
      </c>
      <c r="L17" s="5">
        <v>101000000</v>
      </c>
      <c r="M17" s="5">
        <v>81000000</v>
      </c>
      <c r="N17" s="5">
        <v>85000000</v>
      </c>
      <c r="O17" s="5">
        <v>58000000</v>
      </c>
      <c r="P17" s="5">
        <v>5000000</v>
      </c>
      <c r="Q17" s="5">
        <v>0</v>
      </c>
      <c r="R17" s="5">
        <f>0</f>
        <v>0</v>
      </c>
      <c r="S17" s="5">
        <v>1203000</v>
      </c>
      <c r="T17" s="5">
        <f>0</f>
        <v>0</v>
      </c>
      <c r="U17" s="5">
        <v>776000</v>
      </c>
      <c r="V17" s="5">
        <v>862000</v>
      </c>
      <c r="W17" s="5">
        <v>1931000</v>
      </c>
      <c r="X17" s="5">
        <v>2570000</v>
      </c>
    </row>
    <row r="18" spans="1:24" x14ac:dyDescent="0.25">
      <c r="A18" t="s">
        <v>97</v>
      </c>
      <c r="B18" s="5">
        <v>3211000000</v>
      </c>
      <c r="C18" s="5">
        <v>-2133000000</v>
      </c>
      <c r="D18" s="5">
        <v>-5331000000</v>
      </c>
      <c r="E18" s="5">
        <v>10867000000</v>
      </c>
      <c r="F18" s="5">
        <v>5128000000</v>
      </c>
      <c r="G18" s="5">
        <v>1370000000</v>
      </c>
      <c r="H18" s="5">
        <v>554000000</v>
      </c>
      <c r="I18" s="5">
        <v>-2924000000</v>
      </c>
      <c r="J18" s="5">
        <v>-662000000</v>
      </c>
      <c r="K18" s="5">
        <v>-604000000</v>
      </c>
      <c r="L18" s="5">
        <v>118000000</v>
      </c>
      <c r="M18" s="5">
        <v>-189000000</v>
      </c>
      <c r="N18" s="5">
        <v>20000000</v>
      </c>
      <c r="O18" s="5">
        <v>-670000000</v>
      </c>
      <c r="P18" s="5">
        <v>-159000000</v>
      </c>
      <c r="Q18" s="5">
        <v>-161000000</v>
      </c>
      <c r="R18" s="5">
        <v>-1169000000</v>
      </c>
      <c r="S18" s="5">
        <v>30375000</v>
      </c>
      <c r="T18" s="5">
        <v>48981000</v>
      </c>
      <c r="U18" s="5">
        <v>-85863000</v>
      </c>
      <c r="V18" s="5">
        <v>-206092000</v>
      </c>
      <c r="W18" s="5">
        <v>3458000</v>
      </c>
      <c r="X18" s="5">
        <v>-196000</v>
      </c>
    </row>
    <row r="19" spans="1:24" x14ac:dyDescent="0.25">
      <c r="A19" t="s">
        <v>98</v>
      </c>
      <c r="B19" s="5">
        <v>2262000000</v>
      </c>
      <c r="C19" s="5">
        <v>-2061000000</v>
      </c>
      <c r="D19" s="5">
        <v>-6173000000</v>
      </c>
      <c r="E19" s="5">
        <v>12030000000</v>
      </c>
      <c r="F19" s="5">
        <v>5973000000</v>
      </c>
      <c r="G19" s="5">
        <v>2901000000</v>
      </c>
      <c r="H19" s="5">
        <v>6570000000</v>
      </c>
      <c r="I19" s="5">
        <v>-158000000</v>
      </c>
      <c r="J19" s="5">
        <v>-548000000</v>
      </c>
      <c r="K19" s="5">
        <v>-756000000</v>
      </c>
      <c r="L19" s="5">
        <v>-12000000</v>
      </c>
      <c r="M19" s="5">
        <v>-213000000</v>
      </c>
      <c r="N19" s="5">
        <v>-232000000</v>
      </c>
      <c r="O19" s="5">
        <v>-125000000</v>
      </c>
      <c r="P19" s="5">
        <v>-170000000</v>
      </c>
      <c r="Q19" s="5">
        <v>-163000000</v>
      </c>
      <c r="R19" s="5">
        <v>-78000000</v>
      </c>
      <c r="S19" s="5">
        <v>35029000</v>
      </c>
      <c r="T19" s="5">
        <v>45519000</v>
      </c>
      <c r="U19" s="5">
        <f>0</f>
        <v>0</v>
      </c>
      <c r="V19" s="5">
        <f>0</f>
        <v>0</v>
      </c>
      <c r="W19" s="5">
        <f>0</f>
        <v>0</v>
      </c>
      <c r="X19" s="5">
        <f>0</f>
        <v>0</v>
      </c>
    </row>
    <row r="20" spans="1:24" x14ac:dyDescent="0.25">
      <c r="A20" t="s">
        <v>99</v>
      </c>
      <c r="B20" s="5">
        <v>-188000000</v>
      </c>
      <c r="C20" s="5">
        <v>-628000000</v>
      </c>
      <c r="D20" s="5">
        <v>-337000000</v>
      </c>
      <c r="E20" s="5">
        <v>334000000</v>
      </c>
      <c r="F20" s="5">
        <v>401000000</v>
      </c>
      <c r="G20" s="5">
        <v>390000000</v>
      </c>
      <c r="H20" s="5">
        <v>-120000000</v>
      </c>
      <c r="I20" s="5">
        <v>-156000000</v>
      </c>
      <c r="J20" s="5">
        <v>-202000000</v>
      </c>
      <c r="K20" s="5">
        <f>0</f>
        <v>0</v>
      </c>
      <c r="L20" s="5">
        <f>0</f>
        <v>0</v>
      </c>
      <c r="M20" s="5">
        <f>0</f>
        <v>0</v>
      </c>
      <c r="N20" s="5">
        <f>0</f>
        <v>0</v>
      </c>
      <c r="O20" s="5">
        <f>0</f>
        <v>0</v>
      </c>
      <c r="P20" s="5">
        <f>0</f>
        <v>0</v>
      </c>
      <c r="Q20" s="5">
        <f>0</f>
        <v>0</v>
      </c>
      <c r="R20" s="5">
        <f>0</f>
        <v>0</v>
      </c>
      <c r="S20" s="5">
        <f>0</f>
        <v>0</v>
      </c>
      <c r="T20" s="5">
        <f>0</f>
        <v>0</v>
      </c>
      <c r="U20" s="5">
        <f>0</f>
        <v>0</v>
      </c>
      <c r="V20" s="5">
        <f>0</f>
        <v>0</v>
      </c>
      <c r="W20" s="5">
        <f>0</f>
        <v>0</v>
      </c>
      <c r="X20" s="5">
        <f>0</f>
        <v>0</v>
      </c>
    </row>
    <row r="21" spans="1:24" x14ac:dyDescent="0.25">
      <c r="A21" t="s">
        <v>100</v>
      </c>
      <c r="B21" s="5">
        <f>0</f>
        <v>0</v>
      </c>
      <c r="C21" s="5">
        <f>0</f>
        <v>0</v>
      </c>
      <c r="D21" s="5">
        <f>0</f>
        <v>0</v>
      </c>
      <c r="E21" s="5">
        <v>0</v>
      </c>
      <c r="F21" s="5">
        <v>0</v>
      </c>
      <c r="G21" s="5">
        <v>-1697000000</v>
      </c>
      <c r="H21" s="5">
        <v>-5071000000</v>
      </c>
      <c r="I21" s="5">
        <v>-2736000000</v>
      </c>
      <c r="J21" s="5">
        <v>0</v>
      </c>
      <c r="K21" s="5">
        <v>0</v>
      </c>
      <c r="L21" s="5">
        <v>0</v>
      </c>
      <c r="M21" s="5">
        <v>-57000000</v>
      </c>
      <c r="N21" s="5">
        <v>188000000</v>
      </c>
      <c r="O21" s="5">
        <v>-610000000</v>
      </c>
      <c r="P21" s="5">
        <v>0</v>
      </c>
      <c r="Q21" s="5">
        <v>0</v>
      </c>
      <c r="R21" s="5">
        <v>-1095000000</v>
      </c>
      <c r="S21" s="5">
        <v>0</v>
      </c>
      <c r="T21" s="5">
        <v>0</v>
      </c>
      <c r="U21" s="5">
        <v>-90000000</v>
      </c>
      <c r="V21" s="5">
        <v>-201000000</v>
      </c>
      <c r="W21" s="5">
        <v>0</v>
      </c>
      <c r="X21" s="5">
        <v>0</v>
      </c>
    </row>
    <row r="22" spans="1:24" x14ac:dyDescent="0.25">
      <c r="A22" t="s">
        <v>101</v>
      </c>
      <c r="B22" s="5">
        <f>0</f>
        <v>0</v>
      </c>
      <c r="C22" s="5">
        <f>0</f>
        <v>0</v>
      </c>
      <c r="D22" s="5">
        <f>0</f>
        <v>0</v>
      </c>
      <c r="E22" s="5">
        <f>0</f>
        <v>0</v>
      </c>
      <c r="F22" s="5">
        <f>0</f>
        <v>0</v>
      </c>
      <c r="G22" s="5">
        <f>0</f>
        <v>0</v>
      </c>
      <c r="H22" s="5">
        <f>0</f>
        <v>0</v>
      </c>
      <c r="I22" s="5">
        <f>0</f>
        <v>0</v>
      </c>
      <c r="J22" s="5">
        <f>0</f>
        <v>0</v>
      </c>
      <c r="K22" s="5">
        <f>0</f>
        <v>0</v>
      </c>
      <c r="L22" s="5">
        <f>0</f>
        <v>0</v>
      </c>
      <c r="M22" s="5">
        <f>0</f>
        <v>0</v>
      </c>
      <c r="N22" s="5">
        <f>0</f>
        <v>0</v>
      </c>
      <c r="O22" s="5">
        <v>110000000</v>
      </c>
      <c r="P22" s="5">
        <f>0</f>
        <v>0</v>
      </c>
      <c r="Q22" s="5">
        <v>0</v>
      </c>
      <c r="R22" s="5">
        <v>1094757000</v>
      </c>
      <c r="S22" s="5">
        <v>0</v>
      </c>
      <c r="T22" s="5">
        <v>0</v>
      </c>
      <c r="U22" s="5">
        <f>0</f>
        <v>0</v>
      </c>
      <c r="V22" s="5">
        <f>0</f>
        <v>0</v>
      </c>
      <c r="W22" s="5">
        <f>0</f>
        <v>0</v>
      </c>
      <c r="X22" s="5">
        <f>0</f>
        <v>0</v>
      </c>
    </row>
    <row r="23" spans="1:24" x14ac:dyDescent="0.25">
      <c r="A23" t="s">
        <v>102</v>
      </c>
      <c r="B23" s="5">
        <f>0</f>
        <v>0</v>
      </c>
      <c r="C23" s="5">
        <f>0</f>
        <v>0</v>
      </c>
      <c r="D23" s="5">
        <f>0</f>
        <v>0</v>
      </c>
      <c r="E23" s="5">
        <f>0</f>
        <v>0</v>
      </c>
      <c r="F23" s="5">
        <f>0</f>
        <v>0</v>
      </c>
      <c r="G23" s="5">
        <f>0</f>
        <v>0</v>
      </c>
      <c r="H23" s="5">
        <f>0</f>
        <v>0</v>
      </c>
      <c r="I23" s="5">
        <f>0</f>
        <v>0</v>
      </c>
      <c r="J23" s="5">
        <f>0</f>
        <v>0</v>
      </c>
      <c r="K23" s="5">
        <f>0</f>
        <v>0</v>
      </c>
      <c r="L23" s="5">
        <f>0</f>
        <v>0</v>
      </c>
      <c r="M23" s="5">
        <v>0</v>
      </c>
      <c r="N23" s="5">
        <v>0</v>
      </c>
      <c r="O23" s="5">
        <v>110000000</v>
      </c>
      <c r="P23" s="5">
        <v>0</v>
      </c>
      <c r="Q23" s="5">
        <v>0</v>
      </c>
      <c r="R23" s="5">
        <v>1095000000</v>
      </c>
      <c r="S23" s="5">
        <v>0</v>
      </c>
      <c r="T23" s="5">
        <v>0</v>
      </c>
      <c r="U23" s="5">
        <f>0</f>
        <v>0</v>
      </c>
      <c r="V23" s="5">
        <f>0</f>
        <v>0</v>
      </c>
      <c r="W23" s="5">
        <f>0</f>
        <v>0</v>
      </c>
      <c r="X23" s="5">
        <f>0</f>
        <v>0</v>
      </c>
    </row>
    <row r="24" spans="1:24" x14ac:dyDescent="0.25">
      <c r="A24" t="s">
        <v>103</v>
      </c>
      <c r="B24" s="5">
        <f>0</f>
        <v>0</v>
      </c>
      <c r="C24" s="5">
        <f>0</f>
        <v>0</v>
      </c>
      <c r="D24" s="5">
        <f>0</f>
        <v>0</v>
      </c>
      <c r="E24" s="5">
        <f>0</f>
        <v>0</v>
      </c>
      <c r="F24" s="5">
        <f>0</f>
        <v>0</v>
      </c>
      <c r="G24" s="5">
        <v>1697000000</v>
      </c>
      <c r="H24" s="5">
        <v>5071000000</v>
      </c>
      <c r="I24" s="5">
        <v>2736000000</v>
      </c>
      <c r="J24" s="5">
        <f>0</f>
        <v>0</v>
      </c>
      <c r="K24" s="5">
        <f>0</f>
        <v>0</v>
      </c>
      <c r="L24" s="5">
        <f>0</f>
        <v>0</v>
      </c>
      <c r="M24" s="5">
        <f>0</f>
        <v>0</v>
      </c>
      <c r="N24" s="5">
        <f>0</f>
        <v>0</v>
      </c>
      <c r="O24" s="5">
        <v>500000000</v>
      </c>
      <c r="P24" s="5">
        <f>0</f>
        <v>0</v>
      </c>
      <c r="Q24" s="5">
        <v>-2000000</v>
      </c>
      <c r="R24" s="5">
        <v>-4523000</v>
      </c>
      <c r="S24" s="5">
        <v>-31578000</v>
      </c>
      <c r="T24" s="5">
        <v>-3462000</v>
      </c>
      <c r="U24" s="5">
        <v>90000000</v>
      </c>
      <c r="V24" s="5">
        <v>201000000</v>
      </c>
      <c r="W24" s="5">
        <f>0</f>
        <v>0</v>
      </c>
      <c r="X24" s="5">
        <f>0</f>
        <v>0</v>
      </c>
    </row>
    <row r="25" spans="1:24" x14ac:dyDescent="0.25">
      <c r="A25" t="s">
        <v>104</v>
      </c>
      <c r="B25" s="5">
        <f>0</f>
        <v>0</v>
      </c>
      <c r="C25" s="5">
        <f>0</f>
        <v>0</v>
      </c>
      <c r="D25" s="5">
        <f>0</f>
        <v>0</v>
      </c>
      <c r="E25" s="5">
        <f>0</f>
        <v>0</v>
      </c>
      <c r="F25" s="5">
        <f>0</f>
        <v>0</v>
      </c>
      <c r="G25" s="5">
        <f>0</f>
        <v>0</v>
      </c>
      <c r="H25" s="5">
        <f>0</f>
        <v>0</v>
      </c>
      <c r="I25" s="5">
        <f>0</f>
        <v>0</v>
      </c>
      <c r="J25" s="5">
        <f>0</f>
        <v>0</v>
      </c>
      <c r="K25" s="5">
        <v>0</v>
      </c>
      <c r="L25" s="5">
        <v>0</v>
      </c>
      <c r="M25" s="5">
        <v>-57000000</v>
      </c>
      <c r="N25" s="5">
        <v>188000000</v>
      </c>
      <c r="O25" s="5">
        <v>0</v>
      </c>
      <c r="P25" s="5">
        <v>0</v>
      </c>
      <c r="Q25" s="5">
        <f>0</f>
        <v>0</v>
      </c>
      <c r="R25" s="5">
        <f>0</f>
        <v>0</v>
      </c>
      <c r="S25" s="5">
        <f>0</f>
        <v>0</v>
      </c>
      <c r="T25" s="5">
        <f>0</f>
        <v>0</v>
      </c>
      <c r="U25" s="5">
        <f>0</f>
        <v>0</v>
      </c>
      <c r="V25" s="5">
        <f>0</f>
        <v>0</v>
      </c>
      <c r="W25" s="5">
        <f>0</f>
        <v>0</v>
      </c>
      <c r="X25" s="5">
        <f>0</f>
        <v>0</v>
      </c>
    </row>
    <row r="26" spans="1:24" x14ac:dyDescent="0.25">
      <c r="A26" t="s">
        <v>105</v>
      </c>
      <c r="B26" s="5">
        <v>1137000000</v>
      </c>
      <c r="C26" s="5">
        <v>556000000</v>
      </c>
      <c r="D26" s="5">
        <v>1179000000</v>
      </c>
      <c r="E26" s="5">
        <v>-1497000000</v>
      </c>
      <c r="F26" s="5">
        <v>-1246000000</v>
      </c>
      <c r="G26" s="5">
        <v>-224000000</v>
      </c>
      <c r="H26" s="5">
        <v>-825000000</v>
      </c>
      <c r="I26" s="5">
        <v>126000000</v>
      </c>
      <c r="J26" s="5">
        <v>88000000</v>
      </c>
      <c r="K26" s="5">
        <v>152000000</v>
      </c>
      <c r="L26" s="5">
        <v>130000000</v>
      </c>
      <c r="M26" s="5">
        <v>81000000</v>
      </c>
      <c r="N26" s="5">
        <v>64000000</v>
      </c>
      <c r="O26" s="5">
        <v>65000000</v>
      </c>
      <c r="P26" s="5">
        <v>11000000</v>
      </c>
      <c r="Q26" s="5">
        <v>2000000</v>
      </c>
      <c r="R26" s="5">
        <v>4000000</v>
      </c>
      <c r="S26" s="5">
        <v>-4654000</v>
      </c>
      <c r="T26" s="5">
        <v>3462000</v>
      </c>
      <c r="U26" s="5">
        <v>4137000</v>
      </c>
      <c r="V26" s="5">
        <v>-5092000</v>
      </c>
      <c r="W26" s="5">
        <v>3458000</v>
      </c>
      <c r="X26" s="5">
        <v>-196000</v>
      </c>
    </row>
    <row r="27" spans="1:24" x14ac:dyDescent="0.25">
      <c r="A27" s="12" t="s">
        <v>106</v>
      </c>
      <c r="B27" s="10">
        <v>119815000000</v>
      </c>
      <c r="C27" s="10">
        <v>85717000000</v>
      </c>
      <c r="D27" s="10">
        <v>71328000000</v>
      </c>
      <c r="E27" s="10">
        <v>90734000000</v>
      </c>
      <c r="F27" s="10">
        <v>48082000000</v>
      </c>
      <c r="G27" s="10">
        <v>39625000000</v>
      </c>
      <c r="H27" s="10">
        <v>34913000000</v>
      </c>
      <c r="I27" s="10">
        <v>27193000000</v>
      </c>
      <c r="J27" s="10">
        <v>24150000000</v>
      </c>
      <c r="K27" s="10">
        <v>19651000000</v>
      </c>
      <c r="L27" s="10">
        <v>17259000000</v>
      </c>
      <c r="M27" s="10">
        <v>15899000000</v>
      </c>
      <c r="N27" s="10">
        <v>14469000000</v>
      </c>
      <c r="O27" s="10">
        <v>12326000000</v>
      </c>
      <c r="P27" s="10">
        <v>10796000000</v>
      </c>
      <c r="Q27" s="10">
        <v>8381000000</v>
      </c>
      <c r="R27" s="10">
        <v>5853000000</v>
      </c>
      <c r="S27" s="10">
        <v>5673980000</v>
      </c>
      <c r="T27" s="10">
        <v>4011040000</v>
      </c>
      <c r="U27" s="10">
        <v>2141677000</v>
      </c>
      <c r="V27" s="10">
        <v>650234000</v>
      </c>
      <c r="W27" s="10">
        <v>346654000</v>
      </c>
      <c r="X27" s="10">
        <v>184915000</v>
      </c>
    </row>
    <row r="28" spans="1:24" x14ac:dyDescent="0.25">
      <c r="A28" t="s">
        <v>107</v>
      </c>
      <c r="B28" s="5">
        <v>19697000000</v>
      </c>
      <c r="C28" s="5">
        <v>11922000000</v>
      </c>
      <c r="D28" s="5">
        <v>11356000000</v>
      </c>
      <c r="E28" s="5">
        <v>14701000000</v>
      </c>
      <c r="F28" s="5">
        <v>7813000000</v>
      </c>
      <c r="G28" s="5">
        <v>5282000000</v>
      </c>
      <c r="H28" s="5">
        <v>4177000000</v>
      </c>
      <c r="I28" s="5">
        <v>14531000000</v>
      </c>
      <c r="J28" s="5">
        <v>4672000000</v>
      </c>
      <c r="K28" s="5">
        <v>3303000000</v>
      </c>
      <c r="L28" s="5">
        <v>3639000000</v>
      </c>
      <c r="M28" s="5">
        <v>2739000000</v>
      </c>
      <c r="N28" s="5">
        <v>2916000000</v>
      </c>
      <c r="O28" s="5">
        <v>2589000000</v>
      </c>
      <c r="P28" s="5">
        <v>2291000000</v>
      </c>
      <c r="Q28" s="5">
        <v>1861000000</v>
      </c>
      <c r="R28" s="5">
        <v>1626000000</v>
      </c>
      <c r="S28" s="5">
        <v>1470260000</v>
      </c>
      <c r="T28" s="5">
        <v>933594000</v>
      </c>
      <c r="U28" s="5">
        <v>676280000</v>
      </c>
      <c r="V28" s="5">
        <v>251115000</v>
      </c>
      <c r="W28" s="5">
        <v>241006000</v>
      </c>
      <c r="X28" s="5">
        <v>85259000</v>
      </c>
    </row>
    <row r="29" spans="1:24" x14ac:dyDescent="0.25">
      <c r="A29" t="s">
        <v>108</v>
      </c>
      <c r="B29" s="5">
        <v>100118000000</v>
      </c>
      <c r="C29" s="5">
        <v>73795000000</v>
      </c>
      <c r="D29" s="5">
        <v>59972000000</v>
      </c>
      <c r="E29" s="5">
        <v>76033000000</v>
      </c>
      <c r="F29" s="5">
        <v>40269000000</v>
      </c>
      <c r="G29" s="5">
        <v>34343000000</v>
      </c>
      <c r="H29" s="5">
        <v>30736000000</v>
      </c>
      <c r="I29" s="5">
        <v>12662000000</v>
      </c>
      <c r="J29" s="5">
        <v>19478000000</v>
      </c>
      <c r="K29" s="5">
        <v>15826000000</v>
      </c>
      <c r="L29" s="5">
        <v>14136000000</v>
      </c>
      <c r="M29" s="5">
        <v>12733000000</v>
      </c>
      <c r="N29" s="5">
        <v>10737000000</v>
      </c>
      <c r="O29" s="5">
        <v>9737000000</v>
      </c>
      <c r="P29" s="5">
        <v>8505000000</v>
      </c>
      <c r="Q29" s="5">
        <v>6520000000</v>
      </c>
      <c r="R29" s="5">
        <v>4227000000</v>
      </c>
      <c r="S29" s="5">
        <v>4203720000</v>
      </c>
      <c r="T29" s="5">
        <v>3077446000</v>
      </c>
      <c r="U29" s="5">
        <v>1465397000</v>
      </c>
      <c r="V29" s="5">
        <v>399119000</v>
      </c>
      <c r="W29" s="5">
        <v>105648000</v>
      </c>
      <c r="X29" s="5">
        <v>99656000</v>
      </c>
    </row>
    <row r="30" spans="1:24" ht="15.75" thickBot="1" x14ac:dyDescent="0.3">
      <c r="A30" s="27" t="s">
        <v>83</v>
      </c>
      <c r="B30" s="6">
        <v>100118000000</v>
      </c>
      <c r="C30" s="6">
        <v>73795000000</v>
      </c>
      <c r="D30" s="6">
        <v>59972000000</v>
      </c>
      <c r="E30" s="6">
        <v>76033000000</v>
      </c>
      <c r="F30" s="6">
        <v>40269000000</v>
      </c>
      <c r="G30" s="6">
        <v>34343000000</v>
      </c>
      <c r="H30" s="6">
        <v>30736000000</v>
      </c>
      <c r="I30" s="6">
        <v>12662000000</v>
      </c>
      <c r="J30" s="6">
        <v>19478000000</v>
      </c>
      <c r="K30" s="6">
        <v>16348000000</v>
      </c>
      <c r="L30" s="6">
        <v>14136000000</v>
      </c>
      <c r="M30" s="6">
        <v>12733000000</v>
      </c>
      <c r="N30" s="6">
        <v>10737000000</v>
      </c>
      <c r="O30" s="6">
        <v>9737000000</v>
      </c>
      <c r="P30" s="6">
        <v>8505000000</v>
      </c>
      <c r="Q30" s="6">
        <v>6520000000</v>
      </c>
      <c r="R30" s="6">
        <v>4227000000</v>
      </c>
      <c r="S30" s="6">
        <v>4203720000</v>
      </c>
      <c r="T30" s="6">
        <v>3077446000</v>
      </c>
      <c r="U30" s="6">
        <v>1465397000</v>
      </c>
      <c r="V30" s="6">
        <v>399119000</v>
      </c>
      <c r="W30" s="6">
        <v>105648000</v>
      </c>
      <c r="X30" s="6">
        <v>99656000</v>
      </c>
    </row>
    <row r="31" spans="1:24" ht="15.75" thickTop="1" x14ac:dyDescent="0.25">
      <c r="B31" s="5"/>
      <c r="C31" s="5"/>
      <c r="D31" s="5"/>
      <c r="E31" s="5"/>
      <c r="F31" s="5"/>
      <c r="G31" s="5"/>
      <c r="H31" s="5"/>
      <c r="I31" s="5"/>
      <c r="J31" s="5"/>
      <c r="K31" s="5"/>
      <c r="L31" s="5"/>
      <c r="M31" s="5"/>
      <c r="N31" s="5"/>
      <c r="O31" s="5"/>
      <c r="P31" s="5"/>
      <c r="Q31" s="5"/>
      <c r="R31" s="5"/>
      <c r="S31" s="5"/>
      <c r="T31" s="5"/>
      <c r="U31" s="5"/>
      <c r="V31" s="5"/>
      <c r="W31" s="5"/>
      <c r="X31" s="5"/>
    </row>
    <row r="32" spans="1:24" x14ac:dyDescent="0.25">
      <c r="B32" s="5"/>
      <c r="C32" s="5"/>
      <c r="D32" s="5"/>
      <c r="E32" s="5"/>
      <c r="F32" s="5"/>
      <c r="G32" s="5"/>
      <c r="H32" s="5"/>
      <c r="I32" s="5"/>
      <c r="J32" s="5"/>
      <c r="K32" s="5"/>
      <c r="L32" s="5"/>
      <c r="M32" s="5"/>
      <c r="N32" s="5"/>
      <c r="O32" s="5"/>
      <c r="P32" s="5"/>
      <c r="Q32" s="5"/>
      <c r="R32" s="5"/>
      <c r="S32" s="5"/>
      <c r="T32" s="5"/>
      <c r="U32" s="5"/>
      <c r="V32" s="5"/>
      <c r="W32" s="5"/>
      <c r="X32" s="5"/>
    </row>
    <row r="33" spans="2:24" x14ac:dyDescent="0.25">
      <c r="B33" s="5"/>
      <c r="C33" s="5"/>
      <c r="D33" s="5"/>
      <c r="E33" s="5"/>
      <c r="F33" s="5"/>
      <c r="G33" s="5"/>
      <c r="H33" s="5"/>
      <c r="I33" s="5"/>
      <c r="J33" s="5"/>
      <c r="K33" s="5"/>
      <c r="L33" s="5"/>
      <c r="M33" s="5"/>
      <c r="N33" s="5"/>
      <c r="O33" s="5"/>
      <c r="P33" s="5"/>
      <c r="Q33" s="5"/>
      <c r="R33" s="5"/>
      <c r="S33" s="5"/>
      <c r="T33" s="5"/>
      <c r="U33" s="5"/>
      <c r="V33" s="5"/>
      <c r="W33" s="5"/>
      <c r="X33" s="5"/>
    </row>
    <row r="34" spans="2:24" x14ac:dyDescent="0.25">
      <c r="B34" s="5"/>
      <c r="C34" s="5"/>
      <c r="D34" s="5"/>
      <c r="E34" s="5"/>
      <c r="F34" s="5"/>
      <c r="G34" s="5"/>
      <c r="H34" s="5"/>
      <c r="I34" s="5"/>
      <c r="J34" s="5"/>
      <c r="K34" s="5"/>
      <c r="L34" s="5"/>
      <c r="M34" s="5"/>
      <c r="N34" s="5"/>
      <c r="O34" s="5"/>
      <c r="P34" s="5"/>
      <c r="Q34" s="5"/>
      <c r="R34" s="5"/>
      <c r="S34" s="5"/>
      <c r="T34" s="5"/>
      <c r="U34" s="5"/>
      <c r="V34" s="5"/>
      <c r="W34" s="5"/>
      <c r="X34" s="5"/>
    </row>
    <row r="35" spans="2:24" x14ac:dyDescent="0.25">
      <c r="B35" s="5"/>
      <c r="C35" s="5"/>
      <c r="D35" s="5"/>
      <c r="E35" s="5"/>
      <c r="F35" s="5"/>
      <c r="G35" s="5"/>
      <c r="H35" s="5"/>
      <c r="I35" s="5"/>
      <c r="J35" s="5"/>
      <c r="K35" s="5"/>
      <c r="L35" s="5"/>
      <c r="M35" s="5"/>
      <c r="N35" s="5"/>
      <c r="O35" s="5"/>
      <c r="P35" s="5"/>
      <c r="Q35" s="5"/>
      <c r="R35" s="5"/>
      <c r="S35" s="5"/>
      <c r="T35" s="5"/>
      <c r="U35" s="5"/>
      <c r="V35" s="5"/>
      <c r="W35" s="5"/>
      <c r="X35" s="5"/>
    </row>
    <row r="36" spans="2:24" x14ac:dyDescent="0.25">
      <c r="B36" s="5"/>
      <c r="C36" s="5"/>
      <c r="D36" s="5"/>
      <c r="E36" s="5"/>
      <c r="F36" s="5"/>
      <c r="G36" s="5"/>
      <c r="H36" s="5"/>
      <c r="I36" s="5"/>
      <c r="J36" s="5"/>
      <c r="K36" s="5"/>
      <c r="L36" s="5"/>
      <c r="M36" s="5"/>
      <c r="N36" s="5"/>
      <c r="O36" s="5"/>
      <c r="P36" s="5"/>
      <c r="Q36" s="5"/>
      <c r="R36" s="5"/>
      <c r="S36" s="5"/>
      <c r="T36" s="5"/>
      <c r="U36" s="5"/>
      <c r="V36" s="5"/>
      <c r="W36" s="5"/>
      <c r="X36" s="5"/>
    </row>
    <row r="37" spans="2:24" x14ac:dyDescent="0.25">
      <c r="B37" s="5"/>
      <c r="C37" s="5"/>
      <c r="D37" s="5"/>
      <c r="E37" s="5"/>
      <c r="F37" s="5"/>
      <c r="G37" s="5"/>
      <c r="H37" s="5"/>
      <c r="I37" s="5"/>
      <c r="J37" s="5"/>
      <c r="K37" s="5"/>
      <c r="L37" s="5"/>
      <c r="M37" s="5"/>
      <c r="N37" s="5"/>
      <c r="O37" s="5"/>
      <c r="P37" s="5"/>
      <c r="Q37" s="5"/>
      <c r="R37" s="5"/>
      <c r="S37" s="5"/>
      <c r="T37" s="5"/>
      <c r="U37" s="5"/>
      <c r="V37" s="5"/>
      <c r="W37" s="5"/>
      <c r="X37" s="5"/>
    </row>
    <row r="38" spans="2:24" x14ac:dyDescent="0.25">
      <c r="B38" s="5"/>
      <c r="C38" s="5"/>
      <c r="D38" s="5"/>
      <c r="E38" s="5"/>
      <c r="F38" s="5"/>
      <c r="G38" s="5"/>
      <c r="H38" s="5"/>
      <c r="I38" s="5"/>
      <c r="J38" s="5"/>
      <c r="K38" s="5"/>
      <c r="L38" s="5"/>
      <c r="M38" s="5"/>
      <c r="N38" s="5"/>
      <c r="O38" s="5"/>
      <c r="P38" s="5"/>
      <c r="Q38" s="5"/>
      <c r="R38" s="5"/>
      <c r="S38" s="5"/>
      <c r="T38" s="5"/>
      <c r="U38" s="5"/>
      <c r="V38" s="5"/>
      <c r="W38" s="5"/>
      <c r="X38" s="5"/>
    </row>
    <row r="39" spans="2:24" x14ac:dyDescent="0.25">
      <c r="B39" s="5"/>
      <c r="C39" s="5"/>
      <c r="D39" s="5"/>
      <c r="E39" s="5"/>
      <c r="F39" s="5"/>
      <c r="G39" s="5"/>
      <c r="H39" s="5"/>
      <c r="I39" s="5"/>
      <c r="J39" s="5"/>
      <c r="K39" s="5"/>
      <c r="L39" s="5"/>
      <c r="M39" s="5"/>
      <c r="N39" s="5"/>
      <c r="O39" s="5"/>
      <c r="P39" s="5"/>
      <c r="Q39" s="5"/>
      <c r="R39" s="5"/>
      <c r="S39" s="5"/>
      <c r="T39" s="5"/>
      <c r="U39" s="5"/>
      <c r="V39" s="5"/>
      <c r="W39" s="5"/>
      <c r="X39" s="5"/>
    </row>
    <row r="40" spans="2:24" x14ac:dyDescent="0.25">
      <c r="B40" s="5"/>
      <c r="C40" s="5"/>
      <c r="D40" s="5"/>
      <c r="E40" s="5"/>
      <c r="F40" s="5"/>
      <c r="G40" s="5"/>
      <c r="H40" s="5"/>
      <c r="I40" s="5"/>
      <c r="J40" s="5"/>
      <c r="K40" s="5"/>
      <c r="L40" s="5"/>
      <c r="M40" s="5"/>
      <c r="N40" s="5"/>
      <c r="O40" s="5"/>
      <c r="P40" s="5"/>
      <c r="Q40" s="5"/>
      <c r="R40" s="5"/>
      <c r="S40" s="5"/>
      <c r="T40" s="5"/>
      <c r="U40" s="5"/>
      <c r="V40" s="5"/>
      <c r="W40" s="5"/>
      <c r="X40" s="5"/>
    </row>
    <row r="41" spans="2:24" x14ac:dyDescent="0.25">
      <c r="B41" s="5"/>
      <c r="C41" s="5"/>
      <c r="D41" s="5"/>
      <c r="E41" s="5"/>
      <c r="F41" s="5"/>
      <c r="G41" s="5"/>
      <c r="H41" s="5"/>
      <c r="I41" s="5"/>
      <c r="J41" s="5"/>
      <c r="K41" s="5"/>
      <c r="L41" s="5"/>
      <c r="M41" s="5"/>
      <c r="N41" s="5"/>
      <c r="O41" s="5"/>
      <c r="P41" s="5"/>
      <c r="Q41" s="5"/>
      <c r="R41" s="5"/>
      <c r="S41" s="5"/>
      <c r="T41" s="5"/>
      <c r="U41" s="5"/>
      <c r="V41" s="5"/>
      <c r="W41" s="5"/>
      <c r="X41" s="5"/>
    </row>
    <row r="42" spans="2:24" x14ac:dyDescent="0.25">
      <c r="B42" s="5"/>
      <c r="C42" s="5"/>
      <c r="D42" s="5"/>
      <c r="E42" s="5"/>
      <c r="F42" s="5"/>
      <c r="G42" s="5"/>
      <c r="H42" s="5"/>
      <c r="I42" s="5"/>
      <c r="J42" s="5"/>
      <c r="K42" s="5"/>
      <c r="L42" s="5"/>
      <c r="M42" s="5"/>
      <c r="N42" s="5"/>
      <c r="O42" s="5"/>
      <c r="P42" s="5"/>
      <c r="Q42" s="5"/>
      <c r="R42" s="5"/>
      <c r="S42" s="5"/>
      <c r="T42" s="5"/>
      <c r="U42" s="5"/>
      <c r="V42" s="5"/>
      <c r="W42" s="5"/>
      <c r="X42" s="5"/>
    </row>
    <row r="43" spans="2:24" x14ac:dyDescent="0.25">
      <c r="B43" s="5"/>
      <c r="C43" s="5"/>
      <c r="D43" s="5"/>
      <c r="E43" s="5"/>
      <c r="F43" s="5"/>
      <c r="G43" s="5"/>
      <c r="H43" s="5"/>
      <c r="I43" s="5"/>
      <c r="J43" s="5"/>
      <c r="K43" s="5"/>
      <c r="L43" s="5"/>
      <c r="M43" s="5"/>
      <c r="N43" s="5"/>
      <c r="O43" s="5"/>
      <c r="P43" s="5"/>
      <c r="Q43" s="5"/>
      <c r="R43" s="5"/>
      <c r="S43" s="5"/>
      <c r="T43" s="5"/>
      <c r="U43" s="5"/>
      <c r="V43" s="5"/>
      <c r="W43" s="5"/>
      <c r="X43" s="5"/>
    </row>
    <row r="44" spans="2:24" x14ac:dyDescent="0.25">
      <c r="B44" s="5"/>
      <c r="C44" s="5"/>
      <c r="D44" s="5"/>
      <c r="E44" s="5"/>
      <c r="F44" s="5"/>
      <c r="G44" s="5"/>
      <c r="H44" s="5"/>
      <c r="I44" s="5"/>
      <c r="J44" s="5"/>
      <c r="K44" s="5"/>
      <c r="L44" s="5"/>
      <c r="M44" s="5"/>
      <c r="N44" s="5"/>
      <c r="O44" s="5"/>
      <c r="P44" s="5"/>
      <c r="Q44" s="5"/>
      <c r="R44" s="5"/>
      <c r="S44" s="5"/>
      <c r="T44" s="5"/>
      <c r="U44" s="5"/>
      <c r="V44" s="5"/>
      <c r="W44" s="5"/>
      <c r="X44" s="5"/>
    </row>
    <row r="45" spans="2:24" x14ac:dyDescent="0.25">
      <c r="B45" s="5"/>
      <c r="C45" s="5"/>
      <c r="D45" s="5"/>
      <c r="E45" s="5"/>
      <c r="F45" s="5"/>
      <c r="G45" s="5"/>
      <c r="H45" s="5"/>
      <c r="I45" s="5"/>
      <c r="J45" s="5"/>
      <c r="K45" s="5"/>
      <c r="L45" s="5"/>
      <c r="M45" s="5"/>
      <c r="N45" s="5"/>
      <c r="O45" s="5"/>
      <c r="P45" s="5"/>
      <c r="Q45" s="5"/>
      <c r="R45" s="5"/>
      <c r="S45" s="5"/>
      <c r="T45" s="5"/>
      <c r="U45" s="5"/>
      <c r="V45" s="5"/>
      <c r="W45" s="5"/>
      <c r="X45" s="5"/>
    </row>
    <row r="46" spans="2:24" x14ac:dyDescent="0.25">
      <c r="B46" s="5"/>
      <c r="C46" s="5"/>
      <c r="D46" s="5"/>
      <c r="E46" s="5"/>
      <c r="F46" s="5"/>
      <c r="G46" s="5"/>
      <c r="H46" s="5"/>
      <c r="I46" s="5"/>
      <c r="J46" s="5"/>
      <c r="K46" s="5"/>
      <c r="L46" s="5"/>
      <c r="M46" s="5"/>
      <c r="N46" s="5"/>
      <c r="O46" s="5"/>
      <c r="P46" s="5"/>
      <c r="Q46" s="5"/>
      <c r="R46" s="5"/>
      <c r="S46" s="5"/>
      <c r="T46" s="5"/>
      <c r="U46" s="5"/>
      <c r="V46" s="5"/>
      <c r="W46" s="5"/>
      <c r="X46" s="5"/>
    </row>
    <row r="47" spans="2:24" x14ac:dyDescent="0.25">
      <c r="B47" s="5"/>
      <c r="C47" s="5"/>
      <c r="D47" s="5"/>
      <c r="E47" s="5"/>
      <c r="F47" s="5"/>
      <c r="G47" s="5"/>
      <c r="H47" s="5"/>
      <c r="I47" s="5"/>
      <c r="J47" s="5"/>
      <c r="K47" s="5"/>
      <c r="L47" s="5"/>
      <c r="M47" s="5"/>
      <c r="N47" s="5"/>
      <c r="O47" s="5"/>
      <c r="P47" s="5"/>
      <c r="Q47" s="5"/>
      <c r="R47" s="5"/>
      <c r="S47" s="5"/>
      <c r="T47" s="5"/>
      <c r="U47" s="5"/>
      <c r="V47" s="5"/>
      <c r="W47" s="5"/>
      <c r="X47" s="5"/>
    </row>
    <row r="48" spans="2:24" x14ac:dyDescent="0.25">
      <c r="B48" s="5"/>
      <c r="C48" s="5"/>
      <c r="D48" s="5"/>
      <c r="E48" s="5"/>
      <c r="F48" s="5"/>
      <c r="G48" s="5"/>
      <c r="H48" s="5"/>
      <c r="I48" s="5"/>
      <c r="J48" s="5"/>
      <c r="K48" s="5"/>
      <c r="L48" s="5"/>
      <c r="M48" s="5"/>
      <c r="N48" s="5"/>
      <c r="O48" s="5"/>
      <c r="P48" s="5"/>
      <c r="Q48" s="5"/>
      <c r="R48" s="5"/>
      <c r="S48" s="5"/>
      <c r="T48" s="5"/>
      <c r="U48" s="5"/>
      <c r="V48" s="5"/>
      <c r="W48" s="5"/>
      <c r="X48" s="5"/>
    </row>
    <row r="49" spans="2:24" x14ac:dyDescent="0.25">
      <c r="B49" s="5"/>
      <c r="C49" s="5"/>
      <c r="D49" s="5"/>
      <c r="E49" s="5"/>
      <c r="F49" s="5"/>
      <c r="G49" s="5"/>
      <c r="H49" s="5"/>
      <c r="I49" s="5"/>
      <c r="J49" s="5"/>
      <c r="K49" s="5"/>
      <c r="L49" s="5"/>
      <c r="M49" s="5"/>
      <c r="N49" s="5"/>
      <c r="O49" s="5"/>
      <c r="P49" s="5"/>
      <c r="Q49" s="5"/>
      <c r="R49" s="5"/>
      <c r="S49" s="5"/>
      <c r="T49" s="5"/>
      <c r="U49" s="5"/>
      <c r="V49" s="5"/>
      <c r="W49" s="5"/>
      <c r="X49" s="5"/>
    </row>
    <row r="50" spans="2:24" x14ac:dyDescent="0.25">
      <c r="B50" s="5"/>
      <c r="C50" s="5"/>
      <c r="D50" s="5"/>
      <c r="E50" s="5"/>
      <c r="F50" s="5"/>
      <c r="G50" s="5"/>
      <c r="H50" s="5"/>
      <c r="I50" s="5"/>
      <c r="J50" s="5"/>
      <c r="K50" s="5"/>
      <c r="L50" s="5"/>
      <c r="M50" s="5"/>
      <c r="N50" s="5"/>
      <c r="O50" s="5"/>
      <c r="P50" s="5"/>
      <c r="Q50" s="5"/>
      <c r="R50" s="5"/>
      <c r="S50" s="5"/>
      <c r="T50" s="5"/>
      <c r="U50" s="5"/>
      <c r="V50" s="5"/>
      <c r="W50" s="5"/>
      <c r="X50" s="5"/>
    </row>
    <row r="51" spans="2:24" x14ac:dyDescent="0.25">
      <c r="B51" s="5"/>
      <c r="C51" s="5"/>
      <c r="D51" s="5"/>
      <c r="E51" s="5"/>
      <c r="F51" s="5"/>
      <c r="G51" s="5"/>
      <c r="H51" s="5"/>
      <c r="I51" s="5"/>
      <c r="J51" s="5"/>
      <c r="K51" s="5"/>
      <c r="L51" s="5"/>
      <c r="M51" s="5"/>
      <c r="N51" s="5"/>
      <c r="O51" s="5"/>
      <c r="P51" s="5"/>
      <c r="Q51" s="5"/>
      <c r="R51" s="5"/>
      <c r="S51" s="5"/>
      <c r="T51" s="5"/>
      <c r="U51" s="5"/>
      <c r="V51" s="5"/>
      <c r="W51" s="5"/>
      <c r="X51" s="5"/>
    </row>
    <row r="52" spans="2:24" x14ac:dyDescent="0.25">
      <c r="B52" s="5"/>
      <c r="C52" s="5"/>
      <c r="D52" s="5"/>
      <c r="E52" s="5"/>
      <c r="F52" s="5"/>
      <c r="G52" s="5"/>
      <c r="H52" s="5"/>
      <c r="I52" s="5"/>
      <c r="J52" s="5"/>
      <c r="K52" s="5"/>
      <c r="L52" s="5"/>
      <c r="M52" s="5"/>
      <c r="N52" s="5"/>
      <c r="O52" s="5"/>
      <c r="P52" s="5"/>
      <c r="Q52" s="5"/>
      <c r="R52" s="5"/>
      <c r="S52" s="5"/>
      <c r="T52" s="5"/>
      <c r="U52" s="5"/>
      <c r="V52" s="5"/>
      <c r="W52" s="5"/>
      <c r="X52" s="5"/>
    </row>
    <row r="53" spans="2:24" x14ac:dyDescent="0.25">
      <c r="B53" s="5"/>
      <c r="C53" s="5"/>
      <c r="D53" s="5"/>
      <c r="E53" s="5"/>
      <c r="F53" s="5"/>
      <c r="G53" s="5"/>
      <c r="H53" s="5"/>
      <c r="I53" s="5"/>
      <c r="J53" s="5"/>
      <c r="K53" s="5"/>
      <c r="L53" s="5"/>
      <c r="M53" s="5"/>
      <c r="N53" s="5"/>
      <c r="O53" s="5"/>
      <c r="P53" s="5"/>
      <c r="Q53" s="5"/>
      <c r="R53" s="5"/>
      <c r="S53" s="5"/>
      <c r="T53" s="5"/>
      <c r="U53" s="5"/>
      <c r="V53" s="5"/>
      <c r="W53" s="5"/>
      <c r="X53" s="5"/>
    </row>
    <row r="54" spans="2:24" x14ac:dyDescent="0.25">
      <c r="B54" s="5"/>
      <c r="C54" s="5"/>
      <c r="D54" s="5"/>
      <c r="E54" s="5"/>
      <c r="F54" s="5"/>
      <c r="G54" s="5"/>
      <c r="H54" s="5"/>
      <c r="I54" s="5"/>
      <c r="J54" s="5"/>
      <c r="K54" s="5"/>
      <c r="L54" s="5"/>
      <c r="M54" s="5"/>
      <c r="N54" s="5"/>
      <c r="O54" s="5"/>
      <c r="P54" s="5"/>
      <c r="Q54" s="5"/>
      <c r="R54" s="5"/>
      <c r="S54" s="5"/>
      <c r="T54" s="5"/>
      <c r="U54" s="5"/>
      <c r="V54" s="5"/>
      <c r="W54" s="5"/>
      <c r="X54" s="5"/>
    </row>
    <row r="55" spans="2:24" x14ac:dyDescent="0.25">
      <c r="B55" s="15"/>
      <c r="C55" s="15"/>
      <c r="D55" s="15"/>
      <c r="E55" s="15"/>
      <c r="F55" s="15"/>
      <c r="G55" s="15"/>
      <c r="H55" s="15"/>
      <c r="I55" s="15"/>
      <c r="J55" s="15"/>
      <c r="K55" s="15"/>
      <c r="L55" s="15"/>
      <c r="M55" s="15"/>
      <c r="N55" s="15"/>
      <c r="O55" s="15"/>
      <c r="P55" s="15"/>
      <c r="Q55" s="15"/>
      <c r="R55" s="15"/>
      <c r="S55" s="15"/>
      <c r="T55" s="15"/>
      <c r="U55" s="15"/>
      <c r="V55" s="15"/>
      <c r="W55" s="15"/>
      <c r="X55" s="15"/>
    </row>
    <row r="56" spans="2:24" x14ac:dyDescent="0.25">
      <c r="B56" s="1"/>
      <c r="C56" s="1"/>
      <c r="D56" s="1"/>
      <c r="E56" s="1"/>
      <c r="F56" s="3"/>
      <c r="G56" s="1"/>
      <c r="H56" s="1"/>
      <c r="I56" s="1"/>
      <c r="J56" s="1"/>
      <c r="K56" s="1"/>
      <c r="L56" s="1"/>
      <c r="M56" s="1"/>
      <c r="N56" s="1"/>
      <c r="O56" s="1"/>
      <c r="P56" s="1"/>
      <c r="Q56" s="1"/>
      <c r="R56" s="3"/>
      <c r="S56" s="3"/>
      <c r="T56" s="3"/>
      <c r="U56" s="3"/>
      <c r="V5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22CF8-3723-4451-BA8A-362A03CA5075}">
  <dimension ref="A1:X76"/>
  <sheetViews>
    <sheetView tabSelected="1" topLeftCell="A51" workbookViewId="0">
      <selection activeCell="A74" sqref="A74"/>
    </sheetView>
  </sheetViews>
  <sheetFormatPr defaultRowHeight="15" x14ac:dyDescent="0.25"/>
  <cols>
    <col min="1" max="1" width="48.85546875" customWidth="1"/>
    <col min="2" max="3" width="20" bestFit="1" customWidth="1"/>
    <col min="4" max="4" width="19.7109375" bestFit="1" customWidth="1"/>
    <col min="5" max="7" width="20.7109375" bestFit="1" customWidth="1"/>
    <col min="8" max="21" width="19.7109375" bestFit="1" customWidth="1"/>
    <col min="22" max="22" width="18.7109375" bestFit="1" customWidth="1"/>
    <col min="23" max="24" width="17" bestFit="1" customWidth="1"/>
  </cols>
  <sheetData>
    <row r="1" spans="1:24" x14ac:dyDescent="0.25">
      <c r="A1" s="22" t="s">
        <v>131</v>
      </c>
      <c r="B1" s="4">
        <v>45657</v>
      </c>
      <c r="C1" s="4">
        <v>45291</v>
      </c>
      <c r="D1" s="4">
        <v>44926</v>
      </c>
      <c r="E1" s="4">
        <v>44561</v>
      </c>
      <c r="F1" s="4">
        <v>44196</v>
      </c>
      <c r="G1" s="4">
        <v>43830</v>
      </c>
      <c r="H1" s="4">
        <v>43465</v>
      </c>
      <c r="I1" s="4">
        <v>43100</v>
      </c>
      <c r="J1" s="4">
        <v>42735</v>
      </c>
      <c r="K1" s="4">
        <v>42369</v>
      </c>
      <c r="L1" s="4">
        <v>42004</v>
      </c>
      <c r="M1" s="4">
        <v>41639</v>
      </c>
      <c r="N1" s="4">
        <v>41274</v>
      </c>
      <c r="O1" s="4">
        <v>40908</v>
      </c>
      <c r="P1" s="4">
        <v>40543</v>
      </c>
      <c r="Q1" s="4">
        <v>40178</v>
      </c>
      <c r="R1" s="4">
        <v>39813</v>
      </c>
      <c r="S1" s="4">
        <v>39447</v>
      </c>
      <c r="T1" s="4">
        <v>39082</v>
      </c>
      <c r="U1" s="4">
        <v>38717</v>
      </c>
      <c r="V1" s="4">
        <v>38352</v>
      </c>
      <c r="W1" s="4">
        <v>37986</v>
      </c>
      <c r="X1" s="4">
        <v>37621</v>
      </c>
    </row>
    <row r="2" spans="1:24" ht="15.75" thickBot="1" x14ac:dyDescent="0.3">
      <c r="A2" s="23" t="s">
        <v>123</v>
      </c>
      <c r="B2" s="14">
        <v>125299000000</v>
      </c>
      <c r="C2" s="14">
        <v>101746000000</v>
      </c>
      <c r="D2" s="14">
        <v>91495000000</v>
      </c>
      <c r="E2" s="14">
        <v>91652000000</v>
      </c>
      <c r="F2" s="14">
        <v>65124000000</v>
      </c>
      <c r="G2" s="14">
        <v>54520000000</v>
      </c>
      <c r="H2" s="14">
        <v>47971000000</v>
      </c>
      <c r="I2" s="14">
        <v>37091000000</v>
      </c>
      <c r="J2" s="14">
        <v>36036000000</v>
      </c>
      <c r="K2" s="14">
        <v>26572000000</v>
      </c>
      <c r="L2" s="14">
        <v>23024000000</v>
      </c>
      <c r="M2" s="14">
        <v>18659000000</v>
      </c>
      <c r="N2" s="14">
        <v>16619000000</v>
      </c>
      <c r="O2" s="14">
        <v>14565000000</v>
      </c>
      <c r="P2" s="14">
        <v>11081000000</v>
      </c>
      <c r="Q2" s="14">
        <v>9316000000</v>
      </c>
      <c r="R2" s="14">
        <v>7853000000</v>
      </c>
      <c r="S2" s="14">
        <v>5775410000</v>
      </c>
      <c r="T2" s="14">
        <v>3580508000</v>
      </c>
      <c r="U2" s="14">
        <v>2459422000</v>
      </c>
      <c r="V2" s="14">
        <v>977044000</v>
      </c>
      <c r="W2" s="14">
        <v>395445000</v>
      </c>
      <c r="X2" s="14">
        <v>155265000</v>
      </c>
    </row>
    <row r="3" spans="1:24" ht="15.75" thickTop="1" x14ac:dyDescent="0.25">
      <c r="A3" s="24" t="s">
        <v>139</v>
      </c>
      <c r="B3" s="5">
        <v>125299000000</v>
      </c>
      <c r="C3" s="5">
        <v>101746000000</v>
      </c>
      <c r="D3" s="5">
        <v>91495000000</v>
      </c>
      <c r="E3" s="5">
        <v>91652000000</v>
      </c>
      <c r="F3" s="5">
        <v>65124000000</v>
      </c>
      <c r="G3" s="5">
        <v>54520000000</v>
      </c>
      <c r="H3" s="5">
        <v>47971000000</v>
      </c>
      <c r="I3" s="5">
        <v>37091000000</v>
      </c>
      <c r="J3" s="5">
        <v>36036000000</v>
      </c>
      <c r="K3" s="5">
        <v>26572000000</v>
      </c>
      <c r="L3" s="5">
        <v>23024000000</v>
      </c>
      <c r="M3" s="5">
        <v>18659000000</v>
      </c>
      <c r="N3" s="5">
        <v>16619000000</v>
      </c>
      <c r="O3" s="5">
        <v>14565000000</v>
      </c>
      <c r="P3" s="5">
        <v>11081000000</v>
      </c>
      <c r="Q3" s="5">
        <v>9316000000</v>
      </c>
      <c r="R3" s="5">
        <v>7853000000</v>
      </c>
      <c r="S3" s="5">
        <v>5775410000</v>
      </c>
      <c r="T3" s="5">
        <v>3580508000</v>
      </c>
      <c r="U3" s="5">
        <v>2459422000</v>
      </c>
      <c r="V3" s="5">
        <v>977044000</v>
      </c>
      <c r="W3" s="5">
        <v>395445000</v>
      </c>
      <c r="X3" s="5">
        <v>155265000</v>
      </c>
    </row>
    <row r="4" spans="1:24" x14ac:dyDescent="0.25">
      <c r="A4" s="24" t="s">
        <v>140</v>
      </c>
      <c r="B4" s="5">
        <v>100118000000</v>
      </c>
      <c r="C4" s="5">
        <v>73795000000</v>
      </c>
      <c r="D4" s="5">
        <v>59972000000</v>
      </c>
      <c r="E4" s="5">
        <v>76033000000</v>
      </c>
      <c r="F4" s="5">
        <v>40269000000</v>
      </c>
      <c r="G4" s="5">
        <v>34343000000</v>
      </c>
      <c r="H4" s="5">
        <v>30736000000</v>
      </c>
      <c r="I4" s="5">
        <v>12662000000</v>
      </c>
      <c r="J4" s="5">
        <v>19478000000</v>
      </c>
      <c r="K4" s="5">
        <v>16348000000</v>
      </c>
      <c r="L4" s="5">
        <v>14136000000</v>
      </c>
      <c r="M4" s="5">
        <v>12733000000</v>
      </c>
      <c r="N4" s="5">
        <v>10737000000</v>
      </c>
      <c r="O4" s="5">
        <v>9737000000</v>
      </c>
      <c r="P4" s="5">
        <v>8505000000</v>
      </c>
      <c r="Q4" s="5">
        <v>6520000000</v>
      </c>
      <c r="R4" s="5">
        <v>4227000000</v>
      </c>
      <c r="S4" s="5">
        <v>4203720000</v>
      </c>
      <c r="T4" s="5">
        <v>3077446000</v>
      </c>
      <c r="U4" s="5">
        <v>1465397000</v>
      </c>
      <c r="V4" s="5">
        <v>399119000</v>
      </c>
      <c r="W4" s="5">
        <v>105648000</v>
      </c>
      <c r="X4" s="5">
        <v>99656000</v>
      </c>
    </row>
    <row r="5" spans="1:24" x14ac:dyDescent="0.25">
      <c r="A5" s="24" t="s">
        <v>141</v>
      </c>
      <c r="B5" s="5">
        <v>-2671000000</v>
      </c>
      <c r="C5" s="5">
        <v>823000000</v>
      </c>
      <c r="D5" s="5">
        <v>5519000000</v>
      </c>
      <c r="E5" s="5">
        <v>-12270000000</v>
      </c>
      <c r="F5" s="5">
        <v>-6317000000</v>
      </c>
      <c r="G5" s="5">
        <v>-2798000000</v>
      </c>
      <c r="H5" s="5">
        <v>-6650000000</v>
      </c>
      <c r="I5" s="5">
        <v>37000000</v>
      </c>
      <c r="J5" s="5">
        <v>73000000</v>
      </c>
      <c r="K5" s="5">
        <v>334000000</v>
      </c>
      <c r="L5" s="5">
        <v>-1130000000</v>
      </c>
      <c r="M5" s="5">
        <v>-866000000</v>
      </c>
      <c r="N5" s="5">
        <v>-188000000</v>
      </c>
      <c r="O5" s="5">
        <f>0</f>
        <v>0</v>
      </c>
      <c r="P5" s="5">
        <f>0</f>
        <v>0</v>
      </c>
      <c r="Q5" s="5">
        <f>0</f>
        <v>0</v>
      </c>
      <c r="R5" s="5">
        <v>-31910000</v>
      </c>
      <c r="S5" s="5">
        <v>-39741000</v>
      </c>
      <c r="T5" s="5">
        <v>12474000</v>
      </c>
      <c r="U5" s="5">
        <v>656473000</v>
      </c>
      <c r="V5" s="5">
        <v>682659000</v>
      </c>
      <c r="W5" s="5">
        <v>240979000</v>
      </c>
      <c r="X5" s="5">
        <v>21635000</v>
      </c>
    </row>
    <row r="6" spans="1:24" x14ac:dyDescent="0.25">
      <c r="A6" s="24" t="s">
        <v>143</v>
      </c>
      <c r="B6" s="5">
        <f>0</f>
        <v>0</v>
      </c>
      <c r="C6" s="5">
        <f>0</f>
        <v>0</v>
      </c>
      <c r="D6" s="5">
        <f>0</f>
        <v>0</v>
      </c>
      <c r="E6" s="5">
        <f>0</f>
        <v>0</v>
      </c>
      <c r="F6" s="5">
        <f>0</f>
        <v>0</v>
      </c>
      <c r="G6" s="5">
        <f>0</f>
        <v>0</v>
      </c>
      <c r="H6" s="5">
        <f>0</f>
        <v>0</v>
      </c>
      <c r="I6" s="5">
        <f>0</f>
        <v>0</v>
      </c>
      <c r="J6" s="5">
        <v>0</v>
      </c>
      <c r="K6" s="5">
        <v>0</v>
      </c>
      <c r="L6" s="5">
        <v>-740000000</v>
      </c>
      <c r="M6" s="5">
        <v>-700000000</v>
      </c>
      <c r="N6" s="5">
        <v>-188000000</v>
      </c>
      <c r="O6" s="5">
        <v>0</v>
      </c>
      <c r="P6" s="5">
        <v>0</v>
      </c>
      <c r="Q6" s="5">
        <f>0</f>
        <v>0</v>
      </c>
      <c r="R6" s="5">
        <f>0</f>
        <v>0</v>
      </c>
      <c r="S6" s="5">
        <f>0</f>
        <v>0</v>
      </c>
      <c r="T6" s="5">
        <f>0</f>
        <v>0</v>
      </c>
      <c r="U6" s="5">
        <f>0</f>
        <v>0</v>
      </c>
      <c r="V6" s="5">
        <f>0</f>
        <v>0</v>
      </c>
      <c r="W6" s="5">
        <f>0</f>
        <v>0</v>
      </c>
      <c r="X6" s="5">
        <f>0</f>
        <v>0</v>
      </c>
    </row>
    <row r="7" spans="1:24" x14ac:dyDescent="0.25">
      <c r="A7" s="24" t="s">
        <v>144</v>
      </c>
      <c r="B7" s="5">
        <v>-2671000000</v>
      </c>
      <c r="C7" s="5">
        <v>823000000</v>
      </c>
      <c r="D7" s="5">
        <v>5519000000</v>
      </c>
      <c r="E7" s="5">
        <v>-12270000000</v>
      </c>
      <c r="F7" s="5">
        <v>-6317000000</v>
      </c>
      <c r="G7" s="5">
        <v>-2798000000</v>
      </c>
      <c r="H7" s="5">
        <v>-6650000000</v>
      </c>
      <c r="I7" s="5">
        <v>37000000</v>
      </c>
      <c r="J7" s="5">
        <v>73000000</v>
      </c>
      <c r="K7" s="5">
        <v>334000000</v>
      </c>
      <c r="L7" s="5">
        <v>-390000000</v>
      </c>
      <c r="M7" s="5">
        <v>-166000000</v>
      </c>
      <c r="N7" s="5">
        <f>0</f>
        <v>0</v>
      </c>
      <c r="O7" s="5">
        <f>0</f>
        <v>0</v>
      </c>
      <c r="P7" s="5">
        <f>0</f>
        <v>0</v>
      </c>
      <c r="Q7" s="5">
        <f>0</f>
        <v>0</v>
      </c>
      <c r="R7" s="5">
        <f>0</f>
        <v>0</v>
      </c>
      <c r="S7" s="5">
        <f>0</f>
        <v>0</v>
      </c>
      <c r="T7" s="5">
        <f>0</f>
        <v>0</v>
      </c>
      <c r="U7" s="5">
        <f>0</f>
        <v>0</v>
      </c>
      <c r="V7" s="5">
        <f>0</f>
        <v>0</v>
      </c>
      <c r="W7" s="5">
        <f>0</f>
        <v>0</v>
      </c>
      <c r="X7" s="5">
        <f>0</f>
        <v>0</v>
      </c>
    </row>
    <row r="8" spans="1:24" x14ac:dyDescent="0.25">
      <c r="A8" s="24" t="s">
        <v>145</v>
      </c>
      <c r="B8" s="5">
        <v>15311000000</v>
      </c>
      <c r="C8" s="5">
        <v>11946000000</v>
      </c>
      <c r="D8" s="5">
        <v>13475000000</v>
      </c>
      <c r="E8" s="5">
        <v>12441000000</v>
      </c>
      <c r="F8" s="5">
        <v>13697000000</v>
      </c>
      <c r="G8" s="5">
        <v>11781000000</v>
      </c>
      <c r="H8" s="5">
        <v>9035000000</v>
      </c>
      <c r="I8" s="5">
        <v>6915000000</v>
      </c>
      <c r="J8" s="5">
        <v>6144000000</v>
      </c>
      <c r="K8" s="5">
        <v>5063000000</v>
      </c>
      <c r="L8" s="5">
        <v>4979000000</v>
      </c>
      <c r="M8" s="5">
        <v>3939000000</v>
      </c>
      <c r="N8" s="5">
        <v>2962000000</v>
      </c>
      <c r="O8" s="5">
        <v>1851000000</v>
      </c>
      <c r="P8" s="5">
        <v>1396000000</v>
      </c>
      <c r="Q8" s="5">
        <v>1524000000</v>
      </c>
      <c r="R8" s="5">
        <v>1500000000</v>
      </c>
      <c r="S8" s="5">
        <v>967658000</v>
      </c>
      <c r="T8" s="5">
        <v>571939000</v>
      </c>
      <c r="U8" s="5">
        <v>293812000</v>
      </c>
      <c r="V8" s="5">
        <v>148473000</v>
      </c>
      <c r="W8" s="5">
        <v>55049000</v>
      </c>
      <c r="X8" s="5">
        <v>28983000</v>
      </c>
    </row>
    <row r="9" spans="1:24" x14ac:dyDescent="0.25">
      <c r="A9" s="24" t="s">
        <v>146</v>
      </c>
      <c r="B9" s="5">
        <v>15311000000</v>
      </c>
      <c r="C9" s="5">
        <v>11946000000</v>
      </c>
      <c r="D9" s="5">
        <v>13475000000</v>
      </c>
      <c r="E9" s="5">
        <v>12441000000</v>
      </c>
      <c r="F9" s="5">
        <v>13697000000</v>
      </c>
      <c r="G9" s="5">
        <v>11781000000</v>
      </c>
      <c r="H9" s="5">
        <v>9035000000</v>
      </c>
      <c r="I9" s="5">
        <v>6915000000</v>
      </c>
      <c r="J9" s="5">
        <v>6144000000</v>
      </c>
      <c r="K9" s="5">
        <v>5063000000</v>
      </c>
      <c r="L9" s="5">
        <v>4979000000</v>
      </c>
      <c r="M9" s="5">
        <v>3939000000</v>
      </c>
      <c r="N9" s="5">
        <v>2962000000</v>
      </c>
      <c r="O9" s="5">
        <v>1851000000</v>
      </c>
      <c r="P9" s="5">
        <v>1396000000</v>
      </c>
      <c r="Q9" s="5">
        <v>1524000000</v>
      </c>
      <c r="R9" s="5">
        <v>1500000000</v>
      </c>
      <c r="S9" s="5">
        <v>967658000</v>
      </c>
      <c r="T9" s="5">
        <v>571939000</v>
      </c>
      <c r="U9" s="5">
        <v>293812000</v>
      </c>
      <c r="V9" s="5">
        <v>148473000</v>
      </c>
      <c r="W9" s="5">
        <v>55049000</v>
      </c>
      <c r="X9" s="5">
        <v>28983000</v>
      </c>
    </row>
    <row r="10" spans="1:24" x14ac:dyDescent="0.25">
      <c r="A10" s="24" t="s">
        <v>142</v>
      </c>
      <c r="B10" s="5">
        <v>15311000000</v>
      </c>
      <c r="C10" s="5">
        <v>11946000000</v>
      </c>
      <c r="D10" s="5">
        <v>13475000000</v>
      </c>
      <c r="E10" s="5">
        <v>11555000000</v>
      </c>
      <c r="F10" s="5">
        <v>12905000000</v>
      </c>
      <c r="G10" s="5">
        <v>10856000000</v>
      </c>
      <c r="H10" s="5">
        <v>8164000000</v>
      </c>
      <c r="I10" s="5">
        <v>6103000000</v>
      </c>
      <c r="J10" s="5">
        <v>5267000000</v>
      </c>
      <c r="K10" s="5">
        <v>4132000000</v>
      </c>
      <c r="L10" s="5">
        <v>3523000000</v>
      </c>
      <c r="M10" s="5">
        <v>2781000000</v>
      </c>
      <c r="N10" s="5">
        <v>1988000000</v>
      </c>
      <c r="O10" s="5">
        <v>1396000000</v>
      </c>
      <c r="P10" s="5">
        <v>1067000000</v>
      </c>
      <c r="Q10" s="5">
        <v>1240000000</v>
      </c>
      <c r="R10" s="5">
        <v>1212000000</v>
      </c>
      <c r="S10" s="5">
        <v>807743000</v>
      </c>
      <c r="T10" s="5">
        <v>494430000</v>
      </c>
      <c r="U10" s="5">
        <v>256812000</v>
      </c>
      <c r="V10" s="5">
        <v>128523000</v>
      </c>
      <c r="W10" s="5">
        <v>43851000</v>
      </c>
      <c r="X10" s="5">
        <v>17815000</v>
      </c>
    </row>
    <row r="11" spans="1:24" x14ac:dyDescent="0.25">
      <c r="A11" s="24" t="s">
        <v>147</v>
      </c>
      <c r="B11" s="5">
        <f>0</f>
        <v>0</v>
      </c>
      <c r="C11" s="5">
        <f>0</f>
        <v>0</v>
      </c>
      <c r="D11" s="5">
        <v>641000000</v>
      </c>
      <c r="E11" s="5">
        <v>886000000</v>
      </c>
      <c r="F11" s="5">
        <v>792000000</v>
      </c>
      <c r="G11" s="5">
        <v>925000000</v>
      </c>
      <c r="H11" s="5">
        <v>871000000</v>
      </c>
      <c r="I11" s="5">
        <v>812000000</v>
      </c>
      <c r="J11" s="5">
        <v>877000000</v>
      </c>
      <c r="K11" s="5">
        <v>931000000</v>
      </c>
      <c r="L11" s="5">
        <v>1456000000</v>
      </c>
      <c r="M11" s="5">
        <v>1158000000</v>
      </c>
      <c r="N11" s="5">
        <v>974000000</v>
      </c>
      <c r="O11" s="5">
        <v>455000000</v>
      </c>
      <c r="P11" s="5">
        <v>329000000</v>
      </c>
      <c r="Q11" s="5">
        <v>284000000</v>
      </c>
      <c r="R11" s="5">
        <v>288000000</v>
      </c>
      <c r="S11" s="5">
        <v>159915000</v>
      </c>
      <c r="T11" s="5">
        <v>77509000</v>
      </c>
      <c r="U11" s="5">
        <v>37000000</v>
      </c>
      <c r="V11" s="5">
        <v>19950000</v>
      </c>
      <c r="W11" s="5">
        <v>11198000</v>
      </c>
      <c r="X11" s="5">
        <v>11168000</v>
      </c>
    </row>
    <row r="12" spans="1:24" x14ac:dyDescent="0.25">
      <c r="A12" s="24" t="s">
        <v>148</v>
      </c>
      <c r="B12" s="5">
        <f>0</f>
        <v>0</v>
      </c>
      <c r="C12" s="5">
        <f>0</f>
        <v>0</v>
      </c>
      <c r="D12" s="5">
        <v>641000000</v>
      </c>
      <c r="E12" s="5">
        <v>886000000</v>
      </c>
      <c r="F12" s="5">
        <v>792000000</v>
      </c>
      <c r="G12" s="5">
        <v>925000000</v>
      </c>
      <c r="H12" s="5">
        <v>871000000</v>
      </c>
      <c r="I12" s="5">
        <v>812000000</v>
      </c>
      <c r="J12" s="5">
        <v>877000000</v>
      </c>
      <c r="K12" s="5">
        <v>931000000</v>
      </c>
      <c r="L12" s="5">
        <v>1456000000</v>
      </c>
      <c r="M12" s="5">
        <v>1158000000</v>
      </c>
      <c r="N12" s="5">
        <v>974000000</v>
      </c>
      <c r="O12" s="5">
        <v>455000000</v>
      </c>
      <c r="P12" s="5">
        <v>329000000</v>
      </c>
      <c r="Q12" s="5">
        <v>284000000</v>
      </c>
      <c r="R12" s="5">
        <v>288000000</v>
      </c>
      <c r="S12" s="5">
        <v>159915000</v>
      </c>
      <c r="T12" s="5">
        <v>77509000</v>
      </c>
      <c r="U12" s="5">
        <v>37000000</v>
      </c>
      <c r="V12" s="5">
        <v>19950000</v>
      </c>
      <c r="W12" s="5">
        <v>11198000</v>
      </c>
      <c r="X12" s="5">
        <v>11168000</v>
      </c>
    </row>
    <row r="13" spans="1:24" x14ac:dyDescent="0.25">
      <c r="A13" s="24" t="s">
        <v>149</v>
      </c>
      <c r="B13" s="5">
        <v>-5257000000</v>
      </c>
      <c r="C13" s="5">
        <v>-7763000000</v>
      </c>
      <c r="D13" s="5">
        <v>-8081000000</v>
      </c>
      <c r="E13" s="5">
        <v>1808000000</v>
      </c>
      <c r="F13" s="5">
        <v>1390000000</v>
      </c>
      <c r="G13" s="5">
        <v>173000000</v>
      </c>
      <c r="H13" s="5">
        <v>778000000</v>
      </c>
      <c r="I13" s="5">
        <v>258000000</v>
      </c>
      <c r="J13" s="5">
        <v>-38000000</v>
      </c>
      <c r="K13" s="5">
        <v>-179000000</v>
      </c>
      <c r="L13" s="5">
        <v>-104000000</v>
      </c>
      <c r="M13" s="5">
        <v>-437000000</v>
      </c>
      <c r="N13" s="5">
        <v>-266000000</v>
      </c>
      <c r="O13" s="5">
        <v>343000000</v>
      </c>
      <c r="P13" s="5">
        <v>9000000</v>
      </c>
      <c r="Q13" s="5">
        <v>-268000000</v>
      </c>
      <c r="R13" s="5">
        <v>-225000000</v>
      </c>
      <c r="S13" s="5">
        <v>-164212000</v>
      </c>
      <c r="T13" s="5">
        <v>-98468000</v>
      </c>
      <c r="U13" s="5">
        <v>21163000</v>
      </c>
      <c r="V13" s="5">
        <v>191570000</v>
      </c>
      <c r="W13" s="5">
        <v>0</v>
      </c>
      <c r="X13" s="5">
        <v>0</v>
      </c>
    </row>
    <row r="14" spans="1:24" x14ac:dyDescent="0.25">
      <c r="A14" s="24" t="s">
        <v>150</v>
      </c>
      <c r="B14" s="5">
        <v>-5257000000</v>
      </c>
      <c r="C14" s="5">
        <v>-7763000000</v>
      </c>
      <c r="D14" s="5">
        <v>-8081000000</v>
      </c>
      <c r="E14" s="5">
        <v>1808000000</v>
      </c>
      <c r="F14" s="5">
        <v>1390000000</v>
      </c>
      <c r="G14" s="5">
        <v>173000000</v>
      </c>
      <c r="H14" s="5">
        <v>778000000</v>
      </c>
      <c r="I14" s="5">
        <v>258000000</v>
      </c>
      <c r="J14" s="5">
        <v>-38000000</v>
      </c>
      <c r="K14" s="5">
        <v>-179000000</v>
      </c>
      <c r="L14" s="5">
        <v>-104000000</v>
      </c>
      <c r="M14" s="5">
        <v>-437000000</v>
      </c>
      <c r="N14" s="5">
        <v>-266000000</v>
      </c>
      <c r="O14" s="5">
        <v>343000000</v>
      </c>
      <c r="P14" s="5">
        <v>9000000</v>
      </c>
      <c r="Q14" s="5">
        <v>-268000000</v>
      </c>
      <c r="R14" s="5">
        <v>-225000000</v>
      </c>
      <c r="S14" s="5">
        <v>-164212000</v>
      </c>
      <c r="T14" s="5">
        <v>-98468000</v>
      </c>
      <c r="U14" s="5">
        <v>21163000</v>
      </c>
      <c r="V14" s="5">
        <v>191570000</v>
      </c>
      <c r="W14" s="5">
        <v>0</v>
      </c>
      <c r="X14" s="5">
        <v>0</v>
      </c>
    </row>
    <row r="15" spans="1:24" x14ac:dyDescent="0.25">
      <c r="A15" s="24" t="s">
        <v>151</v>
      </c>
      <c r="B15" s="5">
        <f>0</f>
        <v>0</v>
      </c>
      <c r="C15" s="5">
        <f>0</f>
        <v>0</v>
      </c>
      <c r="D15" s="5">
        <f>0</f>
        <v>0</v>
      </c>
      <c r="E15" s="5">
        <f>0</f>
        <v>0</v>
      </c>
      <c r="F15" s="5">
        <f>0</f>
        <v>0</v>
      </c>
      <c r="G15" s="5">
        <f>0</f>
        <v>0</v>
      </c>
      <c r="H15" s="5">
        <f>0</f>
        <v>0</v>
      </c>
      <c r="I15" s="5">
        <f>0</f>
        <v>0</v>
      </c>
      <c r="J15" s="5">
        <f>0</f>
        <v>0</v>
      </c>
      <c r="K15" s="5">
        <f>0</f>
        <v>0</v>
      </c>
      <c r="L15" s="5">
        <f>0</f>
        <v>0</v>
      </c>
      <c r="M15" s="5">
        <v>0</v>
      </c>
      <c r="N15" s="5">
        <v>0</v>
      </c>
      <c r="O15" s="5">
        <v>110000000</v>
      </c>
      <c r="P15" s="5">
        <v>0</v>
      </c>
      <c r="Q15" s="5">
        <v>0</v>
      </c>
      <c r="R15" s="5">
        <v>1095000000</v>
      </c>
      <c r="S15" s="5">
        <v>0</v>
      </c>
      <c r="T15" s="5">
        <v>0</v>
      </c>
      <c r="U15" s="5">
        <f>0</f>
        <v>0</v>
      </c>
      <c r="V15" s="5">
        <f>0</f>
        <v>0</v>
      </c>
      <c r="W15" s="5">
        <f>0</f>
        <v>0</v>
      </c>
      <c r="X15" s="5">
        <f>0</f>
        <v>0</v>
      </c>
    </row>
    <row r="16" spans="1:24" x14ac:dyDescent="0.25">
      <c r="A16" s="24" t="s">
        <v>152</v>
      </c>
      <c r="B16" s="5">
        <v>22785000000</v>
      </c>
      <c r="C16" s="5">
        <v>22460000000</v>
      </c>
      <c r="D16" s="5">
        <v>19362000000</v>
      </c>
      <c r="E16" s="5">
        <v>15376000000</v>
      </c>
      <c r="F16" s="5">
        <v>12991000000</v>
      </c>
      <c r="G16" s="5">
        <v>10794000000</v>
      </c>
      <c r="H16" s="5">
        <v>9353000000</v>
      </c>
      <c r="I16" s="5">
        <v>7679000000</v>
      </c>
      <c r="J16" s="5">
        <v>6703000000</v>
      </c>
      <c r="K16" s="5">
        <v>5203000000</v>
      </c>
      <c r="L16" s="5">
        <v>4279000000</v>
      </c>
      <c r="M16" s="5">
        <v>3343000000</v>
      </c>
      <c r="N16" s="5">
        <v>2692000000</v>
      </c>
      <c r="O16" s="5">
        <v>1974000000</v>
      </c>
      <c r="P16" s="5">
        <v>1376000000</v>
      </c>
      <c r="Q16" s="5">
        <v>1164000000</v>
      </c>
      <c r="R16" s="5">
        <v>1120000000</v>
      </c>
      <c r="S16" s="5">
        <v>868646000</v>
      </c>
      <c r="T16" s="5">
        <v>458100000</v>
      </c>
      <c r="U16" s="5">
        <v>200709000</v>
      </c>
      <c r="V16" s="5">
        <v>278746000</v>
      </c>
      <c r="W16" s="5">
        <v>229361000</v>
      </c>
      <c r="X16" s="5">
        <v>21635000</v>
      </c>
    </row>
    <row r="17" spans="1:24" x14ac:dyDescent="0.25">
      <c r="A17" s="24" t="s">
        <v>153</v>
      </c>
      <c r="B17" s="5">
        <f>0</f>
        <v>0</v>
      </c>
      <c r="C17" s="5">
        <f>0</f>
        <v>0</v>
      </c>
      <c r="D17" s="5">
        <f>0</f>
        <v>0</v>
      </c>
      <c r="E17" s="5">
        <f>0</f>
        <v>0</v>
      </c>
      <c r="F17" s="5">
        <f>0</f>
        <v>0</v>
      </c>
      <c r="G17" s="5">
        <f>0</f>
        <v>0</v>
      </c>
      <c r="H17" s="5">
        <f>0</f>
        <v>0</v>
      </c>
      <c r="I17" s="5">
        <f>0</f>
        <v>0</v>
      </c>
      <c r="J17" s="5">
        <f>0</f>
        <v>0</v>
      </c>
      <c r="K17" s="5">
        <v>-548000000</v>
      </c>
      <c r="L17" s="5">
        <v>-648000000</v>
      </c>
      <c r="M17" s="5">
        <v>-481000000</v>
      </c>
      <c r="N17" s="5">
        <v>-188000000</v>
      </c>
      <c r="O17" s="5">
        <v>-86000000</v>
      </c>
      <c r="P17" s="5">
        <v>-94000000</v>
      </c>
      <c r="Q17" s="5">
        <v>-90000000</v>
      </c>
      <c r="R17" s="5">
        <v>-159000000</v>
      </c>
      <c r="S17" s="5">
        <v>-379206000</v>
      </c>
      <c r="T17" s="5">
        <v>-581732000</v>
      </c>
      <c r="U17" s="5">
        <v>433724000</v>
      </c>
      <c r="V17" s="5">
        <f>0</f>
        <v>0</v>
      </c>
      <c r="W17" s="5">
        <f>0</f>
        <v>0</v>
      </c>
      <c r="X17" s="5">
        <f>0</f>
        <v>0</v>
      </c>
    </row>
    <row r="18" spans="1:24" x14ac:dyDescent="0.25">
      <c r="A18" s="24" t="s">
        <v>154</v>
      </c>
      <c r="B18" s="5">
        <v>3419000000</v>
      </c>
      <c r="C18" s="5">
        <v>4330000000</v>
      </c>
      <c r="D18" s="5">
        <v>3483000000</v>
      </c>
      <c r="E18" s="5">
        <v>-213000000</v>
      </c>
      <c r="F18" s="5">
        <v>1267000000</v>
      </c>
      <c r="G18" s="5">
        <v>-592000000</v>
      </c>
      <c r="H18" s="5">
        <v>-189000000</v>
      </c>
      <c r="I18" s="5">
        <v>294000000</v>
      </c>
      <c r="J18" s="5">
        <v>376000000</v>
      </c>
      <c r="K18" s="5">
        <v>212000000</v>
      </c>
      <c r="L18" s="5">
        <v>192000000</v>
      </c>
      <c r="M18" s="5">
        <v>272000000</v>
      </c>
      <c r="N18" s="5">
        <v>-28000000</v>
      </c>
      <c r="O18" s="5">
        <v>6000000</v>
      </c>
      <c r="P18" s="5">
        <v>-12000000</v>
      </c>
      <c r="Q18" s="5">
        <v>-20000000</v>
      </c>
      <c r="R18" s="5">
        <v>-32000000</v>
      </c>
      <c r="S18" s="5">
        <v>-39741000</v>
      </c>
      <c r="T18" s="5">
        <v>12474000</v>
      </c>
      <c r="U18" s="5">
        <v>22040000</v>
      </c>
      <c r="V18" s="5">
        <v>212343000</v>
      </c>
      <c r="W18" s="5">
        <v>11618000</v>
      </c>
      <c r="X18" s="5">
        <f>0</f>
        <v>0</v>
      </c>
    </row>
    <row r="19" spans="1:24" x14ac:dyDescent="0.25">
      <c r="A19" s="24" t="s">
        <v>155</v>
      </c>
      <c r="B19" s="5">
        <v>-8406000000</v>
      </c>
      <c r="C19" s="5">
        <v>-3845000000</v>
      </c>
      <c r="D19" s="5">
        <v>-2235000000</v>
      </c>
      <c r="E19" s="5">
        <v>-1523000000</v>
      </c>
      <c r="F19" s="5">
        <v>1827000000</v>
      </c>
      <c r="G19" s="5">
        <v>819000000</v>
      </c>
      <c r="H19" s="5">
        <v>4908000000</v>
      </c>
      <c r="I19" s="5">
        <v>9246000000</v>
      </c>
      <c r="J19" s="5">
        <v>3300000000</v>
      </c>
      <c r="K19" s="5">
        <v>-409000000</v>
      </c>
      <c r="L19" s="5">
        <v>672000000</v>
      </c>
      <c r="M19" s="5">
        <v>156000000</v>
      </c>
      <c r="N19" s="5">
        <v>898000000</v>
      </c>
      <c r="O19" s="5">
        <v>630000000</v>
      </c>
      <c r="P19" s="5">
        <v>-99000000</v>
      </c>
      <c r="Q19" s="5">
        <v>486000000</v>
      </c>
      <c r="R19" s="5">
        <v>327000000</v>
      </c>
      <c r="S19" s="5">
        <v>318545000</v>
      </c>
      <c r="T19" s="5">
        <v>140749000</v>
      </c>
      <c r="U19" s="5">
        <v>22577000</v>
      </c>
      <c r="V19" s="5">
        <v>-253207000</v>
      </c>
      <c r="W19" s="5">
        <v>-6231000</v>
      </c>
      <c r="X19" s="5">
        <v>4991000</v>
      </c>
    </row>
    <row r="20" spans="1:24" x14ac:dyDescent="0.25">
      <c r="A20" s="24" t="s">
        <v>156</v>
      </c>
      <c r="B20" s="5">
        <v>-5891000000</v>
      </c>
      <c r="C20" s="5">
        <v>-7833000000</v>
      </c>
      <c r="D20" s="5">
        <v>-2317000000</v>
      </c>
      <c r="E20" s="5">
        <v>-9095000000</v>
      </c>
      <c r="F20" s="5">
        <v>-6524000000</v>
      </c>
      <c r="G20" s="5">
        <v>-4340000000</v>
      </c>
      <c r="H20" s="5">
        <v>-2169000000</v>
      </c>
      <c r="I20" s="5">
        <v>-3768000000</v>
      </c>
      <c r="J20" s="5">
        <v>-2578000000</v>
      </c>
      <c r="K20" s="5">
        <v>-2094000000</v>
      </c>
      <c r="L20" s="5">
        <v>-1641000000</v>
      </c>
      <c r="M20" s="5">
        <v>-1307000000</v>
      </c>
      <c r="N20" s="5">
        <v>-787000000</v>
      </c>
      <c r="O20" s="5">
        <v>-1156000000</v>
      </c>
      <c r="P20" s="5">
        <v>-1129000000</v>
      </c>
      <c r="Q20" s="5">
        <v>-504000000</v>
      </c>
      <c r="R20" s="5">
        <v>-334000000</v>
      </c>
      <c r="S20" s="5">
        <v>-837247000</v>
      </c>
      <c r="T20" s="5">
        <v>-624012000</v>
      </c>
      <c r="U20" s="5">
        <v>-372290000</v>
      </c>
      <c r="V20" s="5">
        <v>-156928000</v>
      </c>
      <c r="W20" s="5">
        <v>-90385000</v>
      </c>
      <c r="X20" s="5">
        <v>-43877000</v>
      </c>
    </row>
    <row r="21" spans="1:24" x14ac:dyDescent="0.25">
      <c r="A21" s="24" t="s">
        <v>157</v>
      </c>
      <c r="B21" s="5">
        <v>-5891000000</v>
      </c>
      <c r="C21" s="5">
        <v>-7833000000</v>
      </c>
      <c r="D21" s="5">
        <v>-2317000000</v>
      </c>
      <c r="E21" s="5">
        <v>-9095000000</v>
      </c>
      <c r="F21" s="5">
        <v>-6524000000</v>
      </c>
      <c r="G21" s="5">
        <v>-4340000000</v>
      </c>
      <c r="H21" s="5">
        <v>-2169000000</v>
      </c>
      <c r="I21" s="5">
        <v>-3768000000</v>
      </c>
      <c r="J21" s="5">
        <v>-2578000000</v>
      </c>
      <c r="K21" s="5">
        <v>-2094000000</v>
      </c>
      <c r="L21" s="5">
        <v>-1641000000</v>
      </c>
      <c r="M21" s="5">
        <v>-1307000000</v>
      </c>
      <c r="N21" s="5">
        <v>-787000000</v>
      </c>
      <c r="O21" s="5">
        <v>-1156000000</v>
      </c>
      <c r="P21" s="5">
        <v>-1129000000</v>
      </c>
      <c r="Q21" s="5">
        <v>-504000000</v>
      </c>
      <c r="R21" s="5">
        <v>-334000000</v>
      </c>
      <c r="S21" s="5">
        <v>-837247000</v>
      </c>
      <c r="T21" s="5">
        <v>-624012000</v>
      </c>
      <c r="U21" s="5">
        <v>-372290000</v>
      </c>
      <c r="V21" s="5">
        <v>-156928000</v>
      </c>
      <c r="W21" s="5">
        <v>-90385000</v>
      </c>
      <c r="X21" s="5">
        <v>-43877000</v>
      </c>
    </row>
    <row r="22" spans="1:24" x14ac:dyDescent="0.25">
      <c r="A22" s="24" t="s">
        <v>158</v>
      </c>
      <c r="B22" s="5">
        <f>0</f>
        <v>0</v>
      </c>
      <c r="C22" s="5">
        <f>0</f>
        <v>0</v>
      </c>
      <c r="D22" s="5">
        <f>0</f>
        <v>0</v>
      </c>
      <c r="E22" s="5">
        <f>0</f>
        <v>0</v>
      </c>
      <c r="F22" s="5">
        <f>0</f>
        <v>0</v>
      </c>
      <c r="G22" s="5">
        <f>0</f>
        <v>0</v>
      </c>
      <c r="H22" s="5">
        <f>0</f>
        <v>0</v>
      </c>
      <c r="I22" s="5">
        <f>0</f>
        <v>0</v>
      </c>
      <c r="J22" s="5">
        <f>0</f>
        <v>0</v>
      </c>
      <c r="K22" s="5">
        <f>0</f>
        <v>0</v>
      </c>
      <c r="L22" s="5">
        <f>0</f>
        <v>0</v>
      </c>
      <c r="M22" s="5">
        <v>-234000000</v>
      </c>
      <c r="N22" s="5">
        <v>301000000</v>
      </c>
      <c r="O22" s="5">
        <v>-30000000</v>
      </c>
      <c r="P22" s="5">
        <v>0</v>
      </c>
      <c r="Q22" s="5">
        <f>0</f>
        <v>0</v>
      </c>
      <c r="R22" s="5">
        <f>0</f>
        <v>0</v>
      </c>
      <c r="S22" s="5">
        <f>0</f>
        <v>0</v>
      </c>
      <c r="T22" s="5">
        <f>0</f>
        <v>0</v>
      </c>
      <c r="U22" s="5">
        <f>0</f>
        <v>0</v>
      </c>
      <c r="V22" s="5">
        <f>0</f>
        <v>0</v>
      </c>
      <c r="W22" s="5">
        <f>0</f>
        <v>0</v>
      </c>
      <c r="X22" s="5">
        <f>0</f>
        <v>0</v>
      </c>
    </row>
    <row r="23" spans="1:24" x14ac:dyDescent="0.25">
      <c r="A23" s="24" t="s">
        <v>159</v>
      </c>
      <c r="B23" s="5">
        <f>0</f>
        <v>0</v>
      </c>
      <c r="C23" s="5">
        <f>0</f>
        <v>0</v>
      </c>
      <c r="D23" s="5">
        <f>0</f>
        <v>0</v>
      </c>
      <c r="E23" s="5">
        <f>0</f>
        <v>0</v>
      </c>
      <c r="F23" s="5">
        <f>0</f>
        <v>0</v>
      </c>
      <c r="G23" s="5">
        <f>0</f>
        <v>0</v>
      </c>
      <c r="H23" s="5">
        <f>0</f>
        <v>0</v>
      </c>
      <c r="I23" s="5">
        <f>0</f>
        <v>0</v>
      </c>
      <c r="J23" s="5">
        <v>312000000</v>
      </c>
      <c r="K23" s="5">
        <v>-318000000</v>
      </c>
      <c r="L23" s="5">
        <v>459000000</v>
      </c>
      <c r="M23" s="5">
        <v>-930000000</v>
      </c>
      <c r="N23" s="5">
        <v>-532000000</v>
      </c>
      <c r="O23" s="5">
        <v>-232000000</v>
      </c>
      <c r="P23" s="5">
        <v>-414000000</v>
      </c>
      <c r="Q23" s="5">
        <v>262000000</v>
      </c>
      <c r="R23" s="5">
        <v>-147000000</v>
      </c>
      <c r="S23" s="5">
        <v>-298689000</v>
      </c>
      <c r="T23" s="5">
        <v>-289157000</v>
      </c>
      <c r="U23" s="5">
        <v>-51663000</v>
      </c>
      <c r="V23" s="5">
        <v>-99779000</v>
      </c>
      <c r="W23" s="5">
        <v>-58913000</v>
      </c>
      <c r="X23" s="5">
        <v>-5875000</v>
      </c>
    </row>
    <row r="24" spans="1:24" x14ac:dyDescent="0.25">
      <c r="A24" s="24" t="s">
        <v>160</v>
      </c>
      <c r="B24" s="5">
        <v>257000000</v>
      </c>
      <c r="C24" s="5">
        <v>5083000000</v>
      </c>
      <c r="D24" s="5">
        <v>4177000000</v>
      </c>
      <c r="E24" s="5">
        <v>9269000000</v>
      </c>
      <c r="F24" s="5">
        <v>7837000000</v>
      </c>
      <c r="G24" s="5">
        <v>8871000000</v>
      </c>
      <c r="H24" s="5">
        <v>10164000000</v>
      </c>
      <c r="I24" s="5">
        <v>6577000000</v>
      </c>
      <c r="J24" s="5">
        <v>2218000000</v>
      </c>
      <c r="K24" s="5">
        <v>2139000000</v>
      </c>
      <c r="L24" s="5">
        <v>1438000000</v>
      </c>
      <c r="M24" s="5">
        <v>1572000000</v>
      </c>
      <c r="N24" s="5">
        <v>562000000</v>
      </c>
      <c r="O24" s="5">
        <v>1155000000</v>
      </c>
      <c r="P24" s="5">
        <v>1231000000</v>
      </c>
      <c r="Q24" s="5">
        <v>435000000</v>
      </c>
      <c r="R24" s="5">
        <v>141000000</v>
      </c>
      <c r="S24" s="5">
        <v>639350000</v>
      </c>
      <c r="T24" s="5">
        <v>526235000</v>
      </c>
      <c r="U24" s="5">
        <v>340742000</v>
      </c>
      <c r="V24" s="5">
        <v>106730000</v>
      </c>
      <c r="W24" s="5">
        <v>142406000</v>
      </c>
      <c r="X24" s="5">
        <v>34138000</v>
      </c>
    </row>
    <row r="25" spans="1:24" x14ac:dyDescent="0.25">
      <c r="A25" s="24" t="s">
        <v>161</v>
      </c>
      <c r="B25" s="5">
        <v>359000000</v>
      </c>
      <c r="C25" s="5">
        <v>664000000</v>
      </c>
      <c r="D25" s="5">
        <v>707000000</v>
      </c>
      <c r="E25" s="5">
        <v>283000000</v>
      </c>
      <c r="F25" s="5">
        <v>694000000</v>
      </c>
      <c r="G25" s="5">
        <v>428000000</v>
      </c>
      <c r="H25" s="5">
        <v>1067000000</v>
      </c>
      <c r="I25" s="5">
        <v>731000000</v>
      </c>
      <c r="J25" s="5">
        <v>110000000</v>
      </c>
      <c r="K25" s="5">
        <v>203000000</v>
      </c>
      <c r="L25" s="5">
        <v>436000000</v>
      </c>
      <c r="M25" s="5">
        <v>605000000</v>
      </c>
      <c r="N25" s="5">
        <v>-499000000</v>
      </c>
      <c r="O25" s="5">
        <v>101000000</v>
      </c>
      <c r="P25" s="5">
        <v>272000000</v>
      </c>
      <c r="Q25" s="5">
        <v>34000000</v>
      </c>
      <c r="R25" s="5">
        <v>-212000000</v>
      </c>
      <c r="S25" s="5">
        <v>70135000</v>
      </c>
      <c r="T25" s="5">
        <v>95402000</v>
      </c>
      <c r="U25" s="5">
        <v>80631000</v>
      </c>
      <c r="V25" s="5">
        <v>-13516000</v>
      </c>
      <c r="W25" s="5">
        <v>36699000</v>
      </c>
      <c r="X25" s="5">
        <v>5645000</v>
      </c>
    </row>
    <row r="26" spans="1:24" x14ac:dyDescent="0.25">
      <c r="A26" s="24" t="s">
        <v>162</v>
      </c>
      <c r="B26" s="5">
        <f>0</f>
        <v>0</v>
      </c>
      <c r="C26" s="5">
        <f>0</f>
        <v>0</v>
      </c>
      <c r="D26" s="5">
        <f>0</f>
        <v>0</v>
      </c>
      <c r="E26" s="5">
        <f>0</f>
        <v>0</v>
      </c>
      <c r="F26" s="5">
        <f>0</f>
        <v>0</v>
      </c>
      <c r="G26" s="5">
        <f>0</f>
        <v>0</v>
      </c>
      <c r="H26" s="5">
        <f>0</f>
        <v>0</v>
      </c>
      <c r="I26" s="5">
        <f>0</f>
        <v>0</v>
      </c>
      <c r="J26" s="5">
        <f>0</f>
        <v>0</v>
      </c>
      <c r="K26" s="5">
        <f>0</f>
        <v>0</v>
      </c>
      <c r="L26" s="5">
        <f>0</f>
        <v>0</v>
      </c>
      <c r="M26" s="5">
        <f>0</f>
        <v>0</v>
      </c>
      <c r="N26" s="5">
        <f>0</f>
        <v>0</v>
      </c>
      <c r="O26" s="5">
        <f>0</f>
        <v>0</v>
      </c>
      <c r="P26" s="5">
        <v>102000000</v>
      </c>
      <c r="Q26" s="5">
        <v>217476000</v>
      </c>
      <c r="R26" s="5">
        <v>626027000</v>
      </c>
      <c r="S26" s="5">
        <v>744802000</v>
      </c>
      <c r="T26" s="5">
        <f>0</f>
        <v>0</v>
      </c>
      <c r="U26" s="5">
        <f>0</f>
        <v>0</v>
      </c>
      <c r="V26" s="5">
        <f>0</f>
        <v>0</v>
      </c>
      <c r="W26" s="5">
        <f>0</f>
        <v>0</v>
      </c>
      <c r="X26" s="5">
        <f>0</f>
        <v>0</v>
      </c>
    </row>
    <row r="27" spans="1:24" x14ac:dyDescent="0.25">
      <c r="A27" s="24" t="s">
        <v>163</v>
      </c>
      <c r="B27" s="5">
        <f>0</f>
        <v>0</v>
      </c>
      <c r="C27" s="5">
        <f>0</f>
        <v>0</v>
      </c>
      <c r="D27" s="5">
        <f>0</f>
        <v>0</v>
      </c>
      <c r="E27" s="5">
        <f>0</f>
        <v>0</v>
      </c>
      <c r="F27" s="5">
        <f>0</f>
        <v>0</v>
      </c>
      <c r="G27" s="5">
        <f>0</f>
        <v>0</v>
      </c>
      <c r="H27" s="5">
        <f>0</f>
        <v>0</v>
      </c>
      <c r="I27" s="5">
        <f>0</f>
        <v>0</v>
      </c>
      <c r="J27" s="5">
        <f>0</f>
        <v>0</v>
      </c>
      <c r="K27" s="5">
        <f>0</f>
        <v>0</v>
      </c>
      <c r="L27" s="5">
        <f>0</f>
        <v>0</v>
      </c>
      <c r="M27" s="5">
        <f>0</f>
        <v>0</v>
      </c>
      <c r="N27" s="5">
        <f>0</f>
        <v>0</v>
      </c>
      <c r="O27" s="5">
        <f>0</f>
        <v>0</v>
      </c>
      <c r="P27" s="5">
        <v>102000000</v>
      </c>
      <c r="Q27" s="5">
        <v>217476000</v>
      </c>
      <c r="R27" s="5">
        <v>626027000</v>
      </c>
      <c r="S27" s="5">
        <v>744802000</v>
      </c>
      <c r="T27" s="5">
        <f>0</f>
        <v>0</v>
      </c>
      <c r="U27" s="5">
        <f>0</f>
        <v>0</v>
      </c>
      <c r="V27" s="5">
        <f>0</f>
        <v>0</v>
      </c>
      <c r="W27" s="5">
        <f>0</f>
        <v>0</v>
      </c>
      <c r="X27" s="5">
        <f>0</f>
        <v>0</v>
      </c>
    </row>
    <row r="28" spans="1:24" x14ac:dyDescent="0.25">
      <c r="A28" s="24" t="s">
        <v>164</v>
      </c>
      <c r="B28" s="5">
        <v>359000000</v>
      </c>
      <c r="C28" s="5">
        <v>664000000</v>
      </c>
      <c r="D28" s="5">
        <v>707000000</v>
      </c>
      <c r="E28" s="5">
        <v>283000000</v>
      </c>
      <c r="F28" s="5">
        <v>694000000</v>
      </c>
      <c r="G28" s="5">
        <v>428000000</v>
      </c>
      <c r="H28" s="5">
        <v>1067000000</v>
      </c>
      <c r="I28" s="5">
        <v>731000000</v>
      </c>
      <c r="J28" s="5">
        <v>110000000</v>
      </c>
      <c r="K28" s="5">
        <v>203000000</v>
      </c>
      <c r="L28" s="5">
        <v>436000000</v>
      </c>
      <c r="M28" s="5">
        <v>605000000</v>
      </c>
      <c r="N28" s="5">
        <v>-499000000</v>
      </c>
      <c r="O28" s="5">
        <v>101000000</v>
      </c>
      <c r="P28" s="5">
        <v>272000000</v>
      </c>
      <c r="Q28" s="5">
        <v>34000000</v>
      </c>
      <c r="R28" s="5">
        <v>-212000000</v>
      </c>
      <c r="S28" s="5">
        <v>70135000</v>
      </c>
      <c r="T28" s="5">
        <v>95402000</v>
      </c>
      <c r="U28" s="5">
        <v>80631000</v>
      </c>
      <c r="V28" s="5">
        <v>-13516000</v>
      </c>
      <c r="W28" s="5">
        <v>36699000</v>
      </c>
      <c r="X28" s="5">
        <v>5645000</v>
      </c>
    </row>
    <row r="29" spans="1:24" x14ac:dyDescent="0.25">
      <c r="A29" s="24" t="s">
        <v>165</v>
      </c>
      <c r="B29" s="5">
        <v>-102000000</v>
      </c>
      <c r="C29" s="5">
        <v>4419000000</v>
      </c>
      <c r="D29" s="5">
        <v>3470000000</v>
      </c>
      <c r="E29" s="5">
        <v>8986000000</v>
      </c>
      <c r="F29" s="5">
        <v>7143000000</v>
      </c>
      <c r="G29" s="5">
        <v>8443000000</v>
      </c>
      <c r="H29" s="5">
        <v>9097000000</v>
      </c>
      <c r="I29" s="5">
        <v>5846000000</v>
      </c>
      <c r="J29" s="5">
        <v>2108000000</v>
      </c>
      <c r="K29" s="5">
        <v>1936000000</v>
      </c>
      <c r="L29" s="5">
        <v>1002000000</v>
      </c>
      <c r="M29" s="5">
        <v>967000000</v>
      </c>
      <c r="N29" s="5">
        <v>1061000000</v>
      </c>
      <c r="O29" s="5">
        <v>1054000000</v>
      </c>
      <c r="P29" s="5">
        <v>959000000</v>
      </c>
      <c r="Q29" s="5">
        <v>401000000</v>
      </c>
      <c r="R29" s="5">
        <v>353000000</v>
      </c>
      <c r="S29" s="5">
        <v>569215000</v>
      </c>
      <c r="T29" s="5">
        <v>430833000</v>
      </c>
      <c r="U29" s="5">
        <v>260111000</v>
      </c>
      <c r="V29" s="5">
        <v>120246000</v>
      </c>
      <c r="W29" s="5">
        <v>105707000</v>
      </c>
      <c r="X29" s="5">
        <v>28493000</v>
      </c>
    </row>
    <row r="30" spans="1:24" x14ac:dyDescent="0.25">
      <c r="A30" s="24" t="s">
        <v>166</v>
      </c>
      <c r="B30" s="5">
        <v>-1397000000</v>
      </c>
      <c r="C30" s="5">
        <v>-2143000000</v>
      </c>
      <c r="D30" s="5">
        <v>-5046000000</v>
      </c>
      <c r="E30" s="5">
        <v>-1846000000</v>
      </c>
      <c r="F30" s="5">
        <v>-1330000000</v>
      </c>
      <c r="G30" s="5">
        <v>-621000000</v>
      </c>
      <c r="H30" s="5">
        <v>-1207000000</v>
      </c>
      <c r="I30" s="5">
        <v>-2164000000</v>
      </c>
      <c r="J30" s="5">
        <v>312000000</v>
      </c>
      <c r="K30" s="5">
        <v>-318000000</v>
      </c>
      <c r="L30" s="5">
        <f>0</f>
        <v>0</v>
      </c>
      <c r="M30" s="5">
        <f>0</f>
        <v>0</v>
      </c>
      <c r="N30" s="5">
        <f>0</f>
        <v>0</v>
      </c>
      <c r="O30" s="5">
        <f>0</f>
        <v>0</v>
      </c>
      <c r="P30" s="5">
        <f>0</f>
        <v>0</v>
      </c>
      <c r="Q30" s="5">
        <f>0</f>
        <v>0</v>
      </c>
      <c r="R30" s="5">
        <f>0</f>
        <v>0</v>
      </c>
      <c r="S30" s="5">
        <f>0</f>
        <v>0</v>
      </c>
      <c r="T30" s="5">
        <f>0</f>
        <v>0</v>
      </c>
      <c r="U30" s="5">
        <f>0</f>
        <v>0</v>
      </c>
      <c r="V30" s="5">
        <f>0</f>
        <v>0</v>
      </c>
      <c r="W30" s="5">
        <f>0</f>
        <v>0</v>
      </c>
      <c r="X30" s="5">
        <f>0</f>
        <v>0</v>
      </c>
    </row>
    <row r="31" spans="1:24" x14ac:dyDescent="0.25">
      <c r="A31" s="24" t="s">
        <v>167</v>
      </c>
      <c r="B31" s="5">
        <f>0</f>
        <v>0</v>
      </c>
      <c r="C31" s="5">
        <f>0</f>
        <v>0</v>
      </c>
      <c r="D31" s="5">
        <f>0</f>
        <v>0</v>
      </c>
      <c r="E31" s="5">
        <f>0</f>
        <v>0</v>
      </c>
      <c r="F31" s="5">
        <f>0</f>
        <v>0</v>
      </c>
      <c r="G31" s="5">
        <f>0</f>
        <v>0</v>
      </c>
      <c r="H31" s="5">
        <f>0</f>
        <v>0</v>
      </c>
      <c r="I31" s="5">
        <f>0</f>
        <v>0</v>
      </c>
      <c r="J31" s="5">
        <f>0</f>
        <v>0</v>
      </c>
      <c r="K31" s="5">
        <f>0</f>
        <v>0</v>
      </c>
      <c r="L31" s="5">
        <f>0</f>
        <v>0</v>
      </c>
      <c r="M31" s="5">
        <f>0</f>
        <v>0</v>
      </c>
      <c r="N31" s="5">
        <f>0</f>
        <v>0</v>
      </c>
      <c r="O31" s="5">
        <f>0</f>
        <v>0</v>
      </c>
      <c r="P31" s="5">
        <f>0</f>
        <v>0</v>
      </c>
      <c r="Q31" s="5">
        <f>0</f>
        <v>0</v>
      </c>
      <c r="R31" s="5">
        <v>394340000</v>
      </c>
      <c r="S31" s="5">
        <v>569215000</v>
      </c>
      <c r="T31" s="5">
        <v>461634000</v>
      </c>
      <c r="U31" s="5">
        <v>299662000</v>
      </c>
      <c r="V31" s="5">
        <v>142243000</v>
      </c>
      <c r="W31" s="5">
        <v>112687000</v>
      </c>
      <c r="X31" s="5">
        <v>37581000</v>
      </c>
    </row>
    <row r="32" spans="1:24" x14ac:dyDescent="0.25">
      <c r="A32" s="24" t="s">
        <v>168</v>
      </c>
      <c r="B32" s="5">
        <v>-1375000000</v>
      </c>
      <c r="C32" s="5">
        <v>1048000000</v>
      </c>
      <c r="D32" s="5">
        <v>951000000</v>
      </c>
      <c r="E32" s="5">
        <v>149000000</v>
      </c>
      <c r="F32" s="5">
        <v>1844000000</v>
      </c>
      <c r="G32" s="5">
        <v>-3091000000</v>
      </c>
      <c r="H32" s="5">
        <v>-1880000000</v>
      </c>
      <c r="I32" s="5">
        <v>8601000000</v>
      </c>
      <c r="J32" s="5">
        <v>3348000000</v>
      </c>
      <c r="K32" s="5">
        <v>-136000000</v>
      </c>
      <c r="L32" s="5">
        <v>416000000</v>
      </c>
      <c r="M32" s="5">
        <v>821000000</v>
      </c>
      <c r="N32" s="5">
        <v>1655000000</v>
      </c>
      <c r="O32" s="5">
        <v>893000000</v>
      </c>
      <c r="P32" s="5">
        <v>213000000</v>
      </c>
      <c r="Q32" s="5">
        <v>293000000</v>
      </c>
      <c r="R32" s="5">
        <v>667000000</v>
      </c>
      <c r="S32" s="5">
        <v>815131000</v>
      </c>
      <c r="T32" s="5">
        <v>527683000</v>
      </c>
      <c r="U32" s="5">
        <v>105788000</v>
      </c>
      <c r="V32" s="5">
        <v>-103230000</v>
      </c>
      <c r="W32" s="5">
        <v>661000</v>
      </c>
      <c r="X32" s="5">
        <v>20605000</v>
      </c>
    </row>
    <row r="33" spans="1:24" x14ac:dyDescent="0.25">
      <c r="A33" s="24" t="s">
        <v>169</v>
      </c>
      <c r="B33" s="5">
        <v>-45536000000</v>
      </c>
      <c r="C33" s="5">
        <v>-27063000000</v>
      </c>
      <c r="D33" s="5">
        <v>-20298000000</v>
      </c>
      <c r="E33" s="5">
        <v>-35523000000</v>
      </c>
      <c r="F33" s="5">
        <v>-32773000000</v>
      </c>
      <c r="G33" s="5">
        <v>-29491000000</v>
      </c>
      <c r="H33" s="5">
        <v>-28504000000</v>
      </c>
      <c r="I33" s="5">
        <v>-31401000000</v>
      </c>
      <c r="J33" s="5">
        <v>-31165000000</v>
      </c>
      <c r="K33" s="5">
        <v>-23711000000</v>
      </c>
      <c r="L33" s="5">
        <v>-21055000000</v>
      </c>
      <c r="M33" s="5">
        <v>-13679000000</v>
      </c>
      <c r="N33" s="5">
        <v>-13056000000</v>
      </c>
      <c r="O33" s="5">
        <v>-19041000000</v>
      </c>
      <c r="P33" s="5">
        <v>-10680000000</v>
      </c>
      <c r="Q33" s="5">
        <v>-8019000000</v>
      </c>
      <c r="R33" s="5">
        <v>-5319000000</v>
      </c>
      <c r="S33" s="5">
        <v>-3681589000</v>
      </c>
      <c r="T33" s="5">
        <v>-6899150000</v>
      </c>
      <c r="U33" s="5">
        <v>-3358193000</v>
      </c>
      <c r="V33" s="5">
        <v>-1901356000</v>
      </c>
      <c r="W33" s="5">
        <v>-313954000</v>
      </c>
      <c r="X33" s="5">
        <v>-109717000</v>
      </c>
    </row>
    <row r="34" spans="1:24" x14ac:dyDescent="0.25">
      <c r="A34" s="24" t="s">
        <v>170</v>
      </c>
      <c r="B34" s="5">
        <v>-45536000000</v>
      </c>
      <c r="C34" s="5">
        <v>-27063000000</v>
      </c>
      <c r="D34" s="5">
        <v>-20298000000</v>
      </c>
      <c r="E34" s="5">
        <v>-35523000000</v>
      </c>
      <c r="F34" s="5">
        <v>-32773000000</v>
      </c>
      <c r="G34" s="5">
        <v>-29491000000</v>
      </c>
      <c r="H34" s="5">
        <v>-28504000000</v>
      </c>
      <c r="I34" s="5">
        <v>-31401000000</v>
      </c>
      <c r="J34" s="5">
        <v>-31165000000</v>
      </c>
      <c r="K34" s="5">
        <v>-23711000000</v>
      </c>
      <c r="L34" s="5">
        <v>-21055000000</v>
      </c>
      <c r="M34" s="5">
        <v>-13679000000</v>
      </c>
      <c r="N34" s="5">
        <v>-13056000000</v>
      </c>
      <c r="O34" s="5">
        <v>-19041000000</v>
      </c>
      <c r="P34" s="5">
        <v>-10680000000</v>
      </c>
      <c r="Q34" s="5">
        <v>-8019000000</v>
      </c>
      <c r="R34" s="5">
        <v>-5319000000</v>
      </c>
      <c r="S34" s="5">
        <v>-3681589000</v>
      </c>
      <c r="T34" s="5">
        <v>-6899150000</v>
      </c>
      <c r="U34" s="5">
        <v>-3358193000</v>
      </c>
      <c r="V34" s="5">
        <v>-1901356000</v>
      </c>
      <c r="W34" s="5">
        <v>-313954000</v>
      </c>
      <c r="X34" s="5">
        <v>-109717000</v>
      </c>
    </row>
    <row r="35" spans="1:24" x14ac:dyDescent="0.25">
      <c r="A35" s="24" t="s">
        <v>171</v>
      </c>
      <c r="B35" s="5">
        <v>-52535000000</v>
      </c>
      <c r="C35" s="5">
        <v>-32251000000</v>
      </c>
      <c r="D35" s="5">
        <v>-31485000000</v>
      </c>
      <c r="E35" s="5">
        <v>-24640000000</v>
      </c>
      <c r="F35" s="5">
        <v>-22281000000</v>
      </c>
      <c r="G35" s="5">
        <v>-23548000000</v>
      </c>
      <c r="H35" s="5">
        <v>-25139000000</v>
      </c>
      <c r="I35" s="5">
        <v>-13184000000</v>
      </c>
      <c r="J35" s="5">
        <v>-9972000000</v>
      </c>
      <c r="K35" s="5">
        <v>-9915000000</v>
      </c>
      <c r="L35" s="5">
        <v>-10959000000</v>
      </c>
      <c r="M35" s="5">
        <v>-7358000000</v>
      </c>
      <c r="N35" s="5">
        <v>-3273000000</v>
      </c>
      <c r="O35" s="5">
        <v>-3438000000</v>
      </c>
      <c r="P35" s="5">
        <v>-4018000000</v>
      </c>
      <c r="Q35" s="5">
        <v>-810000000</v>
      </c>
      <c r="R35" s="5">
        <v>-2359000000</v>
      </c>
      <c r="S35" s="5">
        <v>-2402840000</v>
      </c>
      <c r="T35" s="5">
        <v>-1902798000</v>
      </c>
      <c r="U35" s="5">
        <v>-838217000</v>
      </c>
      <c r="V35" s="5">
        <v>-318995000</v>
      </c>
      <c r="W35" s="5">
        <v>-176801000</v>
      </c>
      <c r="X35" s="5">
        <v>-37198000</v>
      </c>
    </row>
    <row r="36" spans="1:24" x14ac:dyDescent="0.25">
      <c r="A36" s="24" t="s">
        <v>172</v>
      </c>
      <c r="B36" s="5">
        <v>-52535000000</v>
      </c>
      <c r="C36" s="5">
        <v>-32251000000</v>
      </c>
      <c r="D36" s="5">
        <v>-31485000000</v>
      </c>
      <c r="E36" s="5">
        <v>-24640000000</v>
      </c>
      <c r="F36" s="5">
        <v>-22281000000</v>
      </c>
      <c r="G36" s="5">
        <v>-23548000000</v>
      </c>
      <c r="H36" s="5">
        <v>-25139000000</v>
      </c>
      <c r="I36" s="5">
        <v>-13184000000</v>
      </c>
      <c r="J36" s="5">
        <v>-10212000000</v>
      </c>
      <c r="K36" s="5">
        <v>-9950000000</v>
      </c>
      <c r="L36" s="5">
        <v>-11014000000</v>
      </c>
      <c r="M36" s="5">
        <v>-7358000000</v>
      </c>
      <c r="N36" s="5">
        <v>-3273000000</v>
      </c>
      <c r="O36" s="5">
        <v>-3438000000</v>
      </c>
      <c r="P36" s="5">
        <v>-4018000000</v>
      </c>
      <c r="Q36" s="5">
        <v>-810000000</v>
      </c>
      <c r="R36" s="5">
        <v>-2359000000</v>
      </c>
      <c r="S36" s="5">
        <v>-2402840000</v>
      </c>
      <c r="T36" s="5">
        <v>-1902798000</v>
      </c>
      <c r="U36" s="5">
        <v>-838217000</v>
      </c>
      <c r="V36" s="5">
        <v>-318995000</v>
      </c>
      <c r="W36" s="5">
        <v>-176801000</v>
      </c>
      <c r="X36" s="5">
        <v>-37198000</v>
      </c>
    </row>
    <row r="37" spans="1:24" x14ac:dyDescent="0.25">
      <c r="A37" s="24" t="s">
        <v>173</v>
      </c>
      <c r="B37" s="5">
        <f>0</f>
        <v>0</v>
      </c>
      <c r="C37" s="5">
        <f>0</f>
        <v>0</v>
      </c>
      <c r="D37" s="5">
        <f>0</f>
        <v>0</v>
      </c>
      <c r="E37" s="5">
        <f>0</f>
        <v>0</v>
      </c>
      <c r="F37" s="5">
        <f>0</f>
        <v>0</v>
      </c>
      <c r="G37" s="5">
        <f>0</f>
        <v>0</v>
      </c>
      <c r="H37" s="5">
        <v>98000000</v>
      </c>
      <c r="I37" s="5">
        <v>99000000</v>
      </c>
      <c r="J37" s="5">
        <v>240000000</v>
      </c>
      <c r="K37" s="5">
        <v>35000000</v>
      </c>
      <c r="L37" s="5">
        <v>55000000</v>
      </c>
      <c r="M37" s="5">
        <f>0</f>
        <v>0</v>
      </c>
      <c r="N37" s="5">
        <f>0</f>
        <v>0</v>
      </c>
      <c r="O37" s="5">
        <f>0</f>
        <v>0</v>
      </c>
      <c r="P37" s="5">
        <f>0</f>
        <v>0</v>
      </c>
      <c r="Q37" s="5">
        <f>0</f>
        <v>0</v>
      </c>
      <c r="R37" s="5">
        <f>0</f>
        <v>0</v>
      </c>
      <c r="S37" s="5">
        <f>0</f>
        <v>0</v>
      </c>
      <c r="T37" s="5">
        <f>0</f>
        <v>0</v>
      </c>
      <c r="U37" s="5">
        <f>0</f>
        <v>0</v>
      </c>
      <c r="V37" s="5">
        <f>0</f>
        <v>0</v>
      </c>
      <c r="W37" s="5">
        <f>0</f>
        <v>0</v>
      </c>
      <c r="X37" s="5">
        <f>0</f>
        <v>0</v>
      </c>
    </row>
    <row r="38" spans="1:24" x14ac:dyDescent="0.25">
      <c r="A38" s="24" t="s">
        <v>174</v>
      </c>
      <c r="B38" s="5">
        <f>0</f>
        <v>0</v>
      </c>
      <c r="C38" s="5">
        <f>0</f>
        <v>0</v>
      </c>
      <c r="D38" s="5">
        <f>0</f>
        <v>0</v>
      </c>
      <c r="E38" s="5">
        <f>0</f>
        <v>0</v>
      </c>
      <c r="F38" s="5">
        <f>0</f>
        <v>0</v>
      </c>
      <c r="G38" s="5">
        <v>-2515000000</v>
      </c>
      <c r="H38" s="5">
        <v>-1491000000</v>
      </c>
      <c r="I38" s="5">
        <v>-287000000</v>
      </c>
      <c r="J38" s="5">
        <v>-986000000</v>
      </c>
      <c r="K38" s="5">
        <v>-236000000</v>
      </c>
      <c r="L38" s="5">
        <v>-4888000000</v>
      </c>
      <c r="M38" s="5">
        <v>-1448000000</v>
      </c>
      <c r="N38" s="5">
        <v>-10568000000</v>
      </c>
      <c r="O38" s="5">
        <v>-1900000000</v>
      </c>
      <c r="P38" s="5">
        <v>-1067000000</v>
      </c>
      <c r="Q38" s="5">
        <f>0</f>
        <v>0</v>
      </c>
      <c r="R38" s="5">
        <f>0</f>
        <v>0</v>
      </c>
      <c r="S38" s="5">
        <f>0</f>
        <v>0</v>
      </c>
      <c r="T38" s="5">
        <f>0</f>
        <v>0</v>
      </c>
      <c r="U38" s="5">
        <f>0</f>
        <v>0</v>
      </c>
      <c r="V38" s="5">
        <v>-36906000</v>
      </c>
      <c r="W38" s="5">
        <v>0</v>
      </c>
      <c r="X38" s="5">
        <v>99000</v>
      </c>
    </row>
    <row r="39" spans="1:24" x14ac:dyDescent="0.25">
      <c r="A39" s="24" t="s">
        <v>175</v>
      </c>
      <c r="B39" s="5">
        <f>0</f>
        <v>0</v>
      </c>
      <c r="C39" s="5">
        <f>0</f>
        <v>0</v>
      </c>
      <c r="D39" s="5">
        <f>0</f>
        <v>0</v>
      </c>
      <c r="E39" s="5">
        <f>0</f>
        <v>0</v>
      </c>
      <c r="F39" s="5">
        <f>0</f>
        <v>0</v>
      </c>
      <c r="G39" s="5">
        <v>-2515000000</v>
      </c>
      <c r="H39" s="5">
        <v>-1491000000</v>
      </c>
      <c r="I39" s="5">
        <v>-287000000</v>
      </c>
      <c r="J39" s="5">
        <v>-986000000</v>
      </c>
      <c r="K39" s="5">
        <v>-236000000</v>
      </c>
      <c r="L39" s="5">
        <v>-4888000000</v>
      </c>
      <c r="M39" s="5">
        <v>-1448000000</v>
      </c>
      <c r="N39" s="5">
        <v>-10568000000</v>
      </c>
      <c r="O39" s="5">
        <v>-1900000000</v>
      </c>
      <c r="P39" s="5">
        <v>-1067000000</v>
      </c>
      <c r="Q39" s="5">
        <f>0</f>
        <v>0</v>
      </c>
      <c r="R39" s="5">
        <f>0</f>
        <v>0</v>
      </c>
      <c r="S39" s="5">
        <f>0</f>
        <v>0</v>
      </c>
      <c r="T39" s="5">
        <f>0</f>
        <v>0</v>
      </c>
      <c r="U39" s="5">
        <f>0</f>
        <v>0</v>
      </c>
      <c r="V39" s="5">
        <v>-36906000</v>
      </c>
      <c r="W39" s="5">
        <v>0</v>
      </c>
      <c r="X39" s="5">
        <f>0</f>
        <v>0</v>
      </c>
    </row>
    <row r="40" spans="1:24" x14ac:dyDescent="0.25">
      <c r="A40" s="24" t="s">
        <v>176</v>
      </c>
      <c r="B40" s="5">
        <f>0</f>
        <v>0</v>
      </c>
      <c r="C40" s="5">
        <f>0</f>
        <v>0</v>
      </c>
      <c r="D40" s="5">
        <f>0</f>
        <v>0</v>
      </c>
      <c r="E40" s="5">
        <f>0</f>
        <v>0</v>
      </c>
      <c r="F40" s="5">
        <f>0</f>
        <v>0</v>
      </c>
      <c r="G40" s="5">
        <f>0</f>
        <v>0</v>
      </c>
      <c r="H40" s="5">
        <f>0</f>
        <v>0</v>
      </c>
      <c r="I40" s="5">
        <f>0</f>
        <v>0</v>
      </c>
      <c r="J40" s="5">
        <f>0</f>
        <v>0</v>
      </c>
      <c r="K40" s="5">
        <f>0</f>
        <v>0</v>
      </c>
      <c r="L40" s="5">
        <f>0</f>
        <v>0</v>
      </c>
      <c r="M40" s="5">
        <f>0</f>
        <v>0</v>
      </c>
      <c r="N40" s="5">
        <f>0</f>
        <v>0</v>
      </c>
      <c r="O40" s="5">
        <f>0</f>
        <v>0</v>
      </c>
      <c r="P40" s="5">
        <f>0</f>
        <v>0</v>
      </c>
      <c r="Q40" s="5">
        <f>0</f>
        <v>0</v>
      </c>
      <c r="R40" s="5">
        <f>0</f>
        <v>0</v>
      </c>
      <c r="S40" s="5">
        <f>0</f>
        <v>0</v>
      </c>
      <c r="T40" s="5">
        <f>0</f>
        <v>0</v>
      </c>
      <c r="U40" s="5">
        <f>0</f>
        <v>0</v>
      </c>
      <c r="V40" s="5">
        <f>0</f>
        <v>0</v>
      </c>
      <c r="W40" s="5">
        <f>0</f>
        <v>0</v>
      </c>
      <c r="X40" s="5">
        <v>99000</v>
      </c>
    </row>
    <row r="41" spans="1:24" x14ac:dyDescent="0.25">
      <c r="A41" s="24" t="s">
        <v>177</v>
      </c>
      <c r="B41" s="5">
        <v>-2931000000</v>
      </c>
      <c r="C41" s="5">
        <v>-495000000</v>
      </c>
      <c r="D41" s="5">
        <v>-6969000000</v>
      </c>
      <c r="E41" s="5">
        <v>-2618000000</v>
      </c>
      <c r="F41" s="5">
        <v>-738000000</v>
      </c>
      <c r="G41" s="5">
        <v>-2515000000</v>
      </c>
      <c r="H41" s="5">
        <v>-1491000000</v>
      </c>
      <c r="I41" s="5">
        <v>-287000000</v>
      </c>
      <c r="J41" s="5">
        <v>-986000000</v>
      </c>
      <c r="K41" s="5">
        <v>-236000000</v>
      </c>
      <c r="L41" s="5">
        <v>-4502000000</v>
      </c>
      <c r="M41" s="5">
        <v>1077000000</v>
      </c>
      <c r="N41" s="5">
        <v>-10568000000</v>
      </c>
      <c r="O41" s="5">
        <v>-1900000000</v>
      </c>
      <c r="P41" s="5">
        <v>-1067000000</v>
      </c>
      <c r="Q41" s="5">
        <v>-108000000</v>
      </c>
      <c r="R41" s="5">
        <v>-3320000000</v>
      </c>
      <c r="S41" s="5">
        <v>-906651000</v>
      </c>
      <c r="T41" s="5">
        <v>-402446000</v>
      </c>
      <c r="U41" s="5">
        <v>-101310000</v>
      </c>
      <c r="V41" s="5">
        <v>-21957000</v>
      </c>
      <c r="W41" s="5">
        <v>-39958000</v>
      </c>
      <c r="X41" s="5">
        <v>0</v>
      </c>
    </row>
    <row r="42" spans="1:24" x14ac:dyDescent="0.25">
      <c r="A42" s="24" t="s">
        <v>178</v>
      </c>
      <c r="B42" s="5">
        <v>-2931000000</v>
      </c>
      <c r="C42" s="5">
        <v>-495000000</v>
      </c>
      <c r="D42" s="5">
        <v>-6969000000</v>
      </c>
      <c r="E42" s="5">
        <v>-2618000000</v>
      </c>
      <c r="F42" s="5">
        <v>-738000000</v>
      </c>
      <c r="G42" s="5">
        <v>-2515000000</v>
      </c>
      <c r="H42" s="5">
        <v>-1491000000</v>
      </c>
      <c r="I42" s="5">
        <v>-287000000</v>
      </c>
      <c r="J42" s="5">
        <v>-986000000</v>
      </c>
      <c r="K42" s="5">
        <v>-236000000</v>
      </c>
      <c r="L42" s="5">
        <v>-4888000000</v>
      </c>
      <c r="M42" s="5">
        <v>-1448000000</v>
      </c>
      <c r="N42" s="5">
        <v>-10568000000</v>
      </c>
      <c r="O42" s="5">
        <v>-1900000000</v>
      </c>
      <c r="P42" s="5">
        <v>-1067000000</v>
      </c>
      <c r="Q42" s="5">
        <v>-108000000</v>
      </c>
      <c r="R42" s="5">
        <v>-3320000000</v>
      </c>
      <c r="S42" s="5">
        <v>-906651000</v>
      </c>
      <c r="T42" s="5">
        <v>-402446000</v>
      </c>
      <c r="U42" s="5">
        <v>-101310000</v>
      </c>
      <c r="V42" s="5">
        <v>-21957000</v>
      </c>
      <c r="W42" s="5">
        <v>-39958000</v>
      </c>
      <c r="X42" s="5">
        <v>0</v>
      </c>
    </row>
    <row r="43" spans="1:24" x14ac:dyDescent="0.25">
      <c r="A43" s="24" t="s">
        <v>179</v>
      </c>
      <c r="B43" s="5">
        <f>0</f>
        <v>0</v>
      </c>
      <c r="C43" s="5">
        <f>0</f>
        <v>0</v>
      </c>
      <c r="D43" s="5">
        <f>0</f>
        <v>0</v>
      </c>
      <c r="E43" s="5">
        <f>0</f>
        <v>0</v>
      </c>
      <c r="F43" s="5">
        <f>0</f>
        <v>0</v>
      </c>
      <c r="G43" s="5">
        <f>0</f>
        <v>0</v>
      </c>
      <c r="H43" s="5">
        <f>0</f>
        <v>0</v>
      </c>
      <c r="I43" s="5">
        <f>0</f>
        <v>0</v>
      </c>
      <c r="J43" s="5">
        <v>0</v>
      </c>
      <c r="K43" s="5">
        <v>0</v>
      </c>
      <c r="L43" s="5">
        <v>386000000</v>
      </c>
      <c r="M43" s="5">
        <v>2525000000</v>
      </c>
      <c r="N43" s="5">
        <v>0</v>
      </c>
      <c r="O43" s="5">
        <v>0</v>
      </c>
      <c r="P43" s="5">
        <f>0</f>
        <v>0</v>
      </c>
      <c r="Q43" s="5">
        <f>0</f>
        <v>0</v>
      </c>
      <c r="R43" s="5">
        <f>0</f>
        <v>0</v>
      </c>
      <c r="S43" s="5">
        <f>0</f>
        <v>0</v>
      </c>
      <c r="T43" s="5">
        <f>0</f>
        <v>0</v>
      </c>
      <c r="U43" s="5">
        <f>0</f>
        <v>0</v>
      </c>
      <c r="V43" s="5">
        <f>0</f>
        <v>0</v>
      </c>
      <c r="W43" s="5">
        <f>0</f>
        <v>0</v>
      </c>
      <c r="X43" s="5">
        <f>0</f>
        <v>0</v>
      </c>
    </row>
    <row r="44" spans="1:24" x14ac:dyDescent="0.25">
      <c r="A44" s="24" t="s">
        <v>180</v>
      </c>
      <c r="B44" s="5">
        <v>12597000000</v>
      </c>
      <c r="C44" s="5">
        <v>6734000000</v>
      </c>
      <c r="D44" s="5">
        <v>16567000000</v>
      </c>
      <c r="E44" s="5">
        <v>-8806000000</v>
      </c>
      <c r="F44" s="5">
        <v>-9822000000</v>
      </c>
      <c r="G44" s="5">
        <v>-4017000000</v>
      </c>
      <c r="H44" s="5">
        <v>-1972000000</v>
      </c>
      <c r="I44" s="5">
        <v>-19448000000</v>
      </c>
      <c r="J44" s="5">
        <v>-17779000000</v>
      </c>
      <c r="K44" s="5">
        <v>-13210000000</v>
      </c>
      <c r="L44" s="5">
        <v>-6997000000</v>
      </c>
      <c r="M44" s="5">
        <v>-7099000000</v>
      </c>
      <c r="N44" s="5">
        <v>1119000000</v>
      </c>
      <c r="O44" s="5">
        <v>-13349000000</v>
      </c>
      <c r="P44" s="5">
        <v>-7956000000</v>
      </c>
      <c r="Q44" s="5">
        <v>-7101000000</v>
      </c>
      <c r="R44" s="5">
        <v>360000000</v>
      </c>
      <c r="S44" s="5">
        <v>-372098000</v>
      </c>
      <c r="T44" s="5">
        <v>-4593906000</v>
      </c>
      <c r="U44" s="5">
        <v>-2418666000</v>
      </c>
      <c r="V44" s="5">
        <v>-1523498000</v>
      </c>
      <c r="W44" s="5">
        <v>-97195000</v>
      </c>
      <c r="X44" s="5">
        <v>-72618000</v>
      </c>
    </row>
    <row r="45" spans="1:24" x14ac:dyDescent="0.25">
      <c r="A45" s="24" t="s">
        <v>181</v>
      </c>
      <c r="B45" s="5">
        <v>-91713000000</v>
      </c>
      <c r="C45" s="5">
        <v>-80885000000</v>
      </c>
      <c r="D45" s="5">
        <v>-81405000000</v>
      </c>
      <c r="E45" s="5">
        <v>-138034000000</v>
      </c>
      <c r="F45" s="5">
        <v>-143751000000</v>
      </c>
      <c r="G45" s="5">
        <v>-102247000000</v>
      </c>
      <c r="H45" s="5">
        <v>-52231000000</v>
      </c>
      <c r="I45" s="5">
        <v>-93940000000</v>
      </c>
      <c r="J45" s="5">
        <v>-85168000000</v>
      </c>
      <c r="K45" s="5">
        <v>-76269000000</v>
      </c>
      <c r="L45" s="5">
        <v>-58525000000</v>
      </c>
      <c r="M45" s="5">
        <v>-46013000000</v>
      </c>
      <c r="N45" s="5">
        <v>-34106000000</v>
      </c>
      <c r="O45" s="5">
        <v>-62100000000</v>
      </c>
      <c r="P45" s="5">
        <v>-45055000000</v>
      </c>
      <c r="Q45" s="5">
        <v>-29204000000</v>
      </c>
      <c r="R45" s="5">
        <v>-15403000000</v>
      </c>
      <c r="S45" s="5">
        <v>-16031571000</v>
      </c>
      <c r="T45" s="5">
        <v>-27701038000</v>
      </c>
      <c r="U45" s="5">
        <v>-12675880000</v>
      </c>
      <c r="V45" s="5">
        <v>-4134576000</v>
      </c>
      <c r="W45" s="5">
        <v>-316599000</v>
      </c>
      <c r="X45" s="5">
        <v>-93061000</v>
      </c>
    </row>
    <row r="46" spans="1:24" x14ac:dyDescent="0.25">
      <c r="A46" s="24" t="s">
        <v>182</v>
      </c>
      <c r="B46" s="5">
        <v>104310000000</v>
      </c>
      <c r="C46" s="5">
        <v>87619000000</v>
      </c>
      <c r="D46" s="5">
        <v>97972000000</v>
      </c>
      <c r="E46" s="5">
        <v>129228000000</v>
      </c>
      <c r="F46" s="5">
        <v>133929000000</v>
      </c>
      <c r="G46" s="5">
        <v>98230000000</v>
      </c>
      <c r="H46" s="5">
        <v>50259000000</v>
      </c>
      <c r="I46" s="5">
        <v>74492000000</v>
      </c>
      <c r="J46" s="5">
        <v>67389000000</v>
      </c>
      <c r="K46" s="5">
        <v>63059000000</v>
      </c>
      <c r="L46" s="5">
        <v>51528000000</v>
      </c>
      <c r="M46" s="5">
        <v>38914000000</v>
      </c>
      <c r="N46" s="5">
        <v>35225000000</v>
      </c>
      <c r="O46" s="5">
        <v>48751000000</v>
      </c>
      <c r="P46" s="5">
        <v>37099000000</v>
      </c>
      <c r="Q46" s="5">
        <v>22103000000</v>
      </c>
      <c r="R46" s="5">
        <v>15763000000</v>
      </c>
      <c r="S46" s="5">
        <v>15659473000</v>
      </c>
      <c r="T46" s="5">
        <v>23107132000</v>
      </c>
      <c r="U46" s="5">
        <v>10257214000</v>
      </c>
      <c r="V46" s="5">
        <v>2611078000</v>
      </c>
      <c r="W46" s="5">
        <v>219404000</v>
      </c>
      <c r="X46" s="5">
        <v>20443000</v>
      </c>
    </row>
    <row r="47" spans="1:24" x14ac:dyDescent="0.25">
      <c r="A47" s="24" t="s">
        <v>183</v>
      </c>
      <c r="B47" s="5">
        <v>-2667000000</v>
      </c>
      <c r="C47" s="5">
        <v>-1051000000</v>
      </c>
      <c r="D47" s="5">
        <v>1589000000</v>
      </c>
      <c r="E47" s="5">
        <v>541000000</v>
      </c>
      <c r="F47" s="5">
        <v>68000000</v>
      </c>
      <c r="G47" s="5">
        <v>589000000</v>
      </c>
      <c r="H47" s="5">
        <v>98000000</v>
      </c>
      <c r="I47" s="5">
        <v>1518000000</v>
      </c>
      <c r="J47" s="5">
        <v>-2428000000</v>
      </c>
      <c r="K47" s="5">
        <v>-350000000</v>
      </c>
      <c r="L47" s="5">
        <v>1403000000</v>
      </c>
      <c r="M47" s="5">
        <v>-299000000</v>
      </c>
      <c r="N47" s="5">
        <v>-334000000</v>
      </c>
      <c r="O47" s="5">
        <v>-354000000</v>
      </c>
      <c r="P47" s="5">
        <v>2361000000</v>
      </c>
      <c r="Q47" s="5">
        <f>0</f>
        <v>0</v>
      </c>
      <c r="R47" s="5">
        <f>0</f>
        <v>0</v>
      </c>
      <c r="S47" s="5">
        <f>0</f>
        <v>0</v>
      </c>
      <c r="T47" s="5">
        <f>0</f>
        <v>0</v>
      </c>
      <c r="U47" s="5">
        <f>0</f>
        <v>0</v>
      </c>
      <c r="V47" s="5">
        <v>-36906000</v>
      </c>
      <c r="W47" s="5">
        <f>0</f>
        <v>0</v>
      </c>
      <c r="X47" s="5">
        <v>99000</v>
      </c>
    </row>
    <row r="48" spans="1:24" x14ac:dyDescent="0.25">
      <c r="A48" s="24" t="s">
        <v>184</v>
      </c>
      <c r="B48" s="5">
        <v>-79733000000</v>
      </c>
      <c r="C48" s="5">
        <v>-72093000000</v>
      </c>
      <c r="D48" s="5">
        <v>-69757000000</v>
      </c>
      <c r="E48" s="5">
        <v>-61362000000</v>
      </c>
      <c r="F48" s="5">
        <v>-24408000000</v>
      </c>
      <c r="G48" s="5">
        <v>-23209000000</v>
      </c>
      <c r="H48" s="5">
        <v>-13179000000</v>
      </c>
      <c r="I48" s="5">
        <v>-8298000000</v>
      </c>
      <c r="J48" s="5">
        <v>-8332000000</v>
      </c>
      <c r="K48" s="5">
        <v>-4225000000</v>
      </c>
      <c r="L48" s="5">
        <v>-2087000000</v>
      </c>
      <c r="M48" s="5">
        <v>-857000000</v>
      </c>
      <c r="N48" s="5">
        <v>1229000000</v>
      </c>
      <c r="O48" s="5">
        <v>807000000</v>
      </c>
      <c r="P48" s="5">
        <v>3050000000</v>
      </c>
      <c r="Q48" s="5">
        <v>233000000</v>
      </c>
      <c r="R48" s="5">
        <v>87000000</v>
      </c>
      <c r="S48" s="5">
        <v>403067000</v>
      </c>
      <c r="T48" s="5">
        <v>2966398000</v>
      </c>
      <c r="U48" s="5">
        <v>4370830000</v>
      </c>
      <c r="V48" s="5">
        <v>1194618000</v>
      </c>
      <c r="W48" s="5">
        <v>8090000</v>
      </c>
      <c r="X48" s="5">
        <v>-5473000</v>
      </c>
    </row>
    <row r="49" spans="1:24" x14ac:dyDescent="0.25">
      <c r="A49" s="24" t="s">
        <v>185</v>
      </c>
      <c r="B49" s="5">
        <v>-79733000000</v>
      </c>
      <c r="C49" s="5">
        <v>-72093000000</v>
      </c>
      <c r="D49" s="5">
        <v>-69757000000</v>
      </c>
      <c r="E49" s="5">
        <v>-61362000000</v>
      </c>
      <c r="F49" s="5">
        <v>-24408000000</v>
      </c>
      <c r="G49" s="5">
        <v>-23209000000</v>
      </c>
      <c r="H49" s="5">
        <v>-13179000000</v>
      </c>
      <c r="I49" s="5">
        <v>-8298000000</v>
      </c>
      <c r="J49" s="5">
        <v>-8332000000</v>
      </c>
      <c r="K49" s="5">
        <v>-4225000000</v>
      </c>
      <c r="L49" s="5">
        <v>-2087000000</v>
      </c>
      <c r="M49" s="5">
        <v>-857000000</v>
      </c>
      <c r="N49" s="5">
        <v>1229000000</v>
      </c>
      <c r="O49" s="5">
        <v>807000000</v>
      </c>
      <c r="P49" s="5">
        <v>3050000000</v>
      </c>
      <c r="Q49" s="5">
        <v>233000000</v>
      </c>
      <c r="R49" s="5">
        <v>87000000</v>
      </c>
      <c r="S49" s="5">
        <v>403067000</v>
      </c>
      <c r="T49" s="5">
        <v>2966398000</v>
      </c>
      <c r="U49" s="5">
        <v>4370830000</v>
      </c>
      <c r="V49" s="5">
        <v>1194618000</v>
      </c>
      <c r="W49" s="5">
        <v>8090000</v>
      </c>
      <c r="X49" s="5">
        <v>-5473000</v>
      </c>
    </row>
    <row r="50" spans="1:24" x14ac:dyDescent="0.25">
      <c r="A50" s="24" t="s">
        <v>186</v>
      </c>
      <c r="B50" s="5">
        <v>888000000</v>
      </c>
      <c r="C50" s="5">
        <v>-760000000</v>
      </c>
      <c r="D50" s="5">
        <v>-1196000000</v>
      </c>
      <c r="E50" s="5">
        <v>-1236000000</v>
      </c>
      <c r="F50" s="5">
        <v>9661000000</v>
      </c>
      <c r="G50" s="5">
        <v>-268000000</v>
      </c>
      <c r="H50" s="5">
        <v>-61000000</v>
      </c>
      <c r="I50" s="5">
        <v>-86000000</v>
      </c>
      <c r="J50" s="5">
        <v>-1335000000</v>
      </c>
      <c r="K50" s="5">
        <v>-23000000</v>
      </c>
      <c r="L50" s="5">
        <v>-18000000</v>
      </c>
      <c r="M50" s="5">
        <v>-557000000</v>
      </c>
      <c r="N50" s="5">
        <v>1328000000</v>
      </c>
      <c r="O50" s="5">
        <v>726000000</v>
      </c>
      <c r="P50" s="5">
        <v>3463000000</v>
      </c>
      <c r="Q50" s="5">
        <v>0</v>
      </c>
      <c r="R50" s="5">
        <v>0</v>
      </c>
      <c r="S50" s="5">
        <v>0</v>
      </c>
      <c r="T50" s="5">
        <f>0</f>
        <v>0</v>
      </c>
      <c r="U50" s="5">
        <v>-1425000</v>
      </c>
      <c r="V50" s="5">
        <v>-4707000</v>
      </c>
      <c r="W50" s="5">
        <v>-7386000</v>
      </c>
      <c r="X50" s="5">
        <v>-7735000</v>
      </c>
    </row>
    <row r="51" spans="1:24" x14ac:dyDescent="0.25">
      <c r="A51" s="24" t="s">
        <v>187</v>
      </c>
      <c r="B51" s="5">
        <v>888000000</v>
      </c>
      <c r="C51" s="5">
        <v>-760000000</v>
      </c>
      <c r="D51" s="5">
        <v>-1196000000</v>
      </c>
      <c r="E51" s="5">
        <v>-1236000000</v>
      </c>
      <c r="F51" s="5">
        <v>9661000000</v>
      </c>
      <c r="G51" s="5">
        <v>-268000000</v>
      </c>
      <c r="H51" s="5">
        <v>-61000000</v>
      </c>
      <c r="I51" s="5">
        <v>-86000000</v>
      </c>
      <c r="J51" s="5">
        <v>-1335000000</v>
      </c>
      <c r="K51" s="5">
        <v>-23000000</v>
      </c>
      <c r="L51" s="5">
        <v>-18000000</v>
      </c>
      <c r="M51" s="5">
        <v>-557000000</v>
      </c>
      <c r="N51" s="5">
        <v>1328000000</v>
      </c>
      <c r="O51" s="5">
        <v>726000000</v>
      </c>
      <c r="P51" s="5">
        <v>3463000000</v>
      </c>
      <c r="Q51" s="5">
        <v>0</v>
      </c>
      <c r="R51" s="5">
        <f>0</f>
        <v>0</v>
      </c>
      <c r="S51" s="5">
        <v>0</v>
      </c>
      <c r="T51" s="5">
        <f>0</f>
        <v>0</v>
      </c>
      <c r="U51" s="5">
        <v>-1425000</v>
      </c>
      <c r="V51" s="5">
        <v>-4707000</v>
      </c>
      <c r="W51" s="5">
        <v>-7386000</v>
      </c>
      <c r="X51" s="5">
        <v>-7735000</v>
      </c>
    </row>
    <row r="52" spans="1:24" x14ac:dyDescent="0.25">
      <c r="A52" s="24" t="s">
        <v>188</v>
      </c>
      <c r="B52" s="5">
        <v>13589000000</v>
      </c>
      <c r="C52" s="5">
        <v>10790000000</v>
      </c>
      <c r="D52" s="5">
        <v>52872000000</v>
      </c>
      <c r="E52" s="5">
        <v>20199000000</v>
      </c>
      <c r="F52" s="5">
        <v>11761000000</v>
      </c>
      <c r="G52" s="5">
        <v>317000000</v>
      </c>
      <c r="H52" s="5">
        <v>6766000000</v>
      </c>
      <c r="I52" s="5">
        <v>4291000000</v>
      </c>
      <c r="J52" s="5">
        <v>8729000000</v>
      </c>
      <c r="K52" s="5">
        <v>13705000000</v>
      </c>
      <c r="L52" s="5">
        <v>11625000000</v>
      </c>
      <c r="M52" s="5">
        <v>10768000000</v>
      </c>
      <c r="N52" s="5">
        <v>16109000000</v>
      </c>
      <c r="O52" s="5">
        <v>10905000000</v>
      </c>
      <c r="P52" s="5">
        <v>5246000000</v>
      </c>
      <c r="Q52" s="5">
        <v>0</v>
      </c>
      <c r="R52" s="5">
        <f>0</f>
        <v>0</v>
      </c>
      <c r="S52" s="5">
        <f>0</f>
        <v>0</v>
      </c>
      <c r="T52" s="5">
        <f>0</f>
        <v>0</v>
      </c>
      <c r="U52" s="5">
        <f>0</f>
        <v>0</v>
      </c>
      <c r="V52" s="5">
        <f>0</f>
        <v>0</v>
      </c>
      <c r="W52" s="5">
        <f>0</f>
        <v>0</v>
      </c>
      <c r="X52" s="5">
        <f>0</f>
        <v>0</v>
      </c>
    </row>
    <row r="53" spans="1:24" x14ac:dyDescent="0.25">
      <c r="A53" s="24" t="s">
        <v>189</v>
      </c>
      <c r="B53" s="5">
        <v>-12701000000</v>
      </c>
      <c r="C53" s="5">
        <v>-11550000000</v>
      </c>
      <c r="D53" s="5">
        <v>-54068000000</v>
      </c>
      <c r="E53" s="5">
        <v>-21435000000</v>
      </c>
      <c r="F53" s="5">
        <v>-2100000000</v>
      </c>
      <c r="G53" s="5">
        <v>-585000000</v>
      </c>
      <c r="H53" s="5">
        <v>-6827000000</v>
      </c>
      <c r="I53" s="5">
        <v>-4377000000</v>
      </c>
      <c r="J53" s="5">
        <v>-10064000000</v>
      </c>
      <c r="K53" s="5">
        <v>-13728000000</v>
      </c>
      <c r="L53" s="5">
        <v>-11643000000</v>
      </c>
      <c r="M53" s="5">
        <v>-11325000000</v>
      </c>
      <c r="N53" s="5">
        <v>-14781000000</v>
      </c>
      <c r="O53" s="5">
        <v>-10179000000</v>
      </c>
      <c r="P53" s="5">
        <v>-1783000000</v>
      </c>
      <c r="Q53" s="5">
        <v>0</v>
      </c>
      <c r="R53" s="5">
        <f>0</f>
        <v>0</v>
      </c>
      <c r="S53" s="5">
        <v>0</v>
      </c>
      <c r="T53" s="5">
        <f>0</f>
        <v>0</v>
      </c>
      <c r="U53" s="5">
        <v>-1425000</v>
      </c>
      <c r="V53" s="5">
        <v>-4707000</v>
      </c>
      <c r="W53" s="5">
        <v>-7386000</v>
      </c>
      <c r="X53" s="5">
        <v>-7735000</v>
      </c>
    </row>
    <row r="54" spans="1:24" x14ac:dyDescent="0.25">
      <c r="A54" s="24" t="s">
        <v>190</v>
      </c>
      <c r="B54" s="5">
        <f>0</f>
        <v>0</v>
      </c>
      <c r="C54" s="5">
        <f>0</f>
        <v>0</v>
      </c>
      <c r="D54" s="5">
        <f>0</f>
        <v>0</v>
      </c>
      <c r="E54" s="5">
        <f>0</f>
        <v>0</v>
      </c>
      <c r="F54" s="5">
        <f>0</f>
        <v>0</v>
      </c>
      <c r="G54" s="5">
        <f>0</f>
        <v>0</v>
      </c>
      <c r="H54" s="5">
        <f>0</f>
        <v>0</v>
      </c>
      <c r="I54" s="5">
        <f>0</f>
        <v>0</v>
      </c>
      <c r="J54" s="5">
        <f>0</f>
        <v>0</v>
      </c>
      <c r="K54" s="5">
        <f>0</f>
        <v>0</v>
      </c>
      <c r="L54" s="5">
        <f>0</f>
        <v>0</v>
      </c>
      <c r="M54" s="5">
        <f>0</f>
        <v>0</v>
      </c>
      <c r="N54" s="5">
        <f>0</f>
        <v>0</v>
      </c>
      <c r="O54" s="5">
        <v>10905000000</v>
      </c>
      <c r="P54" s="5">
        <v>3463000000</v>
      </c>
      <c r="Q54" s="5">
        <v>0</v>
      </c>
      <c r="R54" s="5">
        <v>0</v>
      </c>
      <c r="S54" s="5">
        <f>0</f>
        <v>0</v>
      </c>
      <c r="T54" s="5">
        <f>0</f>
        <v>0</v>
      </c>
      <c r="U54" s="5">
        <f>0</f>
        <v>0</v>
      </c>
      <c r="V54" s="5">
        <f>0</f>
        <v>0</v>
      </c>
      <c r="W54" s="5">
        <f>0</f>
        <v>0</v>
      </c>
      <c r="X54" s="5">
        <f>0</f>
        <v>0</v>
      </c>
    </row>
    <row r="55" spans="1:24" x14ac:dyDescent="0.25">
      <c r="A55" s="24" t="s">
        <v>191</v>
      </c>
      <c r="B55" s="5">
        <f>0</f>
        <v>0</v>
      </c>
      <c r="C55" s="5">
        <f>0</f>
        <v>0</v>
      </c>
      <c r="D55" s="5">
        <f>0</f>
        <v>0</v>
      </c>
      <c r="E55" s="5">
        <f>0</f>
        <v>0</v>
      </c>
      <c r="F55" s="5">
        <f>0</f>
        <v>0</v>
      </c>
      <c r="G55" s="5">
        <f>0</f>
        <v>0</v>
      </c>
      <c r="H55" s="5">
        <f>0</f>
        <v>0</v>
      </c>
      <c r="I55" s="5">
        <f>0</f>
        <v>0</v>
      </c>
      <c r="J55" s="5">
        <f>0</f>
        <v>0</v>
      </c>
      <c r="K55" s="5">
        <f>0</f>
        <v>0</v>
      </c>
      <c r="L55" s="5">
        <f>0</f>
        <v>0</v>
      </c>
      <c r="M55" s="5">
        <f>0</f>
        <v>0</v>
      </c>
      <c r="N55" s="5">
        <f>0</f>
        <v>0</v>
      </c>
      <c r="O55" s="5">
        <v>10905000000</v>
      </c>
      <c r="P55" s="5">
        <v>5246000000</v>
      </c>
      <c r="Q55" s="5">
        <v>0</v>
      </c>
      <c r="R55" s="5">
        <v>0</v>
      </c>
      <c r="S55" s="5">
        <f>0</f>
        <v>0</v>
      </c>
      <c r="T55" s="5">
        <f>0</f>
        <v>0</v>
      </c>
      <c r="U55" s="5">
        <f>0</f>
        <v>0</v>
      </c>
      <c r="V55" s="5">
        <f>0</f>
        <v>0</v>
      </c>
      <c r="W55" s="5">
        <f>0</f>
        <v>0</v>
      </c>
      <c r="X55" s="5">
        <f>0</f>
        <v>0</v>
      </c>
    </row>
    <row r="56" spans="1:24" x14ac:dyDescent="0.25">
      <c r="A56" s="24" t="s">
        <v>192</v>
      </c>
      <c r="B56" s="5">
        <f>0</f>
        <v>0</v>
      </c>
      <c r="C56" s="5">
        <f>0</f>
        <v>0</v>
      </c>
      <c r="D56" s="5">
        <f>0</f>
        <v>0</v>
      </c>
      <c r="E56" s="5">
        <f>0</f>
        <v>0</v>
      </c>
      <c r="F56" s="5">
        <f>0</f>
        <v>0</v>
      </c>
      <c r="G56" s="5">
        <f>0</f>
        <v>0</v>
      </c>
      <c r="H56" s="5">
        <f>0</f>
        <v>0</v>
      </c>
      <c r="I56" s="5">
        <f>0</f>
        <v>0</v>
      </c>
      <c r="J56" s="5">
        <f>0</f>
        <v>0</v>
      </c>
      <c r="K56" s="5">
        <f>0</f>
        <v>0</v>
      </c>
      <c r="L56" s="5">
        <f>0</f>
        <v>0</v>
      </c>
      <c r="M56" s="5">
        <f>0</f>
        <v>0</v>
      </c>
      <c r="N56" s="5">
        <f>0</f>
        <v>0</v>
      </c>
      <c r="O56" s="5">
        <f>0</f>
        <v>0</v>
      </c>
      <c r="P56" s="5">
        <v>-1783000000</v>
      </c>
      <c r="Q56" s="5">
        <f>0</f>
        <v>0</v>
      </c>
      <c r="R56" s="5">
        <v>0</v>
      </c>
      <c r="S56" s="5">
        <f>0</f>
        <v>0</v>
      </c>
      <c r="T56" s="5">
        <f>0</f>
        <v>0</v>
      </c>
      <c r="U56" s="5">
        <f>0</f>
        <v>0</v>
      </c>
      <c r="V56" s="5">
        <f>0</f>
        <v>0</v>
      </c>
      <c r="W56" s="5">
        <f>0</f>
        <v>0</v>
      </c>
      <c r="X56" s="5">
        <f>0</f>
        <v>0</v>
      </c>
    </row>
    <row r="57" spans="1:24" x14ac:dyDescent="0.25">
      <c r="A57" s="24" t="s">
        <v>193</v>
      </c>
      <c r="B57" s="5">
        <v>-62222000000</v>
      </c>
      <c r="C57" s="5">
        <v>-61504000000</v>
      </c>
      <c r="D57" s="5">
        <v>-59296000000</v>
      </c>
      <c r="E57" s="5">
        <v>-50274000000</v>
      </c>
      <c r="F57" s="5">
        <v>-31149000000</v>
      </c>
      <c r="G57" s="5">
        <v>-18396000000</v>
      </c>
      <c r="H57" s="5">
        <v>-9075000000</v>
      </c>
      <c r="I57" s="5">
        <v>-4846000000</v>
      </c>
      <c r="J57" s="5">
        <v>-3693000000</v>
      </c>
      <c r="K57" s="5">
        <v>-1780000000</v>
      </c>
      <c r="L57" s="5">
        <v>0</v>
      </c>
      <c r="M57" s="5">
        <v>0</v>
      </c>
      <c r="N57" s="5">
        <v>0</v>
      </c>
      <c r="O57" s="5">
        <v>0</v>
      </c>
      <c r="P57" s="5">
        <v>-801000000</v>
      </c>
      <c r="Q57" s="5">
        <v>0</v>
      </c>
      <c r="R57" s="5">
        <v>0</v>
      </c>
      <c r="S57" s="5">
        <v>0</v>
      </c>
      <c r="T57" s="5">
        <v>2063549000</v>
      </c>
      <c r="U57" s="5">
        <v>4287229000</v>
      </c>
      <c r="V57" s="5">
        <v>1161080000</v>
      </c>
      <c r="W57" s="5">
        <v>0</v>
      </c>
      <c r="X57" s="5">
        <v>0</v>
      </c>
    </row>
    <row r="58" spans="1:24" x14ac:dyDescent="0.25">
      <c r="A58" s="24" t="s">
        <v>194</v>
      </c>
      <c r="B58" s="5">
        <f>0</f>
        <v>0</v>
      </c>
      <c r="C58" s="5">
        <f>0</f>
        <v>0</v>
      </c>
      <c r="D58" s="5">
        <f>0</f>
        <v>0</v>
      </c>
      <c r="E58" s="5">
        <f>0</f>
        <v>0</v>
      </c>
      <c r="F58" s="5">
        <f>0</f>
        <v>0</v>
      </c>
      <c r="G58" s="5">
        <f>0</f>
        <v>0</v>
      </c>
      <c r="H58" s="5">
        <v>950000000</v>
      </c>
      <c r="I58" s="5">
        <v>800000000</v>
      </c>
      <c r="J58" s="5">
        <v>0</v>
      </c>
      <c r="K58" s="5">
        <v>0</v>
      </c>
      <c r="L58" s="5">
        <f>0</f>
        <v>0</v>
      </c>
      <c r="M58" s="5">
        <f>0</f>
        <v>0</v>
      </c>
      <c r="N58" s="5">
        <f>0</f>
        <v>0</v>
      </c>
      <c r="O58" s="5">
        <f>0</f>
        <v>0</v>
      </c>
      <c r="P58" s="5">
        <f>0</f>
        <v>0</v>
      </c>
      <c r="Q58" s="5">
        <f>0</f>
        <v>0</v>
      </c>
      <c r="R58" s="5">
        <v>0</v>
      </c>
      <c r="S58" s="5">
        <v>0</v>
      </c>
      <c r="T58" s="5">
        <v>2063549000</v>
      </c>
      <c r="U58" s="5">
        <v>4287229000</v>
      </c>
      <c r="V58" s="5">
        <v>1161080000</v>
      </c>
      <c r="W58" s="5">
        <v>0</v>
      </c>
      <c r="X58" s="5">
        <v>0</v>
      </c>
    </row>
    <row r="59" spans="1:24" x14ac:dyDescent="0.25">
      <c r="A59" s="24" t="s">
        <v>195</v>
      </c>
      <c r="B59" s="5">
        <v>-62222000000</v>
      </c>
      <c r="C59" s="5">
        <v>-61504000000</v>
      </c>
      <c r="D59" s="5">
        <v>-59296000000</v>
      </c>
      <c r="E59" s="5">
        <v>-50274000000</v>
      </c>
      <c r="F59" s="5">
        <v>-31149000000</v>
      </c>
      <c r="G59" s="5">
        <v>-18396000000</v>
      </c>
      <c r="H59" s="5">
        <v>-9075000000</v>
      </c>
      <c r="I59" s="5">
        <v>-4846000000</v>
      </c>
      <c r="J59" s="5">
        <v>-3693000000</v>
      </c>
      <c r="K59" s="5">
        <v>-1780000000</v>
      </c>
      <c r="L59" s="5">
        <v>0</v>
      </c>
      <c r="M59" s="5">
        <v>0</v>
      </c>
      <c r="N59" s="5">
        <v>0</v>
      </c>
      <c r="O59" s="5">
        <v>0</v>
      </c>
      <c r="P59" s="5">
        <v>-801000000</v>
      </c>
      <c r="Q59" s="5">
        <v>0</v>
      </c>
      <c r="R59" s="5">
        <v>0</v>
      </c>
      <c r="S59" s="5">
        <f>0</f>
        <v>0</v>
      </c>
      <c r="T59" s="5">
        <f>0</f>
        <v>0</v>
      </c>
      <c r="U59" s="5">
        <f>0</f>
        <v>0</v>
      </c>
      <c r="V59" s="5">
        <f>0</f>
        <v>0</v>
      </c>
      <c r="W59" s="5">
        <f>0</f>
        <v>0</v>
      </c>
      <c r="X59" s="5">
        <f>0</f>
        <v>0</v>
      </c>
    </row>
    <row r="60" spans="1:24" x14ac:dyDescent="0.25">
      <c r="A60" s="24" t="s">
        <v>196</v>
      </c>
      <c r="B60" s="5">
        <v>-7363000000</v>
      </c>
      <c r="C60" s="5">
        <v>0</v>
      </c>
      <c r="D60" s="5">
        <v>0</v>
      </c>
      <c r="E60" s="5">
        <f>0</f>
        <v>0</v>
      </c>
      <c r="F60" s="5">
        <f>0</f>
        <v>0</v>
      </c>
      <c r="G60" s="5">
        <f>0</f>
        <v>0</v>
      </c>
      <c r="H60" s="5">
        <f>0</f>
        <v>0</v>
      </c>
      <c r="I60" s="5">
        <f>0</f>
        <v>0</v>
      </c>
      <c r="J60" s="5">
        <f>0</f>
        <v>0</v>
      </c>
      <c r="K60" s="5">
        <f>0</f>
        <v>0</v>
      </c>
      <c r="L60" s="5">
        <f>0</f>
        <v>0</v>
      </c>
      <c r="M60" s="5">
        <f>0</f>
        <v>0</v>
      </c>
      <c r="N60" s="5">
        <f>0</f>
        <v>0</v>
      </c>
      <c r="O60" s="5">
        <f>0</f>
        <v>0</v>
      </c>
      <c r="P60" s="5">
        <f>0</f>
        <v>0</v>
      </c>
      <c r="Q60" s="5">
        <f>0</f>
        <v>0</v>
      </c>
      <c r="R60" s="5">
        <f>0</f>
        <v>0</v>
      </c>
      <c r="S60" s="5">
        <f>0</f>
        <v>0</v>
      </c>
      <c r="T60" s="5">
        <f>0</f>
        <v>0</v>
      </c>
      <c r="U60" s="5">
        <f>0</f>
        <v>0</v>
      </c>
      <c r="V60" s="5">
        <f>0</f>
        <v>0</v>
      </c>
      <c r="W60" s="5">
        <f>0</f>
        <v>0</v>
      </c>
      <c r="X60" s="5">
        <f>0</f>
        <v>0</v>
      </c>
    </row>
    <row r="61" spans="1:24" x14ac:dyDescent="0.25">
      <c r="A61" s="24" t="s">
        <v>197</v>
      </c>
      <c r="B61" s="5">
        <v>-7363000000</v>
      </c>
      <c r="C61" s="5">
        <v>0</v>
      </c>
      <c r="D61" s="5">
        <v>0</v>
      </c>
      <c r="E61" s="5">
        <f>0</f>
        <v>0</v>
      </c>
      <c r="F61" s="5">
        <f>0</f>
        <v>0</v>
      </c>
      <c r="G61" s="5">
        <f>0</f>
        <v>0</v>
      </c>
      <c r="H61" s="5">
        <f>0</f>
        <v>0</v>
      </c>
      <c r="I61" s="5">
        <f>0</f>
        <v>0</v>
      </c>
      <c r="J61" s="5">
        <f>0</f>
        <v>0</v>
      </c>
      <c r="K61" s="5">
        <f>0</f>
        <v>0</v>
      </c>
      <c r="L61" s="5">
        <f>0</f>
        <v>0</v>
      </c>
      <c r="M61" s="5">
        <f>0</f>
        <v>0</v>
      </c>
      <c r="N61" s="5">
        <f>0</f>
        <v>0</v>
      </c>
      <c r="O61" s="5">
        <f>0</f>
        <v>0</v>
      </c>
      <c r="P61" s="5">
        <f>0</f>
        <v>0</v>
      </c>
      <c r="Q61" s="5">
        <f>0</f>
        <v>0</v>
      </c>
      <c r="R61" s="5">
        <f>0</f>
        <v>0</v>
      </c>
      <c r="S61" s="5">
        <f>0</f>
        <v>0</v>
      </c>
      <c r="T61" s="5">
        <f>0</f>
        <v>0</v>
      </c>
      <c r="U61" s="5">
        <f>0</f>
        <v>0</v>
      </c>
      <c r="V61" s="5">
        <f>0</f>
        <v>0</v>
      </c>
      <c r="W61" s="5">
        <f>0</f>
        <v>0</v>
      </c>
      <c r="X61" s="5">
        <f>0</f>
        <v>0</v>
      </c>
    </row>
    <row r="62" spans="1:24" x14ac:dyDescent="0.25">
      <c r="A62" s="24" t="s">
        <v>198</v>
      </c>
      <c r="B62" s="5">
        <v>-12190000000</v>
      </c>
      <c r="C62" s="5">
        <v>-9837000000</v>
      </c>
      <c r="D62" s="5">
        <v>-9300000000</v>
      </c>
      <c r="E62" s="5">
        <v>-10162000000</v>
      </c>
      <c r="F62" s="5">
        <v>-5720000000</v>
      </c>
      <c r="G62" s="5">
        <v>-4765000000</v>
      </c>
      <c r="H62" s="5">
        <v>-4993000000</v>
      </c>
      <c r="I62" s="5">
        <v>-4166000000</v>
      </c>
      <c r="J62" s="5">
        <v>-3304000000</v>
      </c>
      <c r="K62" s="5">
        <v>-2375000000</v>
      </c>
      <c r="L62" s="5">
        <v>-2069000000</v>
      </c>
      <c r="M62" s="5">
        <v>-781000000</v>
      </c>
      <c r="N62" s="5">
        <v>-287000000</v>
      </c>
      <c r="O62" s="5">
        <v>-5000000</v>
      </c>
      <c r="P62" s="5">
        <v>294000000</v>
      </c>
      <c r="Q62" s="5">
        <v>143000000</v>
      </c>
      <c r="R62" s="5">
        <v>-72000000</v>
      </c>
      <c r="S62" s="5">
        <v>23861000</v>
      </c>
      <c r="T62" s="5">
        <v>321117000</v>
      </c>
      <c r="U62" s="5">
        <v>85026000</v>
      </c>
      <c r="V62" s="5">
        <v>33945000</v>
      </c>
      <c r="W62" s="5">
        <v>15476000</v>
      </c>
      <c r="X62" s="5">
        <v>2262000</v>
      </c>
    </row>
    <row r="63" spans="1:24" x14ac:dyDescent="0.25">
      <c r="A63" s="24" t="s">
        <v>199</v>
      </c>
      <c r="B63" s="5">
        <v>1154000000</v>
      </c>
      <c r="C63" s="5">
        <v>8000000</v>
      </c>
      <c r="D63" s="5">
        <v>35000000</v>
      </c>
      <c r="E63" s="5">
        <v>310000000</v>
      </c>
      <c r="F63" s="5">
        <v>2800000000</v>
      </c>
      <c r="G63" s="5">
        <v>220000000</v>
      </c>
      <c r="H63" s="5">
        <v>950000000</v>
      </c>
      <c r="I63" s="5">
        <v>800000000</v>
      </c>
      <c r="J63" s="5">
        <f>0</f>
        <v>0</v>
      </c>
      <c r="K63" s="5">
        <v>-47000000</v>
      </c>
      <c r="L63" s="5">
        <v>648000000</v>
      </c>
      <c r="M63" s="5">
        <v>481000000</v>
      </c>
      <c r="N63" s="5">
        <v>188000000</v>
      </c>
      <c r="O63" s="5">
        <v>86000000</v>
      </c>
      <c r="P63" s="5">
        <v>94000000</v>
      </c>
      <c r="Q63" s="5">
        <v>90000000</v>
      </c>
      <c r="R63" s="5">
        <v>159000000</v>
      </c>
      <c r="S63" s="5">
        <v>379206000</v>
      </c>
      <c r="T63" s="5">
        <v>581732000</v>
      </c>
      <c r="U63" s="5">
        <v>85026000</v>
      </c>
      <c r="V63" s="5">
        <v>4300000</v>
      </c>
      <c r="W63" s="5">
        <f>0</f>
        <v>0</v>
      </c>
      <c r="X63" s="5">
        <f>0</f>
        <v>0</v>
      </c>
    </row>
    <row r="64" spans="1:24" x14ac:dyDescent="0.25">
      <c r="A64" s="24" t="s">
        <v>200</v>
      </c>
      <c r="B64" s="5">
        <v>23466000000</v>
      </c>
      <c r="C64" s="5">
        <v>24048000000</v>
      </c>
      <c r="D64" s="5">
        <v>21879000000</v>
      </c>
      <c r="E64" s="5">
        <v>20945000000</v>
      </c>
      <c r="F64" s="5">
        <v>26465000000</v>
      </c>
      <c r="G64" s="5">
        <v>18498000000</v>
      </c>
      <c r="H64" s="5">
        <v>16701000000</v>
      </c>
      <c r="I64" s="5">
        <v>10715000000</v>
      </c>
      <c r="J64" s="5">
        <v>12918000000</v>
      </c>
      <c r="K64" s="5">
        <v>16549000000</v>
      </c>
      <c r="L64" s="5">
        <v>18347000000</v>
      </c>
      <c r="M64" s="5">
        <v>18898000000</v>
      </c>
      <c r="N64" s="5">
        <v>14778000000</v>
      </c>
      <c r="O64" s="5">
        <v>9983000000</v>
      </c>
      <c r="P64" s="5">
        <v>13630000000</v>
      </c>
      <c r="Q64" s="5">
        <v>10198000000</v>
      </c>
      <c r="R64" s="5">
        <v>8657000000</v>
      </c>
      <c r="S64" s="5">
        <v>6081593000</v>
      </c>
      <c r="T64" s="5">
        <v>3544671000</v>
      </c>
      <c r="U64" s="5">
        <v>3877174000</v>
      </c>
      <c r="V64" s="5">
        <v>426873000</v>
      </c>
      <c r="W64" s="5">
        <v>148995000</v>
      </c>
      <c r="X64" s="5">
        <v>57752000</v>
      </c>
    </row>
    <row r="65" spans="1:24" x14ac:dyDescent="0.25">
      <c r="A65" s="24" t="s">
        <v>201</v>
      </c>
      <c r="B65" s="5">
        <v>30000000</v>
      </c>
      <c r="C65" s="5">
        <v>2590000000</v>
      </c>
      <c r="D65" s="5">
        <v>1440000000</v>
      </c>
      <c r="E65" s="5">
        <v>-5233000000</v>
      </c>
      <c r="F65" s="5">
        <v>7943000000</v>
      </c>
      <c r="G65" s="5">
        <v>1820000000</v>
      </c>
      <c r="H65" s="5">
        <v>6288000000</v>
      </c>
      <c r="I65" s="5">
        <v>-2608000000</v>
      </c>
      <c r="J65" s="5">
        <v>-3461000000</v>
      </c>
      <c r="K65" s="5">
        <v>-1364000000</v>
      </c>
      <c r="L65" s="5">
        <v>-118000000</v>
      </c>
      <c r="M65" s="5">
        <v>4123000000</v>
      </c>
      <c r="N65" s="5">
        <v>4792000000</v>
      </c>
      <c r="O65" s="5">
        <v>-3669000000</v>
      </c>
      <c r="P65" s="5">
        <v>3451000000</v>
      </c>
      <c r="Q65" s="5">
        <v>1530000000</v>
      </c>
      <c r="R65" s="5">
        <v>2621000000</v>
      </c>
      <c r="S65" s="5">
        <v>2496888000</v>
      </c>
      <c r="T65" s="5">
        <v>-352244000</v>
      </c>
      <c r="U65" s="5">
        <v>3472059000</v>
      </c>
      <c r="V65" s="5">
        <v>270306000</v>
      </c>
      <c r="W65" s="5">
        <v>89581000</v>
      </c>
      <c r="X65" s="5">
        <v>40075000</v>
      </c>
    </row>
    <row r="66" spans="1:24" x14ac:dyDescent="0.25">
      <c r="A66" s="24" t="s">
        <v>202</v>
      </c>
      <c r="B66" s="5">
        <v>-612000000</v>
      </c>
      <c r="C66" s="5">
        <v>-421000000</v>
      </c>
      <c r="D66" s="5">
        <v>-506000000</v>
      </c>
      <c r="E66" s="5">
        <v>-287000000</v>
      </c>
      <c r="F66" s="5">
        <v>24000000</v>
      </c>
      <c r="G66" s="5">
        <v>-23000000</v>
      </c>
      <c r="H66" s="5">
        <v>-302000000</v>
      </c>
      <c r="I66" s="5">
        <v>405000000</v>
      </c>
      <c r="J66" s="5">
        <v>-170000000</v>
      </c>
      <c r="K66" s="5">
        <v>-434000000</v>
      </c>
      <c r="L66" s="5">
        <v>-433000000</v>
      </c>
      <c r="M66" s="5">
        <v>-3000000</v>
      </c>
      <c r="N66" s="5">
        <v>3000000</v>
      </c>
      <c r="O66" s="5">
        <v>22000000</v>
      </c>
      <c r="P66" s="5">
        <v>-19000000</v>
      </c>
      <c r="Q66" s="5">
        <v>11000000</v>
      </c>
      <c r="R66" s="5">
        <v>-46000000</v>
      </c>
      <c r="S66" s="5">
        <v>40034000</v>
      </c>
      <c r="T66" s="5">
        <v>19741000</v>
      </c>
      <c r="U66" s="5">
        <v>-21758000</v>
      </c>
      <c r="V66" s="5">
        <v>7572000</v>
      </c>
      <c r="W66" s="5">
        <v>1662000</v>
      </c>
      <c r="X66" s="5">
        <v>0</v>
      </c>
    </row>
    <row r="67" spans="1:24" x14ac:dyDescent="0.25">
      <c r="A67" s="24" t="s">
        <v>203</v>
      </c>
      <c r="B67" s="5">
        <v>24048000000</v>
      </c>
      <c r="C67" s="5">
        <v>21879000000</v>
      </c>
      <c r="D67" s="5">
        <v>20945000000</v>
      </c>
      <c r="E67" s="5">
        <v>26465000000</v>
      </c>
      <c r="F67" s="5">
        <v>18498000000</v>
      </c>
      <c r="G67" s="5">
        <v>16701000000</v>
      </c>
      <c r="H67" s="5">
        <v>10715000000</v>
      </c>
      <c r="I67" s="5">
        <v>12918000000</v>
      </c>
      <c r="J67" s="5">
        <v>16549000000</v>
      </c>
      <c r="K67" s="5">
        <v>18347000000</v>
      </c>
      <c r="L67" s="5">
        <v>18898000000</v>
      </c>
      <c r="M67" s="5">
        <v>14778000000</v>
      </c>
      <c r="N67" s="5">
        <v>9983000000</v>
      </c>
      <c r="O67" s="5">
        <v>13630000000</v>
      </c>
      <c r="P67" s="5">
        <v>10198000000</v>
      </c>
      <c r="Q67" s="5">
        <v>8657000000</v>
      </c>
      <c r="R67" s="5">
        <v>6082000000</v>
      </c>
      <c r="S67" s="5">
        <v>3544671000</v>
      </c>
      <c r="T67" s="5">
        <v>3877174000</v>
      </c>
      <c r="U67" s="5">
        <v>426873000</v>
      </c>
      <c r="V67" s="5">
        <v>148995000</v>
      </c>
      <c r="W67" s="5">
        <v>57752000</v>
      </c>
      <c r="X67" s="5">
        <v>17677000</v>
      </c>
    </row>
    <row r="68" spans="1:24" x14ac:dyDescent="0.25">
      <c r="A68" s="24" t="s">
        <v>204</v>
      </c>
      <c r="B68" s="5">
        <f>0</f>
        <v>0</v>
      </c>
      <c r="C68" s="5">
        <v>19164000000</v>
      </c>
      <c r="D68" s="5">
        <v>18892000000</v>
      </c>
      <c r="E68" s="5">
        <v>13412000000</v>
      </c>
      <c r="F68" s="5">
        <v>4990000000</v>
      </c>
      <c r="G68" s="5">
        <v>8203000000</v>
      </c>
      <c r="H68" s="5">
        <v>5671000000</v>
      </c>
      <c r="I68" s="5">
        <v>6191000000</v>
      </c>
      <c r="J68" s="5">
        <v>1643000000</v>
      </c>
      <c r="K68" s="5">
        <v>3651000000</v>
      </c>
      <c r="L68" s="5">
        <v>3138000000</v>
      </c>
      <c r="M68" s="5">
        <v>1932000000</v>
      </c>
      <c r="N68" s="5">
        <v>2034000000</v>
      </c>
      <c r="O68" s="5">
        <v>1471000000</v>
      </c>
      <c r="P68" s="5">
        <v>2175000000</v>
      </c>
      <c r="Q68" s="5">
        <v>1896000000</v>
      </c>
      <c r="R68" s="5">
        <v>1224000000</v>
      </c>
      <c r="S68" s="5">
        <v>882688000</v>
      </c>
      <c r="T68" s="5">
        <v>537702000</v>
      </c>
      <c r="U68" s="5">
        <v>153628000</v>
      </c>
      <c r="V68" s="5">
        <v>183776000</v>
      </c>
      <c r="W68" s="5">
        <v>247422000</v>
      </c>
      <c r="X68" s="5">
        <v>73763000</v>
      </c>
    </row>
    <row r="69" spans="1:24" x14ac:dyDescent="0.25">
      <c r="A69" s="24" t="s">
        <v>205</v>
      </c>
      <c r="B69" s="5">
        <f>0</f>
        <v>0</v>
      </c>
      <c r="C69" s="5">
        <f>0</f>
        <v>0</v>
      </c>
      <c r="D69" s="5">
        <f>0</f>
        <v>0</v>
      </c>
      <c r="E69" s="5">
        <f>0</f>
        <v>0</v>
      </c>
      <c r="F69" s="5">
        <f>0</f>
        <v>0</v>
      </c>
      <c r="G69" s="5">
        <f>0</f>
        <v>0</v>
      </c>
      <c r="H69" s="5">
        <v>69000000</v>
      </c>
      <c r="I69" s="5">
        <v>84000000</v>
      </c>
      <c r="J69" s="5">
        <v>84000000</v>
      </c>
      <c r="K69" s="5">
        <v>96000000</v>
      </c>
      <c r="L69" s="5">
        <v>86000000</v>
      </c>
      <c r="M69" s="5">
        <v>72000000</v>
      </c>
      <c r="N69" s="5">
        <v>74000000</v>
      </c>
      <c r="O69" s="5">
        <v>40000000</v>
      </c>
      <c r="P69" s="5">
        <v>0</v>
      </c>
      <c r="Q69" s="5">
        <v>0</v>
      </c>
      <c r="R69" s="5">
        <v>1564000</v>
      </c>
      <c r="S69" s="5">
        <v>1336000</v>
      </c>
      <c r="T69" s="5">
        <v>257000</v>
      </c>
      <c r="U69" s="5">
        <v>216000</v>
      </c>
      <c r="V69" s="5">
        <v>709000</v>
      </c>
      <c r="W69" s="5">
        <v>1739000</v>
      </c>
      <c r="X69" s="5">
        <v>2285000</v>
      </c>
    </row>
    <row r="70" spans="1:24" x14ac:dyDescent="0.25">
      <c r="A70" s="24" t="s">
        <v>206</v>
      </c>
      <c r="B70" s="5">
        <v>-52535000000</v>
      </c>
      <c r="C70" s="5">
        <v>-32251000000</v>
      </c>
      <c r="D70" s="5">
        <v>-31485000000</v>
      </c>
      <c r="E70" s="5">
        <v>-24640000000</v>
      </c>
      <c r="F70" s="5">
        <v>-22281000000</v>
      </c>
      <c r="G70" s="5">
        <v>-23548000000</v>
      </c>
      <c r="H70" s="5">
        <v>-25139000000</v>
      </c>
      <c r="I70" s="5">
        <v>-13184000000</v>
      </c>
      <c r="J70" s="5">
        <v>-10212000000</v>
      </c>
      <c r="K70" s="5">
        <v>-9950000000</v>
      </c>
      <c r="L70" s="5">
        <v>-11014000000</v>
      </c>
      <c r="M70" s="5">
        <v>-7358000000</v>
      </c>
      <c r="N70" s="5">
        <v>-3273000000</v>
      </c>
      <c r="O70" s="5">
        <v>-3438000000</v>
      </c>
      <c r="P70" s="5">
        <v>-4018000000</v>
      </c>
      <c r="Q70" s="5">
        <v>-810000000</v>
      </c>
      <c r="R70" s="5">
        <v>-2359000000</v>
      </c>
      <c r="S70" s="5">
        <v>-2402840000</v>
      </c>
      <c r="T70" s="5">
        <v>-1902798000</v>
      </c>
      <c r="U70" s="5">
        <v>-838217000</v>
      </c>
      <c r="V70" s="5">
        <v>-355901000</v>
      </c>
      <c r="W70" s="5">
        <v>-176801000</v>
      </c>
      <c r="X70" s="5">
        <v>-37198000</v>
      </c>
    </row>
    <row r="71" spans="1:24" x14ac:dyDescent="0.25">
      <c r="A71" s="24" t="s">
        <v>208</v>
      </c>
      <c r="B71" s="5">
        <f>0</f>
        <v>0</v>
      </c>
      <c r="C71" s="5">
        <f>0</f>
        <v>0</v>
      </c>
      <c r="D71" s="5">
        <f>0</f>
        <v>0</v>
      </c>
      <c r="E71" s="5">
        <f>0</f>
        <v>0</v>
      </c>
      <c r="F71" s="5">
        <f>0</f>
        <v>0</v>
      </c>
      <c r="G71" s="5">
        <f>0</f>
        <v>0</v>
      </c>
      <c r="H71" s="5">
        <v>950000000</v>
      </c>
      <c r="I71" s="5">
        <v>800000000</v>
      </c>
      <c r="J71" s="5">
        <v>0</v>
      </c>
      <c r="K71" s="5">
        <v>0</v>
      </c>
      <c r="L71" s="5">
        <f>0</f>
        <v>0</v>
      </c>
      <c r="M71" s="5">
        <f>0</f>
        <v>0</v>
      </c>
      <c r="N71" s="5">
        <f>0</f>
        <v>0</v>
      </c>
      <c r="O71" s="5">
        <f>0</f>
        <v>0</v>
      </c>
      <c r="P71" s="5">
        <f>0</f>
        <v>0</v>
      </c>
      <c r="Q71" s="5">
        <f>0</f>
        <v>0</v>
      </c>
      <c r="R71" s="5">
        <v>0</v>
      </c>
      <c r="S71" s="5">
        <v>0</v>
      </c>
      <c r="T71" s="5">
        <v>2063549000</v>
      </c>
      <c r="U71" s="5">
        <v>4287229000</v>
      </c>
      <c r="V71" s="5">
        <v>1161080000</v>
      </c>
      <c r="W71" s="5">
        <v>0</v>
      </c>
      <c r="X71" s="5">
        <v>0</v>
      </c>
    </row>
    <row r="72" spans="1:24" x14ac:dyDescent="0.25">
      <c r="A72" s="24" t="s">
        <v>207</v>
      </c>
      <c r="B72" s="5">
        <v>13589000000</v>
      </c>
      <c r="C72" s="5">
        <v>10790000000</v>
      </c>
      <c r="D72" s="5">
        <v>52872000000</v>
      </c>
      <c r="E72" s="5">
        <v>20199000000</v>
      </c>
      <c r="F72" s="5">
        <v>11761000000</v>
      </c>
      <c r="G72" s="5">
        <v>317000000</v>
      </c>
      <c r="H72" s="5">
        <v>6766000000</v>
      </c>
      <c r="I72" s="5">
        <v>4291000000</v>
      </c>
      <c r="J72" s="5">
        <v>8729000000</v>
      </c>
      <c r="K72" s="5">
        <v>13705000000</v>
      </c>
      <c r="L72" s="5">
        <v>11625000000</v>
      </c>
      <c r="M72" s="5">
        <v>10768000000</v>
      </c>
      <c r="N72" s="5">
        <v>16109000000</v>
      </c>
      <c r="O72" s="5">
        <v>10905000000</v>
      </c>
      <c r="P72" s="5">
        <v>5246000000</v>
      </c>
      <c r="Q72" s="5">
        <v>0</v>
      </c>
      <c r="R72" s="5">
        <v>0</v>
      </c>
      <c r="S72" s="5">
        <f>0</f>
        <v>0</v>
      </c>
      <c r="T72" s="5">
        <f>0</f>
        <v>0</v>
      </c>
      <c r="U72" s="5">
        <f>0</f>
        <v>0</v>
      </c>
      <c r="V72" s="5">
        <f>0</f>
        <v>0</v>
      </c>
      <c r="W72" s="5">
        <f>0</f>
        <v>0</v>
      </c>
      <c r="X72" s="5">
        <f>0</f>
        <v>0</v>
      </c>
    </row>
    <row r="73" spans="1:24" x14ac:dyDescent="0.25">
      <c r="A73" s="24" t="s">
        <v>209</v>
      </c>
      <c r="B73" s="5">
        <v>-12701000000</v>
      </c>
      <c r="C73" s="5">
        <v>-11550000000</v>
      </c>
      <c r="D73" s="5">
        <v>-54068000000</v>
      </c>
      <c r="E73" s="5">
        <v>-21435000000</v>
      </c>
      <c r="F73" s="5">
        <v>-2100000000</v>
      </c>
      <c r="G73" s="5">
        <v>-585000000</v>
      </c>
      <c r="H73" s="5">
        <v>-6827000000</v>
      </c>
      <c r="I73" s="5">
        <v>-4377000000</v>
      </c>
      <c r="J73" s="5">
        <v>-10064000000</v>
      </c>
      <c r="K73" s="5">
        <v>-13728000000</v>
      </c>
      <c r="L73" s="5">
        <v>-11643000000</v>
      </c>
      <c r="M73" s="5">
        <v>-11325000000</v>
      </c>
      <c r="N73" s="5">
        <v>-14781000000</v>
      </c>
      <c r="O73" s="5">
        <v>-10179000000</v>
      </c>
      <c r="P73" s="5">
        <v>-1783000000</v>
      </c>
      <c r="Q73" s="5">
        <v>0</v>
      </c>
      <c r="R73" s="5">
        <v>0</v>
      </c>
      <c r="S73" s="5">
        <v>0</v>
      </c>
      <c r="T73" s="5">
        <f>0</f>
        <v>0</v>
      </c>
      <c r="U73" s="5">
        <v>-1425000</v>
      </c>
      <c r="V73" s="5">
        <v>-4707000</v>
      </c>
      <c r="W73" s="5">
        <v>-7386000</v>
      </c>
      <c r="X73" s="5">
        <v>-7735000</v>
      </c>
    </row>
    <row r="74" spans="1:24" x14ac:dyDescent="0.25">
      <c r="A74" s="24" t="s">
        <v>210</v>
      </c>
      <c r="B74" s="5">
        <v>-62222000000</v>
      </c>
      <c r="C74" s="5">
        <v>-61504000000</v>
      </c>
      <c r="D74" s="5">
        <v>-59296000000</v>
      </c>
      <c r="E74" s="5">
        <v>-50274000000</v>
      </c>
      <c r="F74" s="5">
        <v>-31149000000</v>
      </c>
      <c r="G74" s="5">
        <v>-18396000000</v>
      </c>
      <c r="H74" s="5">
        <v>-9075000000</v>
      </c>
      <c r="I74" s="5">
        <v>-4846000000</v>
      </c>
      <c r="J74" s="5">
        <v>-3693000000</v>
      </c>
      <c r="K74" s="5">
        <v>-1780000000</v>
      </c>
      <c r="L74" s="5">
        <v>0</v>
      </c>
      <c r="M74" s="5">
        <v>0</v>
      </c>
      <c r="N74" s="5">
        <v>0</v>
      </c>
      <c r="O74" s="5">
        <v>0</v>
      </c>
      <c r="P74" s="5">
        <v>-801000000</v>
      </c>
      <c r="Q74" s="5">
        <v>0</v>
      </c>
      <c r="R74" s="5">
        <v>0</v>
      </c>
      <c r="S74" s="5">
        <f>0</f>
        <v>0</v>
      </c>
      <c r="T74" s="5">
        <f>0</f>
        <v>0</v>
      </c>
      <c r="U74" s="5">
        <f>0</f>
        <v>0</v>
      </c>
      <c r="V74" s="5">
        <f>0</f>
        <v>0</v>
      </c>
      <c r="W74" s="5">
        <f>0</f>
        <v>0</v>
      </c>
      <c r="X74" s="5">
        <f>0</f>
        <v>0</v>
      </c>
    </row>
    <row r="75" spans="1:24" ht="15.75" thickBot="1" x14ac:dyDescent="0.3">
      <c r="A75" s="25" t="s">
        <v>124</v>
      </c>
      <c r="B75" s="6">
        <v>72764000000</v>
      </c>
      <c r="C75" s="6">
        <v>69495000000</v>
      </c>
      <c r="D75" s="6">
        <v>60010000000</v>
      </c>
      <c r="E75" s="6">
        <v>67012000000</v>
      </c>
      <c r="F75" s="6">
        <v>42843000000</v>
      </c>
      <c r="G75" s="6">
        <v>30972000000</v>
      </c>
      <c r="H75" s="6">
        <v>22832000000</v>
      </c>
      <c r="I75" s="6">
        <v>23907000000</v>
      </c>
      <c r="J75" s="6">
        <v>25824000000</v>
      </c>
      <c r="K75" s="6">
        <v>16622000000</v>
      </c>
      <c r="L75" s="6">
        <v>12010000000</v>
      </c>
      <c r="M75" s="6">
        <v>11301000000</v>
      </c>
      <c r="N75" s="6">
        <v>13346000000</v>
      </c>
      <c r="O75" s="6">
        <v>11127000000</v>
      </c>
      <c r="P75" s="6">
        <v>7063000000</v>
      </c>
      <c r="Q75" s="6">
        <v>8506000000</v>
      </c>
      <c r="R75" s="6">
        <v>5494000000</v>
      </c>
      <c r="S75" s="6">
        <v>3372570000</v>
      </c>
      <c r="T75" s="6">
        <v>1677710000</v>
      </c>
      <c r="U75" s="6">
        <v>1621205000</v>
      </c>
      <c r="V75" s="6">
        <v>621143000</v>
      </c>
      <c r="W75" s="6">
        <v>218644000</v>
      </c>
      <c r="X75" s="6">
        <v>118067000</v>
      </c>
    </row>
    <row r="76" spans="1:24"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Metrics</vt:lpstr>
      <vt:lpstr>Charts</vt:lpstr>
      <vt:lpstr>Ratios</vt:lpstr>
      <vt:lpstr>Balance Sheet</vt:lpstr>
      <vt:lpstr>Income Statement</vt:lpstr>
      <vt:lpstr>Cash Flow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dc:creator>
  <cp:lastModifiedBy>Trevor Zabilowicz</cp:lastModifiedBy>
  <dcterms:created xsi:type="dcterms:W3CDTF">2025-04-07T09:59:03Z</dcterms:created>
  <dcterms:modified xsi:type="dcterms:W3CDTF">2025-04-19T19:20:03Z</dcterms:modified>
</cp:coreProperties>
</file>