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ucky 9\AutomationProject\ExcelFile\"/>
    </mc:Choice>
  </mc:AlternateContent>
  <xr:revisionPtr revIDLastSave="0" documentId="13_ncr:1_{790B121E-5733-4155-8831-E53179E54853}" xr6:coauthVersionLast="47" xr6:coauthVersionMax="47" xr10:uidLastSave="{00000000-0000-0000-0000-000000000000}"/>
  <bookViews>
    <workbookView xWindow="2715" yWindow="705" windowWidth="21600" windowHeight="11385" activeTab="11" xr2:uid="{DBC76449-05E2-482F-8185-1B455F705B53}"/>
  </bookViews>
  <sheets>
    <sheet name="Status" sheetId="1" r:id="rId1"/>
    <sheet name="TC1" sheetId="2" r:id="rId2"/>
    <sheet name="TC2" sheetId="3" r:id="rId3"/>
    <sheet name="TC3" sheetId="4" r:id="rId4"/>
    <sheet name="TC4" sheetId="5" r:id="rId5"/>
    <sheet name="TC5" sheetId="6" r:id="rId6"/>
    <sheet name="TC6" sheetId="7" r:id="rId7"/>
    <sheet name="TC7" sheetId="8" r:id="rId8"/>
    <sheet name="TC8" sheetId="10" r:id="rId9"/>
    <sheet name="TC9" sheetId="9" r:id="rId10"/>
    <sheet name="TC10" sheetId="11" r:id="rId11"/>
    <sheet name="TC11" sheetId="12" r:id="rId12"/>
    <sheet name="TC12" sheetId="13" r:id="rId13"/>
    <sheet name="TC13" sheetId="14" r:id="rId14"/>
    <sheet name="TC14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4" i="12" l="1"/>
  <c r="J14" i="12"/>
  <c r="Q13" i="12"/>
  <c r="Q14" i="12" s="1"/>
  <c r="R14" i="12" s="1"/>
  <c r="P13" i="12"/>
  <c r="K13" i="12"/>
  <c r="K14" i="12" s="1"/>
  <c r="J13" i="12"/>
  <c r="P14" i="9"/>
  <c r="J14" i="9"/>
  <c r="Q13" i="9"/>
  <c r="Q14" i="9" s="1"/>
  <c r="R14" i="9" s="1"/>
  <c r="P13" i="9"/>
  <c r="K13" i="9"/>
  <c r="K14" i="9" s="1"/>
  <c r="J13" i="9"/>
  <c r="T14" i="12" l="1"/>
  <c r="U13" i="12" s="1"/>
  <c r="S14" i="12"/>
  <c r="T14" i="9"/>
  <c r="U13" i="9" s="1"/>
  <c r="S14" i="9"/>
  <c r="X14" i="12" l="1"/>
  <c r="X13" i="12"/>
  <c r="V13" i="12"/>
  <c r="U14" i="12"/>
  <c r="V14" i="12" s="1"/>
  <c r="W14" i="12" s="1"/>
  <c r="U14" i="9"/>
  <c r="V14" i="9" s="1"/>
  <c r="W14" i="9" s="1"/>
  <c r="V13" i="9"/>
  <c r="X14" i="9"/>
  <c r="Y14" i="9" s="1"/>
  <c r="X13" i="9"/>
  <c r="AB14" i="9"/>
  <c r="AC14" i="9" s="1"/>
  <c r="W13" i="12" l="1"/>
  <c r="Y14" i="12"/>
  <c r="AB14" i="12" s="1"/>
  <c r="AC14" i="12" s="1"/>
  <c r="AE14" i="9"/>
  <c r="AF14" i="9" s="1"/>
  <c r="AD14" i="9"/>
  <c r="W13" i="9"/>
  <c r="Z14" i="9"/>
  <c r="AA14" i="9" s="1"/>
  <c r="AE14" i="12" l="1"/>
  <c r="AF14" i="12" s="1"/>
  <c r="AD14" i="12"/>
  <c r="Y13" i="12"/>
  <c r="R13" i="12" s="1"/>
  <c r="Z14" i="12"/>
  <c r="AA14" i="12" s="1"/>
  <c r="Y13" i="9"/>
  <c r="R13" i="9" s="1"/>
  <c r="Z13" i="12" l="1"/>
  <c r="AA13" i="12" s="1"/>
  <c r="AC13" i="12" s="1"/>
  <c r="Z13" i="9"/>
  <c r="AA13" i="9" s="1"/>
  <c r="AC13" i="9" s="1"/>
  <c r="AE13" i="12" l="1"/>
  <c r="AF13" i="12" s="1"/>
  <c r="AD13" i="12"/>
  <c r="AE13" i="9"/>
  <c r="AF13" i="9" s="1"/>
  <c r="AD13" i="9"/>
  <c r="Q14" i="14" l="1"/>
  <c r="K14" i="14"/>
  <c r="R13" i="14"/>
  <c r="R14" i="14" s="1"/>
  <c r="S14" i="14" s="1"/>
  <c r="Q13" i="14"/>
  <c r="L13" i="14"/>
  <c r="L14" i="14" s="1"/>
  <c r="K13" i="14"/>
  <c r="U14" i="14" l="1"/>
  <c r="V13" i="14" s="1"/>
  <c r="T14" i="14"/>
  <c r="W13" i="14" l="1"/>
  <c r="V14" i="14"/>
  <c r="W14" i="14" s="1"/>
  <c r="X14" i="14" s="1"/>
  <c r="Y14" i="14"/>
  <c r="Y13" i="14"/>
  <c r="Z14" i="14" l="1"/>
  <c r="AA14" i="14" s="1"/>
  <c r="AB14" i="14" s="1"/>
  <c r="X13" i="14"/>
  <c r="AC14" i="14" l="1"/>
  <c r="AD14" i="14" s="1"/>
  <c r="AF14" i="14" s="1"/>
  <c r="AG14" i="14" s="1"/>
  <c r="Z13" i="14"/>
  <c r="S13" i="14" s="1"/>
  <c r="AE14" i="14" l="1"/>
  <c r="AA13" i="14"/>
  <c r="AB13" i="14" s="1"/>
  <c r="AD13" i="14" s="1"/>
  <c r="AF13" i="14" l="1"/>
  <c r="AG13" i="14" s="1"/>
  <c r="AE13" i="14"/>
  <c r="P14" i="10" l="1"/>
  <c r="R14" i="10" s="1"/>
  <c r="J14" i="10"/>
  <c r="Q13" i="10"/>
  <c r="Q14" i="10" s="1"/>
  <c r="P13" i="10"/>
  <c r="K13" i="10"/>
  <c r="K14" i="10" s="1"/>
  <c r="J13" i="10"/>
  <c r="P14" i="11"/>
  <c r="J14" i="11"/>
  <c r="Q13" i="11"/>
  <c r="Q14" i="11" s="1"/>
  <c r="P13" i="11"/>
  <c r="K13" i="11"/>
  <c r="K14" i="11" s="1"/>
  <c r="J13" i="11"/>
  <c r="R14" i="11" l="1"/>
  <c r="AB14" i="10"/>
  <c r="AC14" i="10" s="1"/>
  <c r="T14" i="10"/>
  <c r="U13" i="10" s="1"/>
  <c r="S14" i="10"/>
  <c r="T14" i="11"/>
  <c r="U13" i="11" s="1"/>
  <c r="S14" i="11"/>
  <c r="X14" i="10" l="1"/>
  <c r="Y14" i="10" s="1"/>
  <c r="X13" i="10"/>
  <c r="U14" i="10"/>
  <c r="V14" i="10" s="1"/>
  <c r="W14" i="10" s="1"/>
  <c r="V13" i="10"/>
  <c r="AE14" i="10"/>
  <c r="AF14" i="10" s="1"/>
  <c r="AD14" i="10"/>
  <c r="X14" i="11"/>
  <c r="X13" i="11"/>
  <c r="U14" i="11"/>
  <c r="V13" i="11"/>
  <c r="W13" i="10" l="1"/>
  <c r="Z14" i="10"/>
  <c r="AA14" i="10" s="1"/>
  <c r="W13" i="11"/>
  <c r="Y13" i="11" s="1"/>
  <c r="R13" i="11" s="1"/>
  <c r="V14" i="11"/>
  <c r="W14" i="11" s="1"/>
  <c r="Y14" i="11" s="1"/>
  <c r="AB14" i="11"/>
  <c r="AC14" i="11" s="1"/>
  <c r="Z13" i="10" l="1"/>
  <c r="AA13" i="10" s="1"/>
  <c r="AC13" i="10" s="1"/>
  <c r="Y13" i="10"/>
  <c r="R13" i="10" s="1"/>
  <c r="Z14" i="11"/>
  <c r="AA14" i="11" s="1"/>
  <c r="AE14" i="11"/>
  <c r="AF14" i="11" s="1"/>
  <c r="AD14" i="11"/>
  <c r="Z13" i="11"/>
  <c r="AA13" i="11" s="1"/>
  <c r="AC13" i="11" s="1"/>
  <c r="AF13" i="10" l="1"/>
  <c r="AE13" i="10"/>
  <c r="AD13" i="10"/>
  <c r="AE13" i="11"/>
  <c r="AF13" i="11" s="1"/>
  <c r="AD13" i="11"/>
</calcChain>
</file>

<file path=xl/sharedStrings.xml><?xml version="1.0" encoding="utf-8"?>
<sst xmlns="http://schemas.openxmlformats.org/spreadsheetml/2006/main" count="1097" uniqueCount="121">
  <si>
    <t>Test case</t>
  </si>
  <si>
    <t>Status</t>
  </si>
  <si>
    <t>TC1</t>
  </si>
  <si>
    <t>test</t>
  </si>
  <si>
    <t>TC2</t>
  </si>
  <si>
    <t>ignore</t>
  </si>
  <si>
    <t>TC3</t>
  </si>
  <si>
    <t>TC4</t>
  </si>
  <si>
    <t>TC5</t>
  </si>
  <si>
    <t>TC6</t>
  </si>
  <si>
    <t>TC7</t>
  </si>
  <si>
    <t>Title</t>
  </si>
  <si>
    <t>numberclient</t>
  </si>
  <si>
    <t>3</t>
  </si>
  <si>
    <t>TypeOFClient</t>
  </si>
  <si>
    <t>LDClient</t>
  </si>
  <si>
    <t>Result</t>
  </si>
  <si>
    <t>Pass</t>
  </si>
  <si>
    <t>Link Log</t>
  </si>
  <si>
    <t>CheatID</t>
  </si>
  <si>
    <t>Step</t>
  </si>
  <si>
    <t>Client</t>
  </si>
  <si>
    <t>Action</t>
  </si>
  <si>
    <t>Parameter</t>
  </si>
  <si>
    <t>START</t>
  </si>
  <si>
    <t>Function</t>
  </si>
  <si>
    <t>logIn</t>
  </si>
  <si>
    <t>1, 1610</t>
  </si>
  <si>
    <t>1</t>
  </si>
  <si>
    <t>2, 1611</t>
  </si>
  <si>
    <t>3, 1612</t>
  </si>
  <si>
    <t>click</t>
  </si>
  <si>
    <t>name:btn_Channel</t>
  </si>
  <si>
    <t>2</t>
  </si>
  <si>
    <t>name:btn_BetX3</t>
  </si>
  <si>
    <t>sleep</t>
  </si>
  <si>
    <t>5000</t>
  </si>
  <si>
    <t>name:btn_Stand</t>
  </si>
  <si>
    <t>65</t>
  </si>
  <si>
    <t>name:btn_Channel,id:1</t>
  </si>
  <si>
    <t>name:btn_Menu</t>
  </si>
  <si>
    <t>Dealer hòa khi tiền thắng = tiền thua, player lấy lại tiền cược khi hòa</t>
  </si>
  <si>
    <t>Dealer nhận toàn bộ tiền thắng &lt;=&gt; player mất toàn bộ tiền thua</t>
  </si>
  <si>
    <t>4</t>
  </si>
  <si>
    <t>Dealer nhận tiền theo tỷ lệ tiền dealer/tiền thắng, player mất tiền theo tỷ lệ tiền player/tiền thua</t>
  </si>
  <si>
    <t xml:space="preserve">Dealer mất toàn bộ tiền thua, dealer đủ trả ngay từ đầu </t>
  </si>
  <si>
    <t>Dealer mất số tiền bằng tổng số tiền thua, dealer đủ tiền trả sau khi thu tiền thắng</t>
  </si>
  <si>
    <t>Dealer mất toàn bộ số tiền đang có, dealer không đủ tiền trả ngay từ đầu</t>
  </si>
  <si>
    <t>Dealer mất toàn bộ số tiền đang có, dealer không đủ tiền trả sau khi thu tiền thắng</t>
  </si>
  <si>
    <t>checkUser</t>
  </si>
  <si>
    <t>gold:2000000</t>
  </si>
  <si>
    <t>gold:1000000</t>
  </si>
  <si>
    <t>gold:2270000</t>
  </si>
  <si>
    <t>gold:850000</t>
  </si>
  <si>
    <t>gold:550000</t>
  </si>
  <si>
    <t>name:btn_Channel|id:1</t>
  </si>
  <si>
    <t>1|1610</t>
  </si>
  <si>
    <t>2|1611</t>
  </si>
  <si>
    <t>3|1612</t>
  </si>
  <si>
    <t>64</t>
  </si>
  <si>
    <t>name:btn_Channel|id:2</t>
  </si>
  <si>
    <t>name:btn_Hit</t>
  </si>
  <si>
    <t>2000</t>
  </si>
  <si>
    <t>8000</t>
  </si>
  <si>
    <t>TC8</t>
  </si>
  <si>
    <t>6000</t>
  </si>
  <si>
    <t>16000</t>
  </si>
  <si>
    <t>61</t>
  </si>
  <si>
    <t>62</t>
  </si>
  <si>
    <t>gold:3800000</t>
  </si>
  <si>
    <t>Input</t>
  </si>
  <si>
    <t>Output</t>
  </si>
  <si>
    <t>STT
(1 là dealer)</t>
  </si>
  <si>
    <t>ID</t>
  </si>
  <si>
    <t>Password</t>
  </si>
  <si>
    <t>Nhà cái</t>
  </si>
  <si>
    <t>Gold</t>
  </si>
  <si>
    <t>Gold player</t>
  </si>
  <si>
    <t>Gold dealer</t>
  </si>
  <si>
    <t>Cược (player only)</t>
  </si>
  <si>
    <t>Bài</t>
  </si>
  <si>
    <t>Điểm</t>
  </si>
  <si>
    <t>Thắng(1), thua(0), hòa(-1)</t>
  </si>
  <si>
    <t>Tiền player thắng</t>
  </si>
  <si>
    <t>Tiền player thua</t>
  </si>
  <si>
    <t>Tiền chưa tính phế</t>
  </si>
  <si>
    <t>Tiền thắng/thua</t>
  </si>
  <si>
    <t>Tiền phế</t>
  </si>
  <si>
    <t>Tiền output</t>
  </si>
  <si>
    <t>Lá 1</t>
  </si>
  <si>
    <t>Lá 2</t>
  </si>
  <si>
    <t>Lá 3</t>
  </si>
  <si>
    <t>Điểm nhà cái</t>
  </si>
  <si>
    <t>Tổng tiền dealer thắng</t>
  </si>
  <si>
    <t>Tổng tiền dealer nhận</t>
  </si>
  <si>
    <t>Tiền dealer sau khi nhận</t>
  </si>
  <si>
    <t>Tổng tiền dealer thua</t>
  </si>
  <si>
    <t>Tổng tiền dealer mất</t>
  </si>
  <si>
    <t>Tiền dealer sau khi mất</t>
  </si>
  <si>
    <t>Tiền cuối cùng của dealer</t>
  </si>
  <si>
    <t>Tiền cuối cùng của player</t>
  </si>
  <si>
    <t>63</t>
  </si>
  <si>
    <t>gold:1850000</t>
  </si>
  <si>
    <t>TC9</t>
  </si>
  <si>
    <t>TC10</t>
  </si>
  <si>
    <t>TC11</t>
  </si>
  <si>
    <t>TC12</t>
  </si>
  <si>
    <t>1|1615</t>
  </si>
  <si>
    <t>2|1616</t>
  </si>
  <si>
    <t>60</t>
  </si>
  <si>
    <t>1|1617</t>
  </si>
  <si>
    <t>2|1618</t>
  </si>
  <si>
    <t>gold:0</t>
  </si>
  <si>
    <t>gold:4800000</t>
  </si>
  <si>
    <t>TC13</t>
  </si>
  <si>
    <t>logOut</t>
  </si>
  <si>
    <t>name:btn_BetAll</t>
  </si>
  <si>
    <t>pass</t>
  </si>
  <si>
    <t>gold:2133500</t>
  </si>
  <si>
    <t>gold:1133500</t>
  </si>
  <si>
    <t>25000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</si>
</sst>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vertical="top"/>
    </xf>
    <xf numFmtId="49" fontId="0" fillId="0" borderId="1" xfId="0" applyNumberFormat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right" vertical="top"/>
    </xf>
    <xf numFmtId="49" fontId="0" fillId="3" borderId="1" xfId="0" applyNumberFormat="1" applyFill="1" applyBorder="1"/>
    <xf numFmtId="49" fontId="0" fillId="0" borderId="1" xfId="0" applyNumberFormat="1" applyBorder="1"/>
    <xf numFmtId="11" fontId="0" fillId="0" borderId="1" xfId="0" applyNumberFormat="1" applyBorder="1"/>
    <xf numFmtId="49" fontId="0" fillId="4" borderId="1" xfId="0" applyNumberFormat="1" applyFill="1" applyBorder="1"/>
    <xf numFmtId="0" fontId="0" fillId="0" borderId="1" xfId="0" applyBorder="1"/>
    <xf numFmtId="49" fontId="0" fillId="0" borderId="0" xfId="0" applyNumberFormat="1"/>
    <xf numFmtId="11" fontId="0" fillId="3" borderId="1" xfId="0" applyNumberFormat="1" applyFill="1" applyBorder="1"/>
    <xf numFmtId="11" fontId="0" fillId="0" borderId="1" xfId="0" quotePrefix="1" applyNumberFormat="1" applyBorder="1"/>
    <xf numFmtId="0" fontId="2" fillId="0" borderId="1" xfId="0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/>
    <xf numFmtId="0" fontId="6" fillId="5" borderId="1" xfId="0" applyFont="1" applyFill="1" applyBorder="1"/>
    <xf numFmtId="0" fontId="0" fillId="4" borderId="1" xfId="0" applyFill="1" applyBorder="1"/>
    <xf numFmtId="0" fontId="0" fillId="6" borderId="1" xfId="0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0" fillId="6" borderId="1" xfId="0" applyFill="1" applyBorder="1" applyAlignment="1">
      <alignment vertical="top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10200-FB7E-4A2D-A5D1-6A49A284C870}">
  <dimension ref="A1:B14"/>
  <sheetViews>
    <sheetView workbookViewId="0">
      <selection activeCell="B13" sqref="B13"/>
    </sheetView>
  </sheetViews>
  <sheetFormatPr defaultColWidth="9.140625" defaultRowHeight="15" x14ac:dyDescent="0.25"/>
  <cols>
    <col min="1" max="1" width="21.42578125" style="3" customWidth="1" collapsed="1"/>
    <col min="2" max="2" width="37.140625" style="5" customWidth="1" collapsed="1"/>
    <col min="3" max="3" width="24.140625" style="3" customWidth="1" collapsed="1"/>
    <col min="4" max="4" width="38.85546875" style="3" customWidth="1" collapsed="1"/>
    <col min="5" max="5" width="58.7109375" style="3" customWidth="1" collapsed="1"/>
    <col min="6" max="6" width="11.140625" style="3" customWidth="1" collapsed="1"/>
    <col min="7" max="7" width="14.42578125" style="3" customWidth="1" collapsed="1"/>
    <col min="8" max="8" width="13.85546875" style="3" customWidth="1" collapsed="1"/>
    <col min="9" max="9" width="16.7109375" style="3" customWidth="1" collapsed="1"/>
    <col min="10" max="10" width="16" style="3" customWidth="1" collapsed="1"/>
    <col min="11" max="16384" width="9.140625" style="3" collapsed="1"/>
  </cols>
  <sheetData>
    <row r="1" spans="1:2" x14ac:dyDescent="0.25">
      <c r="A1" s="1" t="s">
        <v>0</v>
      </c>
      <c r="B1" s="2" t="s">
        <v>1</v>
      </c>
    </row>
    <row r="2" spans="1:2" x14ac:dyDescent="0.25">
      <c r="A2" s="4" t="s">
        <v>2</v>
      </c>
      <c r="B2" s="5" t="s">
        <v>5</v>
      </c>
    </row>
    <row r="3" spans="1:2" x14ac:dyDescent="0.25">
      <c r="A3" s="6" t="s">
        <v>4</v>
      </c>
      <c r="B3" s="5" t="s">
        <v>5</v>
      </c>
    </row>
    <row r="4" spans="1:2" x14ac:dyDescent="0.25">
      <c r="A4" s="6" t="s">
        <v>6</v>
      </c>
      <c r="B4" s="5" t="s">
        <v>5</v>
      </c>
    </row>
    <row r="5" spans="1:2" x14ac:dyDescent="0.25">
      <c r="A5" s="6" t="s">
        <v>7</v>
      </c>
      <c r="B5" s="5" t="s">
        <v>5</v>
      </c>
    </row>
    <row r="6" spans="1:2" x14ac:dyDescent="0.25">
      <c r="A6" s="6" t="s">
        <v>8</v>
      </c>
      <c r="B6" s="5" t="s">
        <v>5</v>
      </c>
    </row>
    <row r="7" spans="1:2" x14ac:dyDescent="0.25">
      <c r="A7" s="6" t="s">
        <v>9</v>
      </c>
      <c r="B7" s="5" t="s">
        <v>5</v>
      </c>
    </row>
    <row r="8" spans="1:2" x14ac:dyDescent="0.25">
      <c r="A8" s="6" t="s">
        <v>10</v>
      </c>
      <c r="B8" s="5" t="s">
        <v>5</v>
      </c>
    </row>
    <row r="9" spans="1:2" x14ac:dyDescent="0.25">
      <c r="A9" s="6" t="s">
        <v>64</v>
      </c>
      <c r="B9" s="5" t="s">
        <v>3</v>
      </c>
    </row>
    <row r="10" spans="1:2" x14ac:dyDescent="0.25">
      <c r="A10" s="6" t="s">
        <v>103</v>
      </c>
      <c r="B10" s="5" t="s">
        <v>3</v>
      </c>
    </row>
    <row r="11" spans="1:2" x14ac:dyDescent="0.25">
      <c r="A11" s="6" t="s">
        <v>104</v>
      </c>
      <c r="B11" s="5" t="s">
        <v>5</v>
      </c>
    </row>
    <row r="12" spans="1:2" x14ac:dyDescent="0.25">
      <c r="A12" s="6" t="s">
        <v>105</v>
      </c>
      <c r="B12" s="5" t="s">
        <v>3</v>
      </c>
    </row>
    <row r="13" spans="1:2" x14ac:dyDescent="0.25">
      <c r="A13" s="6" t="s">
        <v>106</v>
      </c>
      <c r="B13" s="5" t="s">
        <v>5</v>
      </c>
    </row>
    <row r="14" spans="1:2" x14ac:dyDescent="0.25">
      <c r="A14" s="6" t="s">
        <v>114</v>
      </c>
      <c r="B14" s="5" t="s"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2B06-93B1-4DA5-99D9-D7FD97E68E4A}">
  <sheetPr>
    <tabColor rgb="FFFF0000"/>
  </sheetPr>
  <dimension ref="A1:AN29"/>
  <sheetViews>
    <sheetView topLeftCell="C1" workbookViewId="0">
      <selection activeCell="D27" sqref="D27"/>
    </sheetView>
  </sheetViews>
  <sheetFormatPr defaultColWidth="9.140625" defaultRowHeight="15" x14ac:dyDescent="0.25"/>
  <cols>
    <col min="1" max="1" width="13.140625" style="8" bestFit="1" customWidth="1" collapsed="1"/>
    <col min="2" max="2" width="11" style="8" customWidth="1" collapsed="1"/>
    <col min="3" max="3" width="27.85546875" style="8" bestFit="1" customWidth="1" collapsed="1"/>
    <col min="4" max="4" width="54.42578125" style="9" customWidth="1" collapsed="1"/>
    <col min="5" max="6" width="9.140625" style="8" collapsed="1"/>
    <col min="7" max="33" width="9.140625" style="10" collapsed="1"/>
    <col min="34" max="35" width="9.140625" style="8" collapsed="1"/>
    <col min="36" max="36" width="9.140625" style="8"/>
    <col min="37" max="37" width="9.140625" style="8" collapsed="1"/>
    <col min="38" max="40" width="9.140625" style="8"/>
    <col min="41" max="16384" width="9.140625" style="8" collapsed="1"/>
  </cols>
  <sheetData>
    <row r="1" spans="1:33" x14ac:dyDescent="0.25">
      <c r="A1" s="7" t="s">
        <v>11</v>
      </c>
      <c r="B1" s="8" t="s">
        <v>42</v>
      </c>
    </row>
    <row r="2" spans="1:33" x14ac:dyDescent="0.25">
      <c r="A2" s="7" t="s">
        <v>12</v>
      </c>
      <c r="B2" s="8" t="s">
        <v>33</v>
      </c>
    </row>
    <row r="3" spans="1:33" x14ac:dyDescent="0.25">
      <c r="A3" s="7" t="s">
        <v>14</v>
      </c>
      <c r="B3" s="8" t="s">
        <v>15</v>
      </c>
    </row>
    <row r="4" spans="1:33" x14ac:dyDescent="0.25">
      <c r="A4" s="7" t="s">
        <v>16</v>
      </c>
      <c r="B4" t="s">
        <v>117</v>
      </c>
      <c r="C4" s="12"/>
    </row>
    <row r="5" spans="1:33" x14ac:dyDescent="0.25">
      <c r="A5" s="7" t="s">
        <v>18</v>
      </c>
    </row>
    <row r="6" spans="1:33" x14ac:dyDescent="0.25">
      <c r="A6" s="7" t="s">
        <v>19</v>
      </c>
      <c r="B6" s="8" t="s">
        <v>68</v>
      </c>
    </row>
    <row r="7" spans="1:33" s="10" customFormat="1" x14ac:dyDescent="0.25"/>
    <row r="8" spans="1:33" s="10" customFormat="1" x14ac:dyDescent="0.25"/>
    <row r="10" spans="1:33" s="7" customFormat="1" ht="18.75" x14ac:dyDescent="0.25">
      <c r="A10" s="7" t="s">
        <v>20</v>
      </c>
      <c r="B10" s="7" t="s">
        <v>21</v>
      </c>
      <c r="C10" s="7" t="s">
        <v>22</v>
      </c>
      <c r="D10" s="13" t="s">
        <v>23</v>
      </c>
      <c r="E10" s="15"/>
      <c r="F10" s="30" t="s">
        <v>70</v>
      </c>
      <c r="G10" s="30"/>
      <c r="H10" s="30"/>
      <c r="I10" s="30"/>
      <c r="J10" s="30"/>
      <c r="K10" s="30"/>
      <c r="L10" s="30"/>
      <c r="M10" s="30"/>
      <c r="N10" s="30"/>
      <c r="O10" s="30"/>
      <c r="P10" s="31" t="s">
        <v>71</v>
      </c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</row>
    <row r="11" spans="1:33" s="7" customFormat="1" ht="15.75" customHeight="1" x14ac:dyDescent="0.25">
      <c r="A11" s="7" t="s">
        <v>24</v>
      </c>
      <c r="D11" s="13"/>
      <c r="E11" s="26" t="s">
        <v>72</v>
      </c>
      <c r="F11" s="27" t="s">
        <v>73</v>
      </c>
      <c r="G11" s="27" t="s">
        <v>74</v>
      </c>
      <c r="H11" s="27" t="s">
        <v>75</v>
      </c>
      <c r="I11" s="27" t="s">
        <v>76</v>
      </c>
      <c r="J11" s="27" t="s">
        <v>77</v>
      </c>
      <c r="K11" s="32" t="s">
        <v>78</v>
      </c>
      <c r="L11" s="26" t="s">
        <v>79</v>
      </c>
      <c r="M11" s="34" t="s">
        <v>80</v>
      </c>
      <c r="N11" s="34"/>
      <c r="O11" s="34"/>
      <c r="P11" s="27" t="s">
        <v>81</v>
      </c>
      <c r="Q11" s="25"/>
      <c r="R11" s="26" t="s">
        <v>82</v>
      </c>
      <c r="S11" s="28" t="s">
        <v>83</v>
      </c>
      <c r="T11" s="28" t="s">
        <v>84</v>
      </c>
      <c r="U11" s="17"/>
      <c r="V11" s="17"/>
      <c r="W11" s="17"/>
      <c r="X11" s="17"/>
      <c r="Y11" s="17"/>
      <c r="Z11" s="17"/>
      <c r="AA11" s="17"/>
      <c r="AB11" s="17"/>
      <c r="AC11" s="26" t="s">
        <v>85</v>
      </c>
      <c r="AD11" s="28" t="s">
        <v>86</v>
      </c>
      <c r="AE11" s="27" t="s">
        <v>87</v>
      </c>
      <c r="AF11" s="26" t="s">
        <v>88</v>
      </c>
    </row>
    <row r="12" spans="1:33" ht="15.75" x14ac:dyDescent="0.25">
      <c r="A12" s="11">
        <v>1</v>
      </c>
      <c r="B12" s="8" t="s">
        <v>25</v>
      </c>
      <c r="C12" s="8" t="s">
        <v>26</v>
      </c>
      <c r="D12" s="14" t="s">
        <v>56</v>
      </c>
      <c r="E12" s="26"/>
      <c r="F12" s="27"/>
      <c r="G12" s="27"/>
      <c r="H12" s="27"/>
      <c r="I12" s="27"/>
      <c r="J12" s="27"/>
      <c r="K12" s="33"/>
      <c r="L12" s="26"/>
      <c r="M12" s="17" t="s">
        <v>89</v>
      </c>
      <c r="N12" s="17" t="s">
        <v>90</v>
      </c>
      <c r="O12" s="17" t="s">
        <v>91</v>
      </c>
      <c r="P12" s="27"/>
      <c r="Q12" s="25" t="s">
        <v>92</v>
      </c>
      <c r="R12" s="26"/>
      <c r="S12" s="29"/>
      <c r="T12" s="29"/>
      <c r="U12" s="17" t="s">
        <v>93</v>
      </c>
      <c r="V12" s="18" t="s">
        <v>94</v>
      </c>
      <c r="W12" s="17" t="s">
        <v>95</v>
      </c>
      <c r="X12" s="17" t="s">
        <v>96</v>
      </c>
      <c r="Y12" s="18" t="s">
        <v>97</v>
      </c>
      <c r="Z12" s="17" t="s">
        <v>98</v>
      </c>
      <c r="AA12" s="17" t="s">
        <v>99</v>
      </c>
      <c r="AB12" s="17" t="s">
        <v>100</v>
      </c>
      <c r="AC12" s="26"/>
      <c r="AD12" s="29"/>
      <c r="AE12" s="27"/>
      <c r="AF12" s="26"/>
      <c r="AG12" s="8"/>
    </row>
    <row r="13" spans="1:33" x14ac:dyDescent="0.25">
      <c r="A13" s="11">
        <v>2</v>
      </c>
      <c r="B13" s="8" t="s">
        <v>25</v>
      </c>
      <c r="C13" s="8" t="s">
        <v>26</v>
      </c>
      <c r="D13" s="14" t="s">
        <v>57</v>
      </c>
      <c r="E13" s="19">
        <v>1</v>
      </c>
      <c r="F13" s="20"/>
      <c r="G13" s="20"/>
      <c r="H13" s="20">
        <v>2</v>
      </c>
      <c r="I13" s="20">
        <v>2000000</v>
      </c>
      <c r="J13" s="20">
        <f>IF(H13=1,I13,0)</f>
        <v>0</v>
      </c>
      <c r="K13" s="20">
        <f>I13</f>
        <v>2000000</v>
      </c>
      <c r="L13" s="20"/>
      <c r="M13" s="20">
        <v>10</v>
      </c>
      <c r="N13" s="20">
        <v>8</v>
      </c>
      <c r="O13" s="20"/>
      <c r="P13" s="21">
        <f>IF(SUM(N13,M13,O13)&lt;10,SUM(N13,M13,O13),IF(SUM(N13,M13,O13)&lt;20,SUM(N13,M13,O13)-10,IF(SUM(N13,M13,O13)&lt;30,SUM(N13,M13,O13)-20,SUM(N13,M13,O13)-30)))</f>
        <v>8</v>
      </c>
      <c r="Q13" s="21">
        <f>P13</f>
        <v>8</v>
      </c>
      <c r="R13" s="22">
        <f>IF(V13&gt;Y13,1, IF(V13=Y13,-1,0))</f>
        <v>1</v>
      </c>
      <c r="S13" s="21"/>
      <c r="T13" s="21"/>
      <c r="U13" s="21">
        <f>SUM(T14:T18)</f>
        <v>150000</v>
      </c>
      <c r="V13" s="21">
        <f t="shared" ref="V13:V14" si="0">IF(U13&lt;=K13,U13,K13)</f>
        <v>150000</v>
      </c>
      <c r="W13" s="21">
        <f t="shared" ref="W13:W14" si="1">SUM(K13,V13)</f>
        <v>2150000</v>
      </c>
      <c r="X13" s="21">
        <f>SUM(S14:S18)</f>
        <v>0</v>
      </c>
      <c r="Y13" s="21">
        <f>IF(X13&lt;=W13,X13,W13)</f>
        <v>0</v>
      </c>
      <c r="Z13" s="21">
        <f>W13-Y13</f>
        <v>2150000</v>
      </c>
      <c r="AA13" s="21">
        <f>Z13</f>
        <v>2150000</v>
      </c>
      <c r="AB13" s="21"/>
      <c r="AC13" s="21">
        <f>ROUND(AA13,0)</f>
        <v>2150000</v>
      </c>
      <c r="AD13" s="21">
        <f>AC13-I13</f>
        <v>150000</v>
      </c>
      <c r="AE13" s="21">
        <f>ROUND(IF(AC13-I13&gt;0,(AC13-I13)*0.11,0),0)</f>
        <v>16500</v>
      </c>
      <c r="AF13" s="21">
        <f>ROUND(AC13-AE13,0)</f>
        <v>2133500</v>
      </c>
      <c r="AG13" s="8"/>
    </row>
    <row r="14" spans="1:33" x14ac:dyDescent="0.25">
      <c r="A14" s="11">
        <v>3</v>
      </c>
      <c r="B14" s="8" t="s">
        <v>28</v>
      </c>
      <c r="C14" s="8" t="s">
        <v>31</v>
      </c>
      <c r="D14" s="9" t="s">
        <v>32</v>
      </c>
      <c r="E14" s="19">
        <v>2</v>
      </c>
      <c r="F14" s="20"/>
      <c r="G14" s="20"/>
      <c r="H14" s="20">
        <v>1</v>
      </c>
      <c r="I14" s="20">
        <v>1000000</v>
      </c>
      <c r="J14" s="20">
        <f t="shared" ref="J14" si="2">IF(H14=1,I14,0)</f>
        <v>1000000</v>
      </c>
      <c r="K14" s="20">
        <f>K13</f>
        <v>2000000</v>
      </c>
      <c r="L14" s="20">
        <v>150000</v>
      </c>
      <c r="M14" s="20">
        <v>2</v>
      </c>
      <c r="N14" s="23">
        <v>4</v>
      </c>
      <c r="O14" s="20">
        <v>1</v>
      </c>
      <c r="P14" s="21">
        <f t="shared" ref="P14" si="3">IF(SUM(N14,M14,O14)&lt;10,SUM(N14,M14,O14),IF(SUM(N14,M14,O14)&lt;20,SUM(N14,M14,O14)-10,IF(SUM(N14,M14,O14)&lt;30,SUM(N14,M14,O14)-20,SUM(N14,M14,O14)-30)))</f>
        <v>7</v>
      </c>
      <c r="Q14" s="21">
        <f>Q13</f>
        <v>8</v>
      </c>
      <c r="R14" s="22">
        <f>IF(P14&gt;Q14,1,IF(P14=Q14,-1,0))</f>
        <v>0</v>
      </c>
      <c r="S14" s="21">
        <f>IF(R14=1,L14,0)</f>
        <v>0</v>
      </c>
      <c r="T14" s="21">
        <f>IF(R14=0,L14,0)</f>
        <v>150000</v>
      </c>
      <c r="U14" s="21">
        <f>U13</f>
        <v>150000</v>
      </c>
      <c r="V14" s="21">
        <f t="shared" si="0"/>
        <v>150000</v>
      </c>
      <c r="W14" s="21">
        <f t="shared" si="1"/>
        <v>2150000</v>
      </c>
      <c r="X14" s="21">
        <f>SUM(S14:S18)</f>
        <v>0</v>
      </c>
      <c r="Y14" s="21">
        <f t="shared" ref="Y14" si="4">IF(X14&lt;=W14,X14,W14)</f>
        <v>0</v>
      </c>
      <c r="Z14" s="21">
        <f t="shared" ref="Z14" si="5">W14-Y14</f>
        <v>2150000</v>
      </c>
      <c r="AA14" s="21">
        <f t="shared" ref="AA14" si="6">Z14</f>
        <v>2150000</v>
      </c>
      <c r="AB14" s="21">
        <f>IF(R14=1,J14+S14/X14*Y14, IF(R14=0,J14-T14/U14*V14,I14))</f>
        <v>850000</v>
      </c>
      <c r="AC14" s="21">
        <f>ROUND(AB14,0)</f>
        <v>850000</v>
      </c>
      <c r="AD14" s="21">
        <f t="shared" ref="AD14" si="7">AC14-I14</f>
        <v>-150000</v>
      </c>
      <c r="AE14" s="21">
        <f>ROUND(IF(AC14-I14&gt;0,(AC14-I14)*0.11,0),0)</f>
        <v>0</v>
      </c>
      <c r="AF14" s="21">
        <f t="shared" ref="AF14" si="8">ROUND(AC14-AE14,0)</f>
        <v>850000</v>
      </c>
      <c r="AG14" s="8"/>
    </row>
    <row r="15" spans="1:33" x14ac:dyDescent="0.25">
      <c r="A15" s="11">
        <v>4</v>
      </c>
      <c r="B15" s="8" t="s">
        <v>33</v>
      </c>
      <c r="C15" s="8" t="s">
        <v>31</v>
      </c>
      <c r="D15" s="14" t="s">
        <v>32</v>
      </c>
      <c r="E15" s="10"/>
      <c r="F15" s="10"/>
      <c r="AE15" s="8"/>
      <c r="AF15" s="8"/>
      <c r="AG15" s="8"/>
    </row>
    <row r="16" spans="1:33" x14ac:dyDescent="0.25">
      <c r="A16" s="11">
        <v>5</v>
      </c>
      <c r="B16" s="8" t="s">
        <v>28</v>
      </c>
      <c r="C16" s="8" t="s">
        <v>31</v>
      </c>
      <c r="D16" s="14" t="s">
        <v>60</v>
      </c>
    </row>
    <row r="17" spans="1:4" x14ac:dyDescent="0.25">
      <c r="A17" s="11">
        <v>6</v>
      </c>
      <c r="B17" s="8" t="s">
        <v>33</v>
      </c>
      <c r="C17" s="8" t="s">
        <v>31</v>
      </c>
      <c r="D17" s="14" t="s">
        <v>60</v>
      </c>
    </row>
    <row r="18" spans="1:4" x14ac:dyDescent="0.25">
      <c r="A18" s="11">
        <v>7</v>
      </c>
      <c r="B18" s="8" t="s">
        <v>28</v>
      </c>
      <c r="C18" s="8" t="s">
        <v>35</v>
      </c>
      <c r="D18" s="14" t="s">
        <v>65</v>
      </c>
    </row>
    <row r="19" spans="1:4" x14ac:dyDescent="0.25">
      <c r="A19" s="11">
        <v>8</v>
      </c>
      <c r="B19" s="8" t="s">
        <v>33</v>
      </c>
      <c r="C19" s="8" t="s">
        <v>31</v>
      </c>
      <c r="D19" s="9" t="s">
        <v>34</v>
      </c>
    </row>
    <row r="20" spans="1:4" x14ac:dyDescent="0.25">
      <c r="A20" s="11">
        <v>9</v>
      </c>
      <c r="B20" s="8" t="s">
        <v>28</v>
      </c>
      <c r="C20" s="8" t="s">
        <v>35</v>
      </c>
      <c r="D20" s="14" t="s">
        <v>66</v>
      </c>
    </row>
    <row r="21" spans="1:4" x14ac:dyDescent="0.25">
      <c r="A21" s="11">
        <v>10</v>
      </c>
      <c r="B21" s="8" t="s">
        <v>33</v>
      </c>
      <c r="C21" s="8" t="s">
        <v>31</v>
      </c>
      <c r="D21" s="9" t="s">
        <v>61</v>
      </c>
    </row>
    <row r="22" spans="1:4" x14ac:dyDescent="0.25">
      <c r="A22" s="11">
        <v>11</v>
      </c>
      <c r="B22" s="8" t="s">
        <v>28</v>
      </c>
      <c r="C22" s="8" t="s">
        <v>31</v>
      </c>
      <c r="D22" s="9" t="s">
        <v>37</v>
      </c>
    </row>
    <row r="23" spans="1:4" x14ac:dyDescent="0.25">
      <c r="A23" s="11">
        <v>12</v>
      </c>
      <c r="B23" s="8" t="s">
        <v>28</v>
      </c>
      <c r="C23" s="8" t="s">
        <v>35</v>
      </c>
      <c r="D23" s="14" t="s">
        <v>36</v>
      </c>
    </row>
    <row r="24" spans="1:4" x14ac:dyDescent="0.25">
      <c r="A24" s="11">
        <v>13</v>
      </c>
      <c r="B24" s="8" t="s">
        <v>28</v>
      </c>
      <c r="C24" s="8" t="s">
        <v>31</v>
      </c>
      <c r="D24" s="9" t="s">
        <v>40</v>
      </c>
    </row>
    <row r="25" spans="1:4" x14ac:dyDescent="0.25">
      <c r="A25" s="11">
        <v>14</v>
      </c>
      <c r="B25" s="8" t="s">
        <v>33</v>
      </c>
      <c r="C25" s="8" t="s">
        <v>31</v>
      </c>
      <c r="D25" s="9" t="s">
        <v>40</v>
      </c>
    </row>
    <row r="26" spans="1:4" x14ac:dyDescent="0.25">
      <c r="A26" s="11">
        <v>15</v>
      </c>
      <c r="B26" s="8" t="s">
        <v>28</v>
      </c>
      <c r="C26" s="8" t="s">
        <v>49</v>
      </c>
      <c r="D26" s="9" t="s">
        <v>118</v>
      </c>
    </row>
    <row r="27" spans="1:4" x14ac:dyDescent="0.25">
      <c r="A27" s="11">
        <v>16</v>
      </c>
      <c r="B27" s="8" t="s">
        <v>33</v>
      </c>
      <c r="C27" s="8" t="s">
        <v>49</v>
      </c>
      <c r="D27" s="9" t="s">
        <v>53</v>
      </c>
    </row>
    <row r="28" spans="1:4" x14ac:dyDescent="0.25">
      <c r="A28" s="11">
        <v>17</v>
      </c>
      <c r="B28" s="8" t="s">
        <v>25</v>
      </c>
      <c r="C28" s="8" t="s">
        <v>115</v>
      </c>
      <c r="D28" s="14" t="s">
        <v>28</v>
      </c>
    </row>
    <row r="29" spans="1:4" x14ac:dyDescent="0.25">
      <c r="A29" s="11">
        <v>18</v>
      </c>
      <c r="B29" s="8" t="s">
        <v>25</v>
      </c>
      <c r="C29" s="8" t="s">
        <v>115</v>
      </c>
      <c r="D29" s="14" t="s">
        <v>33</v>
      </c>
    </row>
  </sheetData>
  <mergeCells count="19">
    <mergeCell ref="S11:S12"/>
    <mergeCell ref="T11:T12"/>
    <mergeCell ref="AC11:AC12"/>
    <mergeCell ref="F10:O10"/>
    <mergeCell ref="P10:AF10"/>
    <mergeCell ref="J11:J12"/>
    <mergeCell ref="K11:K12"/>
    <mergeCell ref="L11:L12"/>
    <mergeCell ref="AD11:AD12"/>
    <mergeCell ref="AE11:AE12"/>
    <mergeCell ref="AF11:AF12"/>
    <mergeCell ref="M11:O11"/>
    <mergeCell ref="P11:P12"/>
    <mergeCell ref="R11:R12"/>
    <mergeCell ref="E11:E12"/>
    <mergeCell ref="F11:F12"/>
    <mergeCell ref="G11:G12"/>
    <mergeCell ref="H11:H12"/>
    <mergeCell ref="I11:I1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CDE09-451F-4472-BA78-72FA57272C7F}">
  <sheetPr>
    <tabColor rgb="FFFF0000"/>
  </sheetPr>
  <dimension ref="A1:AN29"/>
  <sheetViews>
    <sheetView workbookViewId="0">
      <selection activeCell="D20" sqref="D20"/>
    </sheetView>
  </sheetViews>
  <sheetFormatPr defaultColWidth="9.140625" defaultRowHeight="15" x14ac:dyDescent="0.25"/>
  <cols>
    <col min="1" max="1" width="13.140625" style="8" bestFit="1" customWidth="1" collapsed="1"/>
    <col min="2" max="2" width="11" style="8" customWidth="1" collapsed="1"/>
    <col min="3" max="3" width="27.85546875" style="8" bestFit="1" customWidth="1" collapsed="1"/>
    <col min="4" max="4" width="54.42578125" style="9" customWidth="1" collapsed="1"/>
    <col min="5" max="6" width="9.140625" style="8" collapsed="1"/>
    <col min="7" max="33" width="9.140625" style="10" collapsed="1"/>
    <col min="34" max="35" width="9.140625" style="8" collapsed="1"/>
    <col min="36" max="36" width="9.140625" style="8"/>
    <col min="37" max="37" width="9.140625" style="8" collapsed="1"/>
    <col min="38" max="40" width="9.140625" style="8"/>
    <col min="41" max="16384" width="9.140625" style="8" collapsed="1"/>
  </cols>
  <sheetData>
    <row r="1" spans="1:33" x14ac:dyDescent="0.25">
      <c r="A1" s="7" t="s">
        <v>11</v>
      </c>
      <c r="B1" s="8" t="s">
        <v>44</v>
      </c>
    </row>
    <row r="2" spans="1:33" x14ac:dyDescent="0.25">
      <c r="A2" s="7" t="s">
        <v>12</v>
      </c>
      <c r="B2" s="8" t="s">
        <v>33</v>
      </c>
    </row>
    <row r="3" spans="1:33" x14ac:dyDescent="0.25">
      <c r="A3" s="7" t="s">
        <v>14</v>
      </c>
      <c r="B3" s="8" t="s">
        <v>15</v>
      </c>
    </row>
    <row r="4" spans="1:33" x14ac:dyDescent="0.25">
      <c r="A4" s="7" t="s">
        <v>16</v>
      </c>
      <c r="B4" s="11" t="s">
        <v>17</v>
      </c>
      <c r="C4" s="12"/>
    </row>
    <row r="5" spans="1:33" x14ac:dyDescent="0.25">
      <c r="A5" s="7" t="s">
        <v>18</v>
      </c>
    </row>
    <row r="6" spans="1:33" x14ac:dyDescent="0.25">
      <c r="A6" s="7" t="s">
        <v>19</v>
      </c>
      <c r="B6" s="8" t="s">
        <v>101</v>
      </c>
    </row>
    <row r="7" spans="1:33" s="10" customFormat="1" x14ac:dyDescent="0.25"/>
    <row r="8" spans="1:33" s="10" customFormat="1" ht="15.75" customHeight="1" x14ac:dyDescent="0.25"/>
    <row r="10" spans="1:33" s="7" customFormat="1" ht="18.75" x14ac:dyDescent="0.25">
      <c r="A10" s="7" t="s">
        <v>20</v>
      </c>
      <c r="B10" s="7" t="s">
        <v>21</v>
      </c>
      <c r="C10" s="7" t="s">
        <v>22</v>
      </c>
      <c r="D10" s="13" t="s">
        <v>23</v>
      </c>
      <c r="E10" s="15"/>
      <c r="F10" s="30" t="s">
        <v>70</v>
      </c>
      <c r="G10" s="30"/>
      <c r="H10" s="30"/>
      <c r="I10" s="30"/>
      <c r="J10" s="30"/>
      <c r="K10" s="30"/>
      <c r="L10" s="30"/>
      <c r="M10" s="30"/>
      <c r="N10" s="30"/>
      <c r="O10" s="30"/>
      <c r="P10" s="31" t="s">
        <v>71</v>
      </c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</row>
    <row r="11" spans="1:33" s="7" customFormat="1" ht="15.75" x14ac:dyDescent="0.25">
      <c r="A11" s="7" t="s">
        <v>24</v>
      </c>
      <c r="D11" s="13"/>
      <c r="E11" s="26" t="s">
        <v>72</v>
      </c>
      <c r="F11" s="27" t="s">
        <v>73</v>
      </c>
      <c r="G11" s="27" t="s">
        <v>74</v>
      </c>
      <c r="H11" s="27" t="s">
        <v>75</v>
      </c>
      <c r="I11" s="27" t="s">
        <v>76</v>
      </c>
      <c r="J11" s="27" t="s">
        <v>77</v>
      </c>
      <c r="K11" s="32" t="s">
        <v>78</v>
      </c>
      <c r="L11" s="26" t="s">
        <v>79</v>
      </c>
      <c r="M11" s="34" t="s">
        <v>80</v>
      </c>
      <c r="N11" s="34"/>
      <c r="O11" s="34"/>
      <c r="P11" s="27" t="s">
        <v>81</v>
      </c>
      <c r="Q11" s="16"/>
      <c r="R11" s="26" t="s">
        <v>82</v>
      </c>
      <c r="S11" s="28" t="s">
        <v>83</v>
      </c>
      <c r="T11" s="28" t="s">
        <v>84</v>
      </c>
      <c r="U11" s="17"/>
      <c r="V11" s="17"/>
      <c r="W11" s="17"/>
      <c r="X11" s="17"/>
      <c r="Y11" s="17"/>
      <c r="Z11" s="17"/>
      <c r="AA11" s="17"/>
      <c r="AB11" s="17"/>
      <c r="AC11" s="26" t="s">
        <v>85</v>
      </c>
      <c r="AD11" s="28" t="s">
        <v>86</v>
      </c>
      <c r="AE11" s="27" t="s">
        <v>87</v>
      </c>
      <c r="AF11" s="26" t="s">
        <v>88</v>
      </c>
    </row>
    <row r="12" spans="1:33" ht="15.75" x14ac:dyDescent="0.25">
      <c r="A12" s="11">
        <v>1</v>
      </c>
      <c r="B12" s="8" t="s">
        <v>25</v>
      </c>
      <c r="C12" s="8" t="s">
        <v>26</v>
      </c>
      <c r="D12" s="14" t="s">
        <v>56</v>
      </c>
      <c r="E12" s="26"/>
      <c r="F12" s="27"/>
      <c r="G12" s="27"/>
      <c r="H12" s="27"/>
      <c r="I12" s="27"/>
      <c r="J12" s="27"/>
      <c r="K12" s="33"/>
      <c r="L12" s="26"/>
      <c r="M12" s="17" t="s">
        <v>89</v>
      </c>
      <c r="N12" s="17" t="s">
        <v>90</v>
      </c>
      <c r="O12" s="17" t="s">
        <v>91</v>
      </c>
      <c r="P12" s="27"/>
      <c r="Q12" s="16" t="s">
        <v>92</v>
      </c>
      <c r="R12" s="26"/>
      <c r="S12" s="29"/>
      <c r="T12" s="29"/>
      <c r="U12" s="17" t="s">
        <v>93</v>
      </c>
      <c r="V12" s="18" t="s">
        <v>94</v>
      </c>
      <c r="W12" s="17" t="s">
        <v>95</v>
      </c>
      <c r="X12" s="17" t="s">
        <v>96</v>
      </c>
      <c r="Y12" s="18" t="s">
        <v>97</v>
      </c>
      <c r="Z12" s="17" t="s">
        <v>98</v>
      </c>
      <c r="AA12" s="17" t="s">
        <v>99</v>
      </c>
      <c r="AB12" s="17" t="s">
        <v>100</v>
      </c>
      <c r="AC12" s="26"/>
      <c r="AD12" s="29"/>
      <c r="AE12" s="27"/>
      <c r="AF12" s="26"/>
      <c r="AG12" s="8"/>
    </row>
    <row r="13" spans="1:33" x14ac:dyDescent="0.25">
      <c r="A13" s="11">
        <v>2</v>
      </c>
      <c r="B13" s="8" t="s">
        <v>25</v>
      </c>
      <c r="C13" s="8" t="s">
        <v>26</v>
      </c>
      <c r="D13" s="14" t="s">
        <v>57</v>
      </c>
      <c r="E13" s="19">
        <v>1</v>
      </c>
      <c r="F13" s="20"/>
      <c r="G13" s="20"/>
      <c r="H13" s="20">
        <v>2</v>
      </c>
      <c r="I13" s="20">
        <v>2000000</v>
      </c>
      <c r="J13" s="20">
        <f>IF(H13=1,I13,0)</f>
        <v>0</v>
      </c>
      <c r="K13" s="20">
        <f>I13</f>
        <v>2000000</v>
      </c>
      <c r="L13" s="20"/>
      <c r="M13" s="20">
        <v>10</v>
      </c>
      <c r="N13" s="20">
        <v>8</v>
      </c>
      <c r="O13" s="20"/>
      <c r="P13" s="21">
        <f>IF(SUM(N13,M13,O13)&lt;10,SUM(N13,M13,O13),IF(SUM(N13,M13,O13)&lt;20,SUM(N13,M13,O13)-10,IF(SUM(N13,M13,O13)&lt;30,SUM(N13,M13,O13)-20,SUM(N13,M13,O13)-30)))</f>
        <v>8</v>
      </c>
      <c r="Q13" s="21">
        <f>P13</f>
        <v>8</v>
      </c>
      <c r="R13" s="22">
        <f>IF(V13&gt;Y13,1, IF(V13=Y13,-1,0))</f>
        <v>1</v>
      </c>
      <c r="S13" s="21"/>
      <c r="T13" s="21"/>
      <c r="U13" s="21">
        <f>SUM(T14:T18)</f>
        <v>3000000</v>
      </c>
      <c r="V13" s="21">
        <f t="shared" ref="V13:V14" si="0">IF(U13&lt;=K13,U13,K13)</f>
        <v>2000000</v>
      </c>
      <c r="W13" s="21">
        <f t="shared" ref="W13:W14" si="1">SUM(K13,V13)</f>
        <v>4000000</v>
      </c>
      <c r="X13" s="21">
        <f>SUM(S14:S18)</f>
        <v>0</v>
      </c>
      <c r="Y13" s="21">
        <f>IF(X13&lt;=W13,X13,W13)</f>
        <v>0</v>
      </c>
      <c r="Z13" s="21">
        <f>W13-Y13</f>
        <v>4000000</v>
      </c>
      <c r="AA13" s="21">
        <f>Z13</f>
        <v>4000000</v>
      </c>
      <c r="AB13" s="21"/>
      <c r="AC13" s="21">
        <f>ROUND(AA13,0)</f>
        <v>4000000</v>
      </c>
      <c r="AD13" s="21">
        <f>AC13-I13</f>
        <v>2000000</v>
      </c>
      <c r="AE13" s="21">
        <f>ROUND(IF(AC13-I13&gt;0,(AC13-I13)*0.1,0),0)</f>
        <v>200000</v>
      </c>
      <c r="AF13" s="21">
        <f>ROUND(AC13-AE13,0)</f>
        <v>3800000</v>
      </c>
      <c r="AG13" s="8"/>
    </row>
    <row r="14" spans="1:33" x14ac:dyDescent="0.25">
      <c r="A14" s="11">
        <v>3</v>
      </c>
      <c r="B14" s="8" t="s">
        <v>28</v>
      </c>
      <c r="C14" s="8" t="s">
        <v>31</v>
      </c>
      <c r="D14" s="9" t="s">
        <v>32</v>
      </c>
      <c r="E14" s="19">
        <v>2</v>
      </c>
      <c r="F14" s="20"/>
      <c r="G14" s="20"/>
      <c r="H14" s="20">
        <v>1</v>
      </c>
      <c r="I14" s="20">
        <v>3000000</v>
      </c>
      <c r="J14" s="20">
        <f t="shared" ref="J14" si="2">IF(H14=1,I14,0)</f>
        <v>3000000</v>
      </c>
      <c r="K14" s="20">
        <f>K13</f>
        <v>2000000</v>
      </c>
      <c r="L14" s="20">
        <v>3000000</v>
      </c>
      <c r="M14" s="20">
        <v>2</v>
      </c>
      <c r="N14" s="23">
        <v>4</v>
      </c>
      <c r="O14" s="20">
        <v>1</v>
      </c>
      <c r="P14" s="21">
        <f t="shared" ref="P14" si="3">IF(SUM(N14,M14,O14)&lt;10,SUM(N14,M14,O14),IF(SUM(N14,M14,O14)&lt;20,SUM(N14,M14,O14)-10,IF(SUM(N14,M14,O14)&lt;30,SUM(N14,M14,O14)-20,SUM(N14,M14,O14)-30)))</f>
        <v>7</v>
      </c>
      <c r="Q14" s="21">
        <f>Q13</f>
        <v>8</v>
      </c>
      <c r="R14" s="22">
        <f>IF(P14&gt;Q14,1,IF(P14=Q14,-1,0))</f>
        <v>0</v>
      </c>
      <c r="S14" s="21">
        <f>IF(R14=1,L14,0)</f>
        <v>0</v>
      </c>
      <c r="T14" s="21">
        <f>IF(R14=0,L14,0)</f>
        <v>3000000</v>
      </c>
      <c r="U14" s="21">
        <f>U13</f>
        <v>3000000</v>
      </c>
      <c r="V14" s="21">
        <f t="shared" si="0"/>
        <v>2000000</v>
      </c>
      <c r="W14" s="21">
        <f t="shared" si="1"/>
        <v>4000000</v>
      </c>
      <c r="X14" s="21">
        <f>SUM(S14:S18)</f>
        <v>0</v>
      </c>
      <c r="Y14" s="21">
        <f t="shared" ref="Y14" si="4">IF(X14&lt;=W14,X14,W14)</f>
        <v>0</v>
      </c>
      <c r="Z14" s="21">
        <f t="shared" ref="Z14" si="5">W14-Y14</f>
        <v>4000000</v>
      </c>
      <c r="AA14" s="21">
        <f t="shared" ref="AA14" si="6">Z14</f>
        <v>4000000</v>
      </c>
      <c r="AB14" s="21">
        <f>IF(R14=1,J14+S14/X14*Y14, IF(R14=0,J14-T14/U14*V14,I14))</f>
        <v>1000000</v>
      </c>
      <c r="AC14" s="21">
        <f>ROUND(AB14,0)</f>
        <v>1000000</v>
      </c>
      <c r="AD14" s="21">
        <f t="shared" ref="AD14" si="7">AC14-I14</f>
        <v>-2000000</v>
      </c>
      <c r="AE14" s="21">
        <f t="shared" ref="AE14" si="8">ROUND(IF(AC14-I14&gt;0,(AC14-I14)*0.1,0),0)</f>
        <v>0</v>
      </c>
      <c r="AF14" s="21">
        <f t="shared" ref="AF14" si="9">ROUND(AC14-AE14,0)</f>
        <v>1000000</v>
      </c>
      <c r="AG14" s="8"/>
    </row>
    <row r="15" spans="1:33" x14ac:dyDescent="0.25">
      <c r="A15" s="11">
        <v>4</v>
      </c>
      <c r="B15" s="8" t="s">
        <v>33</v>
      </c>
      <c r="C15" s="8" t="s">
        <v>31</v>
      </c>
      <c r="D15" s="14" t="s">
        <v>32</v>
      </c>
      <c r="E15" s="10"/>
      <c r="F15" s="10"/>
      <c r="AE15" s="8"/>
      <c r="AF15" s="8"/>
      <c r="AG15" s="8"/>
    </row>
    <row r="16" spans="1:33" x14ac:dyDescent="0.25">
      <c r="A16" s="11">
        <v>5</v>
      </c>
      <c r="B16" s="8" t="s">
        <v>28</v>
      </c>
      <c r="C16" s="8" t="s">
        <v>31</v>
      </c>
      <c r="D16" s="14" t="s">
        <v>60</v>
      </c>
      <c r="E16" s="10"/>
      <c r="F16" s="10"/>
      <c r="AE16" s="8"/>
      <c r="AF16" s="8"/>
      <c r="AG16" s="8"/>
    </row>
    <row r="17" spans="1:4" x14ac:dyDescent="0.25">
      <c r="A17" s="11">
        <v>6</v>
      </c>
      <c r="B17" s="8" t="s">
        <v>33</v>
      </c>
      <c r="C17" s="8" t="s">
        <v>31</v>
      </c>
      <c r="D17" s="14" t="s">
        <v>60</v>
      </c>
    </row>
    <row r="18" spans="1:4" x14ac:dyDescent="0.25">
      <c r="A18" s="11">
        <v>7</v>
      </c>
      <c r="B18" s="8" t="s">
        <v>28</v>
      </c>
      <c r="C18" s="8" t="s">
        <v>35</v>
      </c>
      <c r="D18" s="14" t="s">
        <v>65</v>
      </c>
    </row>
    <row r="19" spans="1:4" x14ac:dyDescent="0.25">
      <c r="A19" s="11">
        <v>8</v>
      </c>
      <c r="B19" s="8" t="s">
        <v>33</v>
      </c>
      <c r="C19" s="8" t="s">
        <v>31</v>
      </c>
      <c r="D19" s="9" t="s">
        <v>116</v>
      </c>
    </row>
    <row r="20" spans="1:4" x14ac:dyDescent="0.25">
      <c r="A20" s="11">
        <v>9</v>
      </c>
      <c r="B20" s="8" t="s">
        <v>28</v>
      </c>
      <c r="C20" s="8" t="s">
        <v>35</v>
      </c>
      <c r="D20" s="14" t="s">
        <v>66</v>
      </c>
    </row>
    <row r="21" spans="1:4" x14ac:dyDescent="0.25">
      <c r="A21" s="11">
        <v>10</v>
      </c>
      <c r="B21" s="8" t="s">
        <v>33</v>
      </c>
      <c r="C21" s="8" t="s">
        <v>31</v>
      </c>
      <c r="D21" s="9" t="s">
        <v>61</v>
      </c>
    </row>
    <row r="22" spans="1:4" x14ac:dyDescent="0.25">
      <c r="A22" s="11">
        <v>11</v>
      </c>
      <c r="B22" s="8" t="s">
        <v>28</v>
      </c>
      <c r="C22" s="8" t="s">
        <v>31</v>
      </c>
      <c r="D22" s="9" t="s">
        <v>37</v>
      </c>
    </row>
    <row r="23" spans="1:4" x14ac:dyDescent="0.25">
      <c r="A23" s="11">
        <v>12</v>
      </c>
      <c r="B23" s="8" t="s">
        <v>28</v>
      </c>
      <c r="C23" s="8" t="s">
        <v>35</v>
      </c>
      <c r="D23" s="14" t="s">
        <v>36</v>
      </c>
    </row>
    <row r="24" spans="1:4" x14ac:dyDescent="0.25">
      <c r="A24" s="11">
        <v>13</v>
      </c>
      <c r="B24" s="8" t="s">
        <v>28</v>
      </c>
      <c r="C24" s="8" t="s">
        <v>31</v>
      </c>
      <c r="D24" s="9" t="s">
        <v>40</v>
      </c>
    </row>
    <row r="25" spans="1:4" x14ac:dyDescent="0.25">
      <c r="A25" s="11">
        <v>14</v>
      </c>
      <c r="B25" s="8" t="s">
        <v>33</v>
      </c>
      <c r="C25" s="8" t="s">
        <v>31</v>
      </c>
      <c r="D25" s="9" t="s">
        <v>40</v>
      </c>
    </row>
    <row r="26" spans="1:4" x14ac:dyDescent="0.25">
      <c r="A26" s="11">
        <v>15</v>
      </c>
      <c r="B26" s="8" t="s">
        <v>28</v>
      </c>
      <c r="C26" s="8" t="s">
        <v>49</v>
      </c>
      <c r="D26" s="9" t="s">
        <v>69</v>
      </c>
    </row>
    <row r="27" spans="1:4" x14ac:dyDescent="0.25">
      <c r="A27" s="11">
        <v>16</v>
      </c>
      <c r="B27" s="8" t="s">
        <v>33</v>
      </c>
      <c r="C27" s="8" t="s">
        <v>49</v>
      </c>
      <c r="D27" s="9" t="s">
        <v>51</v>
      </c>
    </row>
    <row r="28" spans="1:4" x14ac:dyDescent="0.25">
      <c r="A28" s="11">
        <v>17</v>
      </c>
      <c r="B28" s="8" t="s">
        <v>25</v>
      </c>
      <c r="C28" s="8" t="s">
        <v>115</v>
      </c>
      <c r="D28" s="14" t="s">
        <v>28</v>
      </c>
    </row>
    <row r="29" spans="1:4" x14ac:dyDescent="0.25">
      <c r="A29" s="11">
        <v>18</v>
      </c>
      <c r="B29" s="8" t="s">
        <v>25</v>
      </c>
      <c r="C29" s="8" t="s">
        <v>115</v>
      </c>
      <c r="D29" s="14" t="s">
        <v>33</v>
      </c>
    </row>
  </sheetData>
  <mergeCells count="19">
    <mergeCell ref="AC11:AC12"/>
    <mergeCell ref="AD11:AD12"/>
    <mergeCell ref="AE11:AE12"/>
    <mergeCell ref="F10:O10"/>
    <mergeCell ref="P10:AF10"/>
    <mergeCell ref="AF11:AF12"/>
    <mergeCell ref="J11:J12"/>
    <mergeCell ref="K11:K12"/>
    <mergeCell ref="L11:L12"/>
    <mergeCell ref="M11:O11"/>
    <mergeCell ref="P11:P12"/>
    <mergeCell ref="R11:R12"/>
    <mergeCell ref="S11:S12"/>
    <mergeCell ref="T11:T12"/>
    <mergeCell ref="E11:E12"/>
    <mergeCell ref="F11:F12"/>
    <mergeCell ref="G11:G12"/>
    <mergeCell ref="H11:H12"/>
    <mergeCell ref="I11:I1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E7FD4-653E-4DD9-8992-EE34DFE176A9}">
  <sheetPr>
    <tabColor rgb="FFFF0000"/>
  </sheetPr>
  <dimension ref="A1:AN26"/>
  <sheetViews>
    <sheetView tabSelected="1" topLeftCell="A10" workbookViewId="0">
      <selection activeCell="D21" sqref="D21"/>
    </sheetView>
  </sheetViews>
  <sheetFormatPr defaultColWidth="9.140625" defaultRowHeight="15" x14ac:dyDescent="0.25"/>
  <cols>
    <col min="1" max="1" width="13.140625" style="8" bestFit="1" customWidth="1" collapsed="1"/>
    <col min="2" max="2" width="11" style="8" customWidth="1" collapsed="1"/>
    <col min="3" max="3" width="27.85546875" style="8" bestFit="1" customWidth="1" collapsed="1"/>
    <col min="4" max="4" width="54.42578125" style="9" customWidth="1" collapsed="1"/>
    <col min="5" max="6" width="9.140625" style="8" collapsed="1"/>
    <col min="7" max="33" width="9.140625" style="10" collapsed="1"/>
    <col min="34" max="35" width="9.140625" style="8" collapsed="1"/>
    <col min="36" max="36" width="9.140625" style="8"/>
    <col min="37" max="37" width="9.140625" style="8" collapsed="1"/>
    <col min="38" max="40" width="9.140625" style="8"/>
    <col min="41" max="16384" width="9.140625" style="8" collapsed="1"/>
  </cols>
  <sheetData>
    <row r="1" spans="1:33" x14ac:dyDescent="0.25">
      <c r="A1" s="7" t="s">
        <v>11</v>
      </c>
      <c r="B1" s="8" t="s">
        <v>45</v>
      </c>
    </row>
    <row r="2" spans="1:33" x14ac:dyDescent="0.25">
      <c r="A2" s="7" t="s">
        <v>12</v>
      </c>
      <c r="B2" s="8" t="s">
        <v>33</v>
      </c>
    </row>
    <row r="3" spans="1:33" x14ac:dyDescent="0.25">
      <c r="A3" s="7" t="s">
        <v>14</v>
      </c>
      <c r="B3" s="8" t="s">
        <v>15</v>
      </c>
    </row>
    <row r="4" spans="1:33" x14ac:dyDescent="0.25">
      <c r="A4" s="7" t="s">
        <v>16</v>
      </c>
      <c r="B4" t="s">
        <v>117</v>
      </c>
      <c r="C4" s="12"/>
    </row>
    <row r="5" spans="1:33" x14ac:dyDescent="0.25">
      <c r="A5" s="7" t="s">
        <v>18</v>
      </c>
    </row>
    <row r="6" spans="1:33" x14ac:dyDescent="0.25">
      <c r="A6" s="7" t="s">
        <v>19</v>
      </c>
      <c r="B6" s="8" t="s">
        <v>109</v>
      </c>
    </row>
    <row r="7" spans="1:33" s="10" customFormat="1" x14ac:dyDescent="0.25"/>
    <row r="8" spans="1:33" s="10" customFormat="1" x14ac:dyDescent="0.25"/>
    <row r="10" spans="1:33" s="7" customFormat="1" ht="18.75" x14ac:dyDescent="0.25">
      <c r="A10" s="7" t="s">
        <v>20</v>
      </c>
      <c r="B10" s="7" t="s">
        <v>21</v>
      </c>
      <c r="C10" s="7" t="s">
        <v>22</v>
      </c>
      <c r="D10" s="13" t="s">
        <v>23</v>
      </c>
      <c r="E10" s="15"/>
      <c r="F10" s="30" t="s">
        <v>70</v>
      </c>
      <c r="G10" s="30"/>
      <c r="H10" s="30"/>
      <c r="I10" s="30"/>
      <c r="J10" s="30"/>
      <c r="K10" s="30"/>
      <c r="L10" s="30"/>
      <c r="M10" s="30"/>
      <c r="N10" s="30"/>
      <c r="O10" s="30"/>
      <c r="P10" s="31" t="s">
        <v>71</v>
      </c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</row>
    <row r="11" spans="1:33" s="7" customFormat="1" ht="15.75" customHeight="1" x14ac:dyDescent="0.25">
      <c r="A11" s="7" t="s">
        <v>24</v>
      </c>
      <c r="D11" s="13"/>
      <c r="E11" s="26" t="s">
        <v>72</v>
      </c>
      <c r="F11" s="27" t="s">
        <v>73</v>
      </c>
      <c r="G11" s="27" t="s">
        <v>74</v>
      </c>
      <c r="H11" s="27" t="s">
        <v>75</v>
      </c>
      <c r="I11" s="27" t="s">
        <v>76</v>
      </c>
      <c r="J11" s="27" t="s">
        <v>77</v>
      </c>
      <c r="K11" s="32" t="s">
        <v>78</v>
      </c>
      <c r="L11" s="26" t="s">
        <v>79</v>
      </c>
      <c r="M11" s="34" t="s">
        <v>80</v>
      </c>
      <c r="N11" s="34"/>
      <c r="O11" s="34"/>
      <c r="P11" s="27" t="s">
        <v>81</v>
      </c>
      <c r="Q11" s="25"/>
      <c r="R11" s="26" t="s">
        <v>82</v>
      </c>
      <c r="S11" s="28" t="s">
        <v>83</v>
      </c>
      <c r="T11" s="28" t="s">
        <v>84</v>
      </c>
      <c r="U11" s="17"/>
      <c r="V11" s="17"/>
      <c r="W11" s="17"/>
      <c r="X11" s="17"/>
      <c r="Y11" s="17"/>
      <c r="Z11" s="17"/>
      <c r="AA11" s="17"/>
      <c r="AB11" s="17"/>
      <c r="AC11" s="26" t="s">
        <v>85</v>
      </c>
      <c r="AD11" s="28" t="s">
        <v>86</v>
      </c>
      <c r="AE11" s="27" t="s">
        <v>87</v>
      </c>
      <c r="AF11" s="26" t="s">
        <v>88</v>
      </c>
    </row>
    <row r="12" spans="1:33" ht="15.75" x14ac:dyDescent="0.25">
      <c r="A12" s="11">
        <v>1</v>
      </c>
      <c r="B12" s="8" t="s">
        <v>25</v>
      </c>
      <c r="C12" s="8" t="s">
        <v>26</v>
      </c>
      <c r="D12" s="14" t="s">
        <v>107</v>
      </c>
      <c r="E12" s="26"/>
      <c r="F12" s="27"/>
      <c r="G12" s="27"/>
      <c r="H12" s="27"/>
      <c r="I12" s="27"/>
      <c r="J12" s="27"/>
      <c r="K12" s="33"/>
      <c r="L12" s="26"/>
      <c r="M12" s="17" t="s">
        <v>89</v>
      </c>
      <c r="N12" s="17" t="s">
        <v>90</v>
      </c>
      <c r="O12" s="17" t="s">
        <v>91</v>
      </c>
      <c r="P12" s="27"/>
      <c r="Q12" s="25" t="s">
        <v>92</v>
      </c>
      <c r="R12" s="26"/>
      <c r="S12" s="29"/>
      <c r="T12" s="29"/>
      <c r="U12" s="17" t="s">
        <v>93</v>
      </c>
      <c r="V12" s="18" t="s">
        <v>94</v>
      </c>
      <c r="W12" s="17" t="s">
        <v>95</v>
      </c>
      <c r="X12" s="17" t="s">
        <v>96</v>
      </c>
      <c r="Y12" s="18" t="s">
        <v>97</v>
      </c>
      <c r="Z12" s="17" t="s">
        <v>98</v>
      </c>
      <c r="AA12" s="17" t="s">
        <v>99</v>
      </c>
      <c r="AB12" s="17" t="s">
        <v>100</v>
      </c>
      <c r="AC12" s="26"/>
      <c r="AD12" s="29"/>
      <c r="AE12" s="27"/>
      <c r="AF12" s="26"/>
      <c r="AG12" s="8"/>
    </row>
    <row r="13" spans="1:33" x14ac:dyDescent="0.25">
      <c r="A13" s="11">
        <v>2</v>
      </c>
      <c r="B13" s="8" t="s">
        <v>25</v>
      </c>
      <c r="C13" s="8" t="s">
        <v>26</v>
      </c>
      <c r="D13" s="14" t="s">
        <v>108</v>
      </c>
      <c r="E13" s="19">
        <v>1</v>
      </c>
      <c r="F13" s="20"/>
      <c r="G13" s="20"/>
      <c r="H13" s="20">
        <v>2</v>
      </c>
      <c r="I13" s="20">
        <v>2000000</v>
      </c>
      <c r="J13" s="20">
        <f>IF(H13=1,I13,0)</f>
        <v>0</v>
      </c>
      <c r="K13" s="20">
        <f>I13</f>
        <v>2000000</v>
      </c>
      <c r="L13" s="20"/>
      <c r="M13" s="20">
        <v>10</v>
      </c>
      <c r="N13" s="20">
        <v>8</v>
      </c>
      <c r="O13" s="20"/>
      <c r="P13" s="21">
        <f>IF(SUM(N13,M13,O13)&lt;10,SUM(N13,M13,O13),IF(SUM(N13,M13,O13)&lt;20,SUM(N13,M13,O13)-10,IF(SUM(N13,M13,O13)&lt;30,SUM(N13,M13,O13)-20,SUM(N13,M13,O13)-30)))</f>
        <v>8</v>
      </c>
      <c r="Q13" s="21">
        <f>P13</f>
        <v>8</v>
      </c>
      <c r="R13" s="22">
        <f>IF(V13&gt;Y13,1, IF(V13=Y13,-1,0))</f>
        <v>0</v>
      </c>
      <c r="S13" s="21"/>
      <c r="T13" s="21"/>
      <c r="U13" s="21">
        <f>SUM(T14:T18)</f>
        <v>0</v>
      </c>
      <c r="V13" s="21">
        <f t="shared" ref="V13:V14" si="0">IF(U13&lt;=K13,U13,K13)</f>
        <v>0</v>
      </c>
      <c r="W13" s="21">
        <f t="shared" ref="W13:W14" si="1">SUM(K13,V13)</f>
        <v>2000000</v>
      </c>
      <c r="X13" s="21">
        <f>SUM(S14:S18)</f>
        <v>150000</v>
      </c>
      <c r="Y13" s="21">
        <f>IF(X13&lt;=W13,X13,W13)</f>
        <v>150000</v>
      </c>
      <c r="Z13" s="21">
        <f>W13-Y13</f>
        <v>1850000</v>
      </c>
      <c r="AA13" s="21">
        <f>Z13</f>
        <v>1850000</v>
      </c>
      <c r="AB13" s="21"/>
      <c r="AC13" s="21">
        <f>ROUND(AA13,0)</f>
        <v>1850000</v>
      </c>
      <c r="AD13" s="21">
        <f>AC13-I13</f>
        <v>-150000</v>
      </c>
      <c r="AE13" s="21">
        <f>ROUND(IF(AC13-I13&gt;0,(AC13-I13)*0.11,0),0)</f>
        <v>0</v>
      </c>
      <c r="AF13" s="21">
        <f>ROUND(AC13-AE13,0)</f>
        <v>1850000</v>
      </c>
      <c r="AG13" s="8"/>
    </row>
    <row r="14" spans="1:33" x14ac:dyDescent="0.25">
      <c r="A14" s="11">
        <v>3</v>
      </c>
      <c r="B14" s="8" t="s">
        <v>28</v>
      </c>
      <c r="C14" s="8" t="s">
        <v>31</v>
      </c>
      <c r="D14" s="9" t="s">
        <v>32</v>
      </c>
      <c r="E14" s="19">
        <v>2</v>
      </c>
      <c r="F14" s="20"/>
      <c r="G14" s="20"/>
      <c r="H14" s="20">
        <v>1</v>
      </c>
      <c r="I14" s="20">
        <v>1000000</v>
      </c>
      <c r="J14" s="20">
        <f t="shared" ref="J14" si="2">IF(H14=1,I14,0)</f>
        <v>1000000</v>
      </c>
      <c r="K14" s="20">
        <f>K13</f>
        <v>2000000</v>
      </c>
      <c r="L14" s="20">
        <v>150000</v>
      </c>
      <c r="M14" s="20">
        <v>9</v>
      </c>
      <c r="N14" s="23">
        <v>10</v>
      </c>
      <c r="O14" s="20"/>
      <c r="P14" s="21">
        <f t="shared" ref="P14" si="3">IF(SUM(N14,M14,O14)&lt;10,SUM(N14,M14,O14),IF(SUM(N14,M14,O14)&lt;20,SUM(N14,M14,O14)-10,IF(SUM(N14,M14,O14)&lt;30,SUM(N14,M14,O14)-20,SUM(N14,M14,O14)-30)))</f>
        <v>9</v>
      </c>
      <c r="Q14" s="21">
        <f>Q13</f>
        <v>8</v>
      </c>
      <c r="R14" s="22">
        <f>IF(P14&gt;Q14,1,IF(P14=Q14,-1,0))</f>
        <v>1</v>
      </c>
      <c r="S14" s="21">
        <f>IF(R14=1,L14,0)</f>
        <v>150000</v>
      </c>
      <c r="T14" s="21">
        <f>IF(R14=0,L14,0)</f>
        <v>0</v>
      </c>
      <c r="U14" s="21">
        <f>U13</f>
        <v>0</v>
      </c>
      <c r="V14" s="21">
        <f t="shared" si="0"/>
        <v>0</v>
      </c>
      <c r="W14" s="21">
        <f t="shared" si="1"/>
        <v>2000000</v>
      </c>
      <c r="X14" s="21">
        <f>SUM(S14:S18)</f>
        <v>150000</v>
      </c>
      <c r="Y14" s="21">
        <f t="shared" ref="Y14" si="4">IF(X14&lt;=W14,X14,W14)</f>
        <v>150000</v>
      </c>
      <c r="Z14" s="21">
        <f t="shared" ref="Z14" si="5">W14-Y14</f>
        <v>1850000</v>
      </c>
      <c r="AA14" s="21">
        <f t="shared" ref="AA14" si="6">Z14</f>
        <v>1850000</v>
      </c>
      <c r="AB14" s="21">
        <f>IF(R14=1,J14+S14/X14*Y14, IF(R14=0,J14-T14/U14*V14,I14))</f>
        <v>1150000</v>
      </c>
      <c r="AC14" s="21">
        <f>ROUND(AB14,0)</f>
        <v>1150000</v>
      </c>
      <c r="AD14" s="21">
        <f t="shared" ref="AD14" si="7">AC14-I14</f>
        <v>150000</v>
      </c>
      <c r="AE14" s="21">
        <f>ROUND(IF(AC14-I14&gt;0,(AC14-I14)*0.11,0),0)</f>
        <v>16500</v>
      </c>
      <c r="AF14" s="21">
        <f t="shared" ref="AF14" si="8">ROUND(AC14-AE14,0)</f>
        <v>1133500</v>
      </c>
      <c r="AG14" s="8"/>
    </row>
    <row r="15" spans="1:33" x14ac:dyDescent="0.25">
      <c r="A15" s="11">
        <v>4</v>
      </c>
      <c r="B15" s="8" t="s">
        <v>33</v>
      </c>
      <c r="C15" s="8" t="s">
        <v>31</v>
      </c>
      <c r="D15" s="14" t="s">
        <v>32</v>
      </c>
      <c r="E15" s="10"/>
      <c r="F15" s="10"/>
      <c r="AE15" s="8"/>
      <c r="AF15" s="8"/>
      <c r="AG15" s="8"/>
    </row>
    <row r="16" spans="1:33" x14ac:dyDescent="0.25">
      <c r="A16" s="11">
        <v>5</v>
      </c>
      <c r="B16" s="8" t="s">
        <v>28</v>
      </c>
      <c r="C16" s="8" t="s">
        <v>31</v>
      </c>
      <c r="D16" s="14" t="s">
        <v>60</v>
      </c>
      <c r="E16" s="10"/>
      <c r="F16" s="10"/>
      <c r="AE16" s="8"/>
      <c r="AF16" s="8"/>
      <c r="AG16" s="8"/>
    </row>
    <row r="17" spans="1:4" x14ac:dyDescent="0.25">
      <c r="A17" s="11">
        <v>6</v>
      </c>
      <c r="B17" s="8" t="s">
        <v>33</v>
      </c>
      <c r="C17" s="8" t="s">
        <v>31</v>
      </c>
      <c r="D17" s="14" t="s">
        <v>60</v>
      </c>
    </row>
    <row r="18" spans="1:4" x14ac:dyDescent="0.25">
      <c r="A18" s="11">
        <v>7</v>
      </c>
      <c r="B18" s="8" t="s">
        <v>28</v>
      </c>
      <c r="C18" s="8" t="s">
        <v>35</v>
      </c>
      <c r="D18" s="14" t="s">
        <v>65</v>
      </c>
    </row>
    <row r="19" spans="1:4" x14ac:dyDescent="0.25">
      <c r="A19" s="11">
        <v>8</v>
      </c>
      <c r="B19" s="8" t="s">
        <v>33</v>
      </c>
      <c r="C19" s="8" t="s">
        <v>31</v>
      </c>
      <c r="D19" s="9" t="s">
        <v>34</v>
      </c>
    </row>
    <row r="20" spans="1:4" x14ac:dyDescent="0.25">
      <c r="A20" s="11">
        <v>9</v>
      </c>
      <c r="B20" s="8" t="s">
        <v>28</v>
      </c>
      <c r="C20" s="8" t="s">
        <v>35</v>
      </c>
      <c r="D20" s="14" t="s">
        <v>120</v>
      </c>
    </row>
    <row r="21" spans="1:4" x14ac:dyDescent="0.25">
      <c r="A21" s="11">
        <v>10</v>
      </c>
      <c r="B21" s="8" t="s">
        <v>28</v>
      </c>
      <c r="C21" s="8" t="s">
        <v>31</v>
      </c>
      <c r="D21" s="9" t="s">
        <v>40</v>
      </c>
    </row>
    <row r="22" spans="1:4" x14ac:dyDescent="0.25">
      <c r="A22" s="11">
        <v>11</v>
      </c>
      <c r="B22" s="8" t="s">
        <v>33</v>
      </c>
      <c r="C22" s="8" t="s">
        <v>31</v>
      </c>
      <c r="D22" s="9" t="s">
        <v>40</v>
      </c>
    </row>
    <row r="23" spans="1:4" x14ac:dyDescent="0.25">
      <c r="A23" s="11">
        <v>12</v>
      </c>
      <c r="B23" s="8" t="s">
        <v>28</v>
      </c>
      <c r="C23" s="8" t="s">
        <v>49</v>
      </c>
      <c r="D23" s="9" t="s">
        <v>102</v>
      </c>
    </row>
    <row r="24" spans="1:4" x14ac:dyDescent="0.25">
      <c r="A24" s="11">
        <v>13</v>
      </c>
      <c r="B24" s="8" t="s">
        <v>33</v>
      </c>
      <c r="C24" s="8" t="s">
        <v>49</v>
      </c>
      <c r="D24" s="9" t="s">
        <v>119</v>
      </c>
    </row>
    <row r="25" spans="1:4" x14ac:dyDescent="0.25">
      <c r="A25" s="11">
        <v>14</v>
      </c>
      <c r="B25" s="8" t="s">
        <v>25</v>
      </c>
      <c r="C25" s="8" t="s">
        <v>115</v>
      </c>
      <c r="D25" s="14" t="s">
        <v>28</v>
      </c>
    </row>
    <row r="26" spans="1:4" x14ac:dyDescent="0.25">
      <c r="A26" s="11">
        <v>15</v>
      </c>
      <c r="B26" s="8" t="s">
        <v>25</v>
      </c>
      <c r="C26" s="8" t="s">
        <v>115</v>
      </c>
      <c r="D26" s="14" t="s">
        <v>33</v>
      </c>
    </row>
  </sheetData>
  <mergeCells count="19">
    <mergeCell ref="S11:S12"/>
    <mergeCell ref="T11:T12"/>
    <mergeCell ref="AC11:AC12"/>
    <mergeCell ref="F10:O10"/>
    <mergeCell ref="P10:AF10"/>
    <mergeCell ref="J11:J12"/>
    <mergeCell ref="K11:K12"/>
    <mergeCell ref="L11:L12"/>
    <mergeCell ref="AD11:AD12"/>
    <mergeCell ref="AE11:AE12"/>
    <mergeCell ref="AF11:AF12"/>
    <mergeCell ref="M11:O11"/>
    <mergeCell ref="P11:P12"/>
    <mergeCell ref="R11:R12"/>
    <mergeCell ref="E11:E12"/>
    <mergeCell ref="F11:F12"/>
    <mergeCell ref="G11:G12"/>
    <mergeCell ref="H11:H12"/>
    <mergeCell ref="I11:I1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7A2B3-3DDB-406B-8779-98022B27B7CE}">
  <dimension ref="A1:AN26"/>
  <sheetViews>
    <sheetView workbookViewId="0">
      <selection activeCell="D23" sqref="D23"/>
    </sheetView>
  </sheetViews>
  <sheetFormatPr defaultColWidth="9.140625" defaultRowHeight="15" x14ac:dyDescent="0.25"/>
  <cols>
    <col min="1" max="1" width="13.140625" style="8" bestFit="1" customWidth="1" collapsed="1"/>
    <col min="2" max="2" width="11" style="8" customWidth="1" collapsed="1"/>
    <col min="3" max="3" width="27.85546875" style="8" bestFit="1" customWidth="1" collapsed="1"/>
    <col min="4" max="4" width="54.42578125" style="9" customWidth="1" collapsed="1"/>
    <col min="5" max="6" width="9.140625" style="8" collapsed="1"/>
    <col min="7" max="33" width="9.140625" style="10" collapsed="1"/>
    <col min="34" max="35" width="9.140625" style="8" collapsed="1"/>
    <col min="36" max="36" width="9.140625" style="8"/>
    <col min="37" max="37" width="9.140625" style="8" collapsed="1"/>
    <col min="38" max="40" width="9.140625" style="8"/>
    <col min="41" max="16384" width="9.140625" style="8" collapsed="1"/>
  </cols>
  <sheetData>
    <row r="1" spans="1:33" x14ac:dyDescent="0.25">
      <c r="A1" s="7" t="s">
        <v>11</v>
      </c>
      <c r="B1" s="8" t="s">
        <v>46</v>
      </c>
    </row>
    <row r="2" spans="1:33" x14ac:dyDescent="0.25">
      <c r="A2" s="7" t="s">
        <v>12</v>
      </c>
      <c r="B2" s="8" t="s">
        <v>43</v>
      </c>
    </row>
    <row r="3" spans="1:33" x14ac:dyDescent="0.25">
      <c r="A3" s="7" t="s">
        <v>14</v>
      </c>
      <c r="B3" s="8" t="s">
        <v>15</v>
      </c>
    </row>
    <row r="4" spans="1:33" x14ac:dyDescent="0.25">
      <c r="A4" s="7" t="s">
        <v>16</v>
      </c>
      <c r="B4" s="11" t="s">
        <v>17</v>
      </c>
      <c r="C4" s="12"/>
    </row>
    <row r="5" spans="1:33" x14ac:dyDescent="0.25">
      <c r="A5" s="7" t="s">
        <v>18</v>
      </c>
    </row>
    <row r="6" spans="1:33" x14ac:dyDescent="0.25">
      <c r="A6" s="7" t="s">
        <v>19</v>
      </c>
      <c r="B6" s="8" t="s">
        <v>38</v>
      </c>
    </row>
    <row r="7" spans="1:33" s="10" customFormat="1" x14ac:dyDescent="0.25"/>
    <row r="8" spans="1:33" s="10" customFormat="1" x14ac:dyDescent="0.25"/>
    <row r="10" spans="1:33" s="7" customFormat="1" x14ac:dyDescent="0.25">
      <c r="A10" s="7" t="s">
        <v>20</v>
      </c>
      <c r="B10" s="7" t="s">
        <v>21</v>
      </c>
      <c r="C10" s="7" t="s">
        <v>22</v>
      </c>
      <c r="D10" s="13" t="s">
        <v>23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 spans="1:33" s="7" customFormat="1" x14ac:dyDescent="0.25">
      <c r="A11" s="7" t="s">
        <v>24</v>
      </c>
      <c r="D11" s="13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 spans="1:33" x14ac:dyDescent="0.25">
      <c r="A12" s="11">
        <v>1</v>
      </c>
      <c r="B12" s="8" t="s">
        <v>25</v>
      </c>
      <c r="C12" s="8" t="s">
        <v>26</v>
      </c>
      <c r="D12" s="14" t="s">
        <v>27</v>
      </c>
      <c r="E12" s="10"/>
      <c r="F12" s="10"/>
      <c r="AE12" s="8"/>
      <c r="AF12" s="8"/>
      <c r="AG12" s="8"/>
    </row>
    <row r="13" spans="1:33" x14ac:dyDescent="0.25">
      <c r="A13" s="11">
        <v>2</v>
      </c>
      <c r="B13" s="8" t="s">
        <v>25</v>
      </c>
      <c r="C13" s="8" t="s">
        <v>26</v>
      </c>
      <c r="D13" s="14" t="s">
        <v>29</v>
      </c>
      <c r="E13" s="10"/>
      <c r="F13" s="10"/>
      <c r="AE13" s="8"/>
      <c r="AF13" s="8"/>
      <c r="AG13" s="8"/>
    </row>
    <row r="14" spans="1:33" x14ac:dyDescent="0.25">
      <c r="A14" s="11">
        <v>3</v>
      </c>
      <c r="B14" s="8" t="s">
        <v>25</v>
      </c>
      <c r="C14" s="8" t="s">
        <v>26</v>
      </c>
      <c r="D14" s="14" t="s">
        <v>30</v>
      </c>
      <c r="E14" s="10"/>
      <c r="F14" s="10"/>
      <c r="AE14" s="8"/>
      <c r="AF14" s="8"/>
      <c r="AG14" s="8"/>
    </row>
    <row r="15" spans="1:33" x14ac:dyDescent="0.25">
      <c r="A15" s="11">
        <v>4</v>
      </c>
      <c r="B15" s="8" t="s">
        <v>28</v>
      </c>
      <c r="C15" s="8" t="s">
        <v>31</v>
      </c>
      <c r="D15" s="9" t="s">
        <v>32</v>
      </c>
      <c r="E15" s="10"/>
      <c r="F15" s="10"/>
      <c r="AE15" s="8"/>
      <c r="AF15" s="8"/>
      <c r="AG15" s="8"/>
    </row>
    <row r="16" spans="1:33" x14ac:dyDescent="0.25">
      <c r="A16" s="11">
        <v>5</v>
      </c>
      <c r="B16" s="8" t="s">
        <v>33</v>
      </c>
      <c r="C16" s="8" t="s">
        <v>31</v>
      </c>
      <c r="D16" s="14" t="s">
        <v>32</v>
      </c>
      <c r="E16" s="10"/>
      <c r="F16" s="10"/>
      <c r="AE16" s="8"/>
      <c r="AF16" s="8"/>
      <c r="AG16" s="8"/>
    </row>
    <row r="17" spans="1:4" x14ac:dyDescent="0.25">
      <c r="A17" s="11">
        <v>6</v>
      </c>
      <c r="B17" s="8" t="s">
        <v>13</v>
      </c>
      <c r="C17" s="8" t="s">
        <v>31</v>
      </c>
      <c r="D17" s="14" t="s">
        <v>32</v>
      </c>
    </row>
    <row r="18" spans="1:4" x14ac:dyDescent="0.25">
      <c r="A18" s="11">
        <v>7</v>
      </c>
      <c r="B18" s="8" t="s">
        <v>28</v>
      </c>
      <c r="C18" s="8" t="s">
        <v>31</v>
      </c>
      <c r="D18" s="14" t="s">
        <v>39</v>
      </c>
    </row>
    <row r="19" spans="1:4" x14ac:dyDescent="0.25">
      <c r="A19" s="11">
        <v>8</v>
      </c>
      <c r="B19" s="8" t="s">
        <v>33</v>
      </c>
      <c r="C19" s="8" t="s">
        <v>31</v>
      </c>
      <c r="D19" s="14" t="s">
        <v>39</v>
      </c>
    </row>
    <row r="20" spans="1:4" x14ac:dyDescent="0.25">
      <c r="A20" s="11">
        <v>9</v>
      </c>
      <c r="B20" s="8" t="s">
        <v>13</v>
      </c>
      <c r="C20" s="8" t="s">
        <v>31</v>
      </c>
      <c r="D20" s="14" t="s">
        <v>39</v>
      </c>
    </row>
    <row r="21" spans="1:4" x14ac:dyDescent="0.25">
      <c r="A21" s="11">
        <v>10</v>
      </c>
      <c r="B21" s="8" t="s">
        <v>33</v>
      </c>
      <c r="C21" s="8" t="s">
        <v>31</v>
      </c>
      <c r="D21" s="9" t="s">
        <v>34</v>
      </c>
    </row>
    <row r="22" spans="1:4" x14ac:dyDescent="0.25">
      <c r="A22" s="11">
        <v>11</v>
      </c>
      <c r="B22" s="8" t="s">
        <v>13</v>
      </c>
      <c r="C22" s="8" t="s">
        <v>31</v>
      </c>
      <c r="D22" s="9" t="s">
        <v>34</v>
      </c>
    </row>
    <row r="23" spans="1:4" x14ac:dyDescent="0.25">
      <c r="A23" s="11">
        <v>12</v>
      </c>
      <c r="B23" s="8" t="s">
        <v>28</v>
      </c>
      <c r="C23" s="8" t="s">
        <v>35</v>
      </c>
      <c r="D23" s="14" t="s">
        <v>36</v>
      </c>
    </row>
    <row r="24" spans="1:4" x14ac:dyDescent="0.25">
      <c r="A24" s="11">
        <v>13</v>
      </c>
      <c r="B24" s="8" t="s">
        <v>33</v>
      </c>
      <c r="C24" s="8" t="s">
        <v>31</v>
      </c>
      <c r="D24" s="9" t="s">
        <v>37</v>
      </c>
    </row>
    <row r="25" spans="1:4" x14ac:dyDescent="0.25">
      <c r="A25" s="11">
        <v>14</v>
      </c>
      <c r="B25" s="8" t="s">
        <v>13</v>
      </c>
      <c r="C25" s="8" t="s">
        <v>31</v>
      </c>
      <c r="D25" s="9" t="s">
        <v>37</v>
      </c>
    </row>
    <row r="26" spans="1:4" x14ac:dyDescent="0.25">
      <c r="A26" s="11">
        <v>15</v>
      </c>
      <c r="B26" s="8" t="s">
        <v>28</v>
      </c>
      <c r="C26" s="8" t="s">
        <v>31</v>
      </c>
      <c r="D26" s="9" t="s">
        <v>37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1D5EC-B4C4-417D-AE39-1AF0EBC3B4AE}">
  <sheetPr>
    <tabColor rgb="FFFF0000"/>
  </sheetPr>
  <dimension ref="A1:AN29"/>
  <sheetViews>
    <sheetView workbookViewId="0">
      <selection activeCell="D17" sqref="D17"/>
    </sheetView>
  </sheetViews>
  <sheetFormatPr defaultColWidth="9.140625" defaultRowHeight="15" x14ac:dyDescent="0.25"/>
  <cols>
    <col min="1" max="1" width="13.140625" style="8" bestFit="1" customWidth="1" collapsed="1"/>
    <col min="2" max="2" width="11" style="8" customWidth="1" collapsed="1"/>
    <col min="3" max="3" width="27.85546875" style="8" bestFit="1" customWidth="1" collapsed="1"/>
    <col min="4" max="4" width="54.42578125" style="9" customWidth="1" collapsed="1"/>
    <col min="5" max="6" width="9.140625" style="8" collapsed="1"/>
    <col min="7" max="33" width="9.140625" style="10" collapsed="1"/>
    <col min="34" max="35" width="9.140625" style="8" collapsed="1"/>
    <col min="36" max="36" width="9.140625" style="8"/>
    <col min="37" max="37" width="9.140625" style="8" collapsed="1"/>
    <col min="38" max="40" width="9.140625" style="8"/>
    <col min="41" max="16384" width="9.140625" style="8" collapsed="1"/>
  </cols>
  <sheetData>
    <row r="1" spans="1:33" x14ac:dyDescent="0.25">
      <c r="A1" s="7" t="s">
        <v>11</v>
      </c>
      <c r="B1" s="8" t="s">
        <v>47</v>
      </c>
    </row>
    <row r="2" spans="1:33" x14ac:dyDescent="0.25">
      <c r="A2" s="7" t="s">
        <v>12</v>
      </c>
      <c r="B2" s="8" t="s">
        <v>33</v>
      </c>
    </row>
    <row r="3" spans="1:33" x14ac:dyDescent="0.25">
      <c r="A3" s="7" t="s">
        <v>14</v>
      </c>
      <c r="B3" s="8" t="s">
        <v>15</v>
      </c>
    </row>
    <row r="4" spans="1:33" x14ac:dyDescent="0.25">
      <c r="A4" s="7" t="s">
        <v>16</v>
      </c>
      <c r="B4" s="11" t="s">
        <v>17</v>
      </c>
      <c r="C4" s="12"/>
    </row>
    <row r="5" spans="1:33" x14ac:dyDescent="0.25">
      <c r="A5" s="7" t="s">
        <v>18</v>
      </c>
    </row>
    <row r="6" spans="1:33" x14ac:dyDescent="0.25">
      <c r="A6" s="7" t="s">
        <v>19</v>
      </c>
      <c r="B6" s="8" t="s">
        <v>109</v>
      </c>
    </row>
    <row r="7" spans="1:33" s="10" customFormat="1" x14ac:dyDescent="0.25"/>
    <row r="8" spans="1:33" s="10" customFormat="1" x14ac:dyDescent="0.25"/>
    <row r="10" spans="1:33" s="7" customFormat="1" ht="18.75" x14ac:dyDescent="0.25">
      <c r="A10" s="7" t="s">
        <v>20</v>
      </c>
      <c r="B10" s="7" t="s">
        <v>21</v>
      </c>
      <c r="C10" s="7" t="s">
        <v>22</v>
      </c>
      <c r="D10" s="13" t="s">
        <v>23</v>
      </c>
      <c r="E10" s="10"/>
      <c r="F10" s="15"/>
      <c r="G10" s="30" t="s">
        <v>70</v>
      </c>
      <c r="H10" s="30"/>
      <c r="I10" s="30"/>
      <c r="J10" s="30"/>
      <c r="K10" s="30"/>
      <c r="L10" s="30"/>
      <c r="M10" s="30"/>
      <c r="N10" s="30"/>
      <c r="O10" s="30"/>
      <c r="P10" s="30"/>
      <c r="Q10" s="31" t="s">
        <v>71</v>
      </c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</row>
    <row r="11" spans="1:33" s="7" customFormat="1" ht="15.75" x14ac:dyDescent="0.25">
      <c r="A11" s="7" t="s">
        <v>24</v>
      </c>
      <c r="D11" s="13"/>
      <c r="E11" s="10"/>
      <c r="F11" s="26" t="s">
        <v>72</v>
      </c>
      <c r="G11" s="27" t="s">
        <v>73</v>
      </c>
      <c r="H11" s="27" t="s">
        <v>74</v>
      </c>
      <c r="I11" s="27" t="s">
        <v>75</v>
      </c>
      <c r="J11" s="27" t="s">
        <v>76</v>
      </c>
      <c r="K11" s="27" t="s">
        <v>77</v>
      </c>
      <c r="L11" s="32" t="s">
        <v>78</v>
      </c>
      <c r="M11" s="26" t="s">
        <v>79</v>
      </c>
      <c r="N11" s="34" t="s">
        <v>80</v>
      </c>
      <c r="O11" s="34"/>
      <c r="P11" s="34"/>
      <c r="Q11" s="27" t="s">
        <v>81</v>
      </c>
      <c r="R11" s="24"/>
      <c r="S11" s="26" t="s">
        <v>82</v>
      </c>
      <c r="T11" s="28" t="s">
        <v>83</v>
      </c>
      <c r="U11" s="28" t="s">
        <v>84</v>
      </c>
      <c r="V11" s="17"/>
      <c r="W11" s="17"/>
      <c r="X11" s="17"/>
      <c r="Y11" s="17"/>
      <c r="Z11" s="17"/>
      <c r="AA11" s="17"/>
      <c r="AB11" s="17"/>
      <c r="AC11" s="17"/>
      <c r="AD11" s="26" t="s">
        <v>85</v>
      </c>
      <c r="AE11" s="28" t="s">
        <v>86</v>
      </c>
      <c r="AF11" s="27" t="s">
        <v>87</v>
      </c>
      <c r="AG11" s="26" t="s">
        <v>88</v>
      </c>
    </row>
    <row r="12" spans="1:33" ht="15.75" x14ac:dyDescent="0.25">
      <c r="A12" s="11">
        <v>1</v>
      </c>
      <c r="B12" s="8" t="s">
        <v>25</v>
      </c>
      <c r="C12" s="8" t="s">
        <v>26</v>
      </c>
      <c r="D12" s="14" t="s">
        <v>110</v>
      </c>
      <c r="E12" s="10"/>
      <c r="F12" s="26"/>
      <c r="G12" s="27"/>
      <c r="H12" s="27"/>
      <c r="I12" s="27"/>
      <c r="J12" s="27"/>
      <c r="K12" s="27"/>
      <c r="L12" s="33"/>
      <c r="M12" s="26"/>
      <c r="N12" s="17" t="s">
        <v>89</v>
      </c>
      <c r="O12" s="17" t="s">
        <v>90</v>
      </c>
      <c r="P12" s="17" t="s">
        <v>91</v>
      </c>
      <c r="Q12" s="27"/>
      <c r="R12" s="24" t="s">
        <v>92</v>
      </c>
      <c r="S12" s="26"/>
      <c r="T12" s="29"/>
      <c r="U12" s="29"/>
      <c r="V12" s="17" t="s">
        <v>93</v>
      </c>
      <c r="W12" s="18" t="s">
        <v>94</v>
      </c>
      <c r="X12" s="17" t="s">
        <v>95</v>
      </c>
      <c r="Y12" s="17" t="s">
        <v>96</v>
      </c>
      <c r="Z12" s="18" t="s">
        <v>97</v>
      </c>
      <c r="AA12" s="17" t="s">
        <v>98</v>
      </c>
      <c r="AB12" s="17" t="s">
        <v>99</v>
      </c>
      <c r="AC12" s="17" t="s">
        <v>100</v>
      </c>
      <c r="AD12" s="26"/>
      <c r="AE12" s="29"/>
      <c r="AF12" s="27"/>
      <c r="AG12" s="26"/>
    </row>
    <row r="13" spans="1:33" x14ac:dyDescent="0.25">
      <c r="A13" s="11">
        <v>2</v>
      </c>
      <c r="B13" s="8" t="s">
        <v>25</v>
      </c>
      <c r="C13" s="8" t="s">
        <v>26</v>
      </c>
      <c r="D13" s="14" t="s">
        <v>111</v>
      </c>
      <c r="E13" s="10"/>
      <c r="F13" s="19">
        <v>1</v>
      </c>
      <c r="G13" s="20"/>
      <c r="H13" s="20"/>
      <c r="I13" s="20">
        <v>2</v>
      </c>
      <c r="J13" s="20">
        <v>2000000</v>
      </c>
      <c r="K13" s="20">
        <f>IF(I13=1,J13,0)</f>
        <v>0</v>
      </c>
      <c r="L13" s="20">
        <f>J13</f>
        <v>2000000</v>
      </c>
      <c r="M13" s="20"/>
      <c r="N13" s="20">
        <v>7</v>
      </c>
      <c r="O13" s="20">
        <v>10</v>
      </c>
      <c r="P13" s="20"/>
      <c r="Q13" s="21">
        <f>IF(SUM(O13,N13,P13)&lt;10,SUM(O13,N13,P13),IF(SUM(O13,N13,P13)&lt;20,SUM(O13,N13,P13)-10,IF(SUM(O13,N13,P13)&lt;30,SUM(O13,N13,P13)-20,SUM(O13,N13,P13)-30)))</f>
        <v>7</v>
      </c>
      <c r="R13" s="21">
        <f>Q13</f>
        <v>7</v>
      </c>
      <c r="S13" s="22">
        <f>IF(W13&gt;Z13,1, IF(W13=Z13,-1,0))</f>
        <v>0</v>
      </c>
      <c r="T13" s="21"/>
      <c r="U13" s="21"/>
      <c r="V13" s="21">
        <f>SUM(U14:U18)</f>
        <v>0</v>
      </c>
      <c r="W13" s="21">
        <f t="shared" ref="W13:W14" si="0">IF(V13&lt;=L13,V13,L13)</f>
        <v>0</v>
      </c>
      <c r="X13" s="21">
        <f t="shared" ref="X13:X14" si="1">SUM(L13,W13)</f>
        <v>2000000</v>
      </c>
      <c r="Y13" s="21">
        <f>SUM(T14:T18)</f>
        <v>3000000</v>
      </c>
      <c r="Z13" s="21">
        <f>IF(Y13&lt;=X13,Y13,X13)</f>
        <v>2000000</v>
      </c>
      <c r="AA13" s="21">
        <f>X13-Z13</f>
        <v>0</v>
      </c>
      <c r="AB13" s="21">
        <f>AA13</f>
        <v>0</v>
      </c>
      <c r="AC13" s="21"/>
      <c r="AD13" s="21">
        <f>ROUND(AB13,0)</f>
        <v>0</v>
      </c>
      <c r="AE13" s="21">
        <f>AD13-J13</f>
        <v>-2000000</v>
      </c>
      <c r="AF13" s="21">
        <f>ROUND(IF(AD13-J13&gt;0,(AD13-J13)*0.1,0),0)</f>
        <v>0</v>
      </c>
      <c r="AG13" s="21">
        <f>ROUND(AD13-AF13,0)</f>
        <v>0</v>
      </c>
    </row>
    <row r="14" spans="1:33" x14ac:dyDescent="0.25">
      <c r="A14" s="11">
        <v>3</v>
      </c>
      <c r="B14" s="8" t="s">
        <v>28</v>
      </c>
      <c r="C14" s="8" t="s">
        <v>31</v>
      </c>
      <c r="D14" s="9" t="s">
        <v>32</v>
      </c>
      <c r="E14" s="10"/>
      <c r="F14" s="19">
        <v>2</v>
      </c>
      <c r="G14" s="20"/>
      <c r="H14" s="20"/>
      <c r="I14" s="20">
        <v>1</v>
      </c>
      <c r="J14" s="20">
        <v>3000000</v>
      </c>
      <c r="K14" s="20">
        <f t="shared" ref="K14" si="2">IF(I14=1,J14,0)</f>
        <v>3000000</v>
      </c>
      <c r="L14" s="20">
        <f>L13</f>
        <v>2000000</v>
      </c>
      <c r="M14" s="20">
        <v>3000000</v>
      </c>
      <c r="N14" s="20">
        <v>4</v>
      </c>
      <c r="O14" s="23">
        <v>4</v>
      </c>
      <c r="P14" s="20">
        <v>1</v>
      </c>
      <c r="Q14" s="21">
        <f t="shared" ref="Q14" si="3">IF(SUM(O14,N14,P14)&lt;10,SUM(O14,N14,P14),IF(SUM(O14,N14,P14)&lt;20,SUM(O14,N14,P14)-10,IF(SUM(O14,N14,P14)&lt;30,SUM(O14,N14,P14)-20,SUM(O14,N14,P14)-30)))</f>
        <v>9</v>
      </c>
      <c r="R14" s="21">
        <f>R13</f>
        <v>7</v>
      </c>
      <c r="S14" s="22">
        <f>IF(Q14&gt;R14,1,IF(Q14=R14,-1,0))</f>
        <v>1</v>
      </c>
      <c r="T14" s="21">
        <f>IF(S14=1,M14,0)</f>
        <v>3000000</v>
      </c>
      <c r="U14" s="21">
        <f>IF(S14=0,M14,0)</f>
        <v>0</v>
      </c>
      <c r="V14" s="21">
        <f>V13</f>
        <v>0</v>
      </c>
      <c r="W14" s="21">
        <f t="shared" si="0"/>
        <v>0</v>
      </c>
      <c r="X14" s="21">
        <f t="shared" si="1"/>
        <v>2000000</v>
      </c>
      <c r="Y14" s="21">
        <f>SUM(T14:T18)</f>
        <v>3000000</v>
      </c>
      <c r="Z14" s="21">
        <f t="shared" ref="Z14" si="4">IF(Y14&lt;=X14,Y14,X14)</f>
        <v>2000000</v>
      </c>
      <c r="AA14" s="21">
        <f t="shared" ref="AA14" si="5">X14-Z14</f>
        <v>0</v>
      </c>
      <c r="AB14" s="21">
        <f t="shared" ref="AB14" si="6">AA14</f>
        <v>0</v>
      </c>
      <c r="AC14" s="21">
        <f>IF(S14=1,K14+T14/Y14*Z14, IF(S14=0,K14-U14/V14*W14,J14))</f>
        <v>5000000</v>
      </c>
      <c r="AD14" s="21">
        <f>ROUND(AC14,0)</f>
        <v>5000000</v>
      </c>
      <c r="AE14" s="21">
        <f t="shared" ref="AE14" si="7">AD14-J14</f>
        <v>2000000</v>
      </c>
      <c r="AF14" s="21">
        <f t="shared" ref="AF14" si="8">ROUND(IF(AD14-J14&gt;0,(AD14-J14)*0.1,0),0)</f>
        <v>200000</v>
      </c>
      <c r="AG14" s="21">
        <f t="shared" ref="AG14" si="9">ROUND(AD14-AF14,0)</f>
        <v>4800000</v>
      </c>
    </row>
    <row r="15" spans="1:33" x14ac:dyDescent="0.25">
      <c r="A15" s="11">
        <v>4</v>
      </c>
      <c r="B15" s="8" t="s">
        <v>33</v>
      </c>
      <c r="C15" s="8" t="s">
        <v>31</v>
      </c>
      <c r="D15" s="14" t="s">
        <v>32</v>
      </c>
      <c r="E15" s="10"/>
      <c r="F15" s="10"/>
      <c r="AE15" s="8"/>
      <c r="AF15" s="8"/>
      <c r="AG15" s="8"/>
    </row>
    <row r="16" spans="1:33" x14ac:dyDescent="0.25">
      <c r="A16" s="11">
        <v>5</v>
      </c>
      <c r="B16" s="8" t="s">
        <v>28</v>
      </c>
      <c r="C16" s="8" t="s">
        <v>31</v>
      </c>
      <c r="D16" s="14" t="s">
        <v>60</v>
      </c>
      <c r="E16" s="10"/>
      <c r="F16" s="10"/>
      <c r="AE16" s="8"/>
      <c r="AF16" s="8"/>
      <c r="AG16" s="8"/>
    </row>
    <row r="17" spans="1:4" x14ac:dyDescent="0.25">
      <c r="A17" s="11">
        <v>6</v>
      </c>
      <c r="B17" s="8" t="s">
        <v>33</v>
      </c>
      <c r="C17" s="8" t="s">
        <v>31</v>
      </c>
      <c r="D17" s="14" t="s">
        <v>60</v>
      </c>
    </row>
    <row r="18" spans="1:4" x14ac:dyDescent="0.25">
      <c r="A18" s="11">
        <v>7</v>
      </c>
      <c r="B18" s="8" t="s">
        <v>28</v>
      </c>
      <c r="C18" s="8" t="s">
        <v>35</v>
      </c>
      <c r="D18" s="14" t="s">
        <v>65</v>
      </c>
    </row>
    <row r="19" spans="1:4" x14ac:dyDescent="0.25">
      <c r="A19" s="11">
        <v>8</v>
      </c>
      <c r="B19" s="8" t="s">
        <v>33</v>
      </c>
      <c r="C19" s="8" t="s">
        <v>31</v>
      </c>
      <c r="D19" s="9" t="s">
        <v>116</v>
      </c>
    </row>
    <row r="20" spans="1:4" x14ac:dyDescent="0.25">
      <c r="A20" s="11">
        <v>9</v>
      </c>
      <c r="B20" s="8" t="s">
        <v>28</v>
      </c>
      <c r="C20" s="8" t="s">
        <v>35</v>
      </c>
      <c r="D20" s="14" t="s">
        <v>66</v>
      </c>
    </row>
    <row r="21" spans="1:4" x14ac:dyDescent="0.25">
      <c r="A21" s="11">
        <v>10</v>
      </c>
      <c r="B21" s="8" t="s">
        <v>33</v>
      </c>
      <c r="C21" s="8" t="s">
        <v>31</v>
      </c>
      <c r="D21" s="9" t="s">
        <v>61</v>
      </c>
    </row>
    <row r="22" spans="1:4" x14ac:dyDescent="0.25">
      <c r="A22" s="11">
        <v>11</v>
      </c>
      <c r="B22" s="8" t="s">
        <v>28</v>
      </c>
      <c r="C22" s="8" t="s">
        <v>31</v>
      </c>
      <c r="D22" s="9" t="s">
        <v>37</v>
      </c>
    </row>
    <row r="23" spans="1:4" x14ac:dyDescent="0.25">
      <c r="A23" s="11">
        <v>12</v>
      </c>
      <c r="B23" s="8" t="s">
        <v>28</v>
      </c>
      <c r="C23" s="8" t="s">
        <v>35</v>
      </c>
      <c r="D23" s="14" t="s">
        <v>36</v>
      </c>
    </row>
    <row r="24" spans="1:4" x14ac:dyDescent="0.25">
      <c r="A24" s="11">
        <v>13</v>
      </c>
      <c r="B24" s="8" t="s">
        <v>28</v>
      </c>
      <c r="C24" s="8" t="s">
        <v>31</v>
      </c>
      <c r="D24" s="9" t="s">
        <v>40</v>
      </c>
    </row>
    <row r="25" spans="1:4" x14ac:dyDescent="0.25">
      <c r="A25" s="11">
        <v>14</v>
      </c>
      <c r="B25" s="8" t="s">
        <v>33</v>
      </c>
      <c r="C25" s="8" t="s">
        <v>31</v>
      </c>
      <c r="D25" s="9" t="s">
        <v>40</v>
      </c>
    </row>
    <row r="26" spans="1:4" x14ac:dyDescent="0.25">
      <c r="A26" s="11">
        <v>15</v>
      </c>
      <c r="B26" s="8" t="s">
        <v>28</v>
      </c>
      <c r="C26" s="8" t="s">
        <v>49</v>
      </c>
      <c r="D26" s="9" t="s">
        <v>112</v>
      </c>
    </row>
    <row r="27" spans="1:4" x14ac:dyDescent="0.25">
      <c r="A27" s="11">
        <v>16</v>
      </c>
      <c r="B27" s="8" t="s">
        <v>33</v>
      </c>
      <c r="C27" s="8" t="s">
        <v>49</v>
      </c>
      <c r="D27" s="9" t="s">
        <v>113</v>
      </c>
    </row>
    <row r="28" spans="1:4" x14ac:dyDescent="0.25">
      <c r="A28" s="11">
        <v>17</v>
      </c>
      <c r="B28" s="8" t="s">
        <v>25</v>
      </c>
      <c r="C28" s="8" t="s">
        <v>115</v>
      </c>
      <c r="D28" s="14" t="s">
        <v>28</v>
      </c>
    </row>
    <row r="29" spans="1:4" x14ac:dyDescent="0.25">
      <c r="A29" s="11">
        <v>18</v>
      </c>
      <c r="B29" s="8" t="s">
        <v>25</v>
      </c>
      <c r="C29" s="8" t="s">
        <v>115</v>
      </c>
      <c r="D29" s="14" t="s">
        <v>33</v>
      </c>
    </row>
  </sheetData>
  <mergeCells count="19">
    <mergeCell ref="T11:T12"/>
    <mergeCell ref="U11:U12"/>
    <mergeCell ref="AD11:AD12"/>
    <mergeCell ref="G10:P10"/>
    <mergeCell ref="Q10:AG10"/>
    <mergeCell ref="K11:K12"/>
    <mergeCell ref="L11:L12"/>
    <mergeCell ref="M11:M12"/>
    <mergeCell ref="AE11:AE12"/>
    <mergeCell ref="AF11:AF12"/>
    <mergeCell ref="AG11:AG12"/>
    <mergeCell ref="N11:P11"/>
    <mergeCell ref="Q11:Q12"/>
    <mergeCell ref="S11:S12"/>
    <mergeCell ref="F11:F12"/>
    <mergeCell ref="G11:G12"/>
    <mergeCell ref="H11:H12"/>
    <mergeCell ref="I11:I12"/>
    <mergeCell ref="J11:J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4AD32-30AA-4CB2-B695-B7056ED3E834}">
  <dimension ref="A1:AN26"/>
  <sheetViews>
    <sheetView workbookViewId="0">
      <selection activeCell="D14" sqref="D14"/>
    </sheetView>
  </sheetViews>
  <sheetFormatPr defaultColWidth="9.140625" defaultRowHeight="15" x14ac:dyDescent="0.25"/>
  <cols>
    <col min="1" max="1" width="13.140625" style="8" bestFit="1" customWidth="1" collapsed="1"/>
    <col min="2" max="2" width="11" style="8" customWidth="1" collapsed="1"/>
    <col min="3" max="3" width="27.85546875" style="8" bestFit="1" customWidth="1" collapsed="1"/>
    <col min="4" max="4" width="54.42578125" style="9" customWidth="1" collapsed="1"/>
    <col min="5" max="6" width="9.140625" style="8" collapsed="1"/>
    <col min="7" max="33" width="9.140625" style="10" collapsed="1"/>
    <col min="34" max="35" width="9.140625" style="8" collapsed="1"/>
    <col min="36" max="36" width="9.140625" style="8"/>
    <col min="37" max="37" width="9.140625" style="8" collapsed="1"/>
    <col min="38" max="40" width="9.140625" style="8"/>
    <col min="41" max="16384" width="9.140625" style="8" collapsed="1"/>
  </cols>
  <sheetData>
    <row r="1" spans="1:33" x14ac:dyDescent="0.25">
      <c r="A1" s="7" t="s">
        <v>11</v>
      </c>
      <c r="B1" s="8" t="s">
        <v>48</v>
      </c>
    </row>
    <row r="2" spans="1:33" x14ac:dyDescent="0.25">
      <c r="A2" s="7" t="s">
        <v>12</v>
      </c>
      <c r="B2" s="8" t="s">
        <v>43</v>
      </c>
    </row>
    <row r="3" spans="1:33" x14ac:dyDescent="0.25">
      <c r="A3" s="7" t="s">
        <v>14</v>
      </c>
      <c r="B3" s="8" t="s">
        <v>15</v>
      </c>
    </row>
    <row r="4" spans="1:33" x14ac:dyDescent="0.25">
      <c r="A4" s="7" t="s">
        <v>16</v>
      </c>
      <c r="B4" s="11" t="s">
        <v>17</v>
      </c>
      <c r="C4" s="12"/>
    </row>
    <row r="5" spans="1:33" x14ac:dyDescent="0.25">
      <c r="A5" s="7" t="s">
        <v>18</v>
      </c>
    </row>
    <row r="6" spans="1:33" x14ac:dyDescent="0.25">
      <c r="A6" s="7" t="s">
        <v>19</v>
      </c>
      <c r="B6" s="8" t="s">
        <v>38</v>
      </c>
    </row>
    <row r="7" spans="1:33" s="10" customFormat="1" x14ac:dyDescent="0.25"/>
    <row r="8" spans="1:33" s="10" customFormat="1" x14ac:dyDescent="0.25"/>
    <row r="10" spans="1:33" s="7" customFormat="1" x14ac:dyDescent="0.25">
      <c r="A10" s="7" t="s">
        <v>20</v>
      </c>
      <c r="B10" s="7" t="s">
        <v>21</v>
      </c>
      <c r="C10" s="7" t="s">
        <v>22</v>
      </c>
      <c r="D10" s="13" t="s">
        <v>23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 spans="1:33" s="7" customFormat="1" x14ac:dyDescent="0.25">
      <c r="A11" s="7" t="s">
        <v>24</v>
      </c>
      <c r="D11" s="13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 spans="1:33" x14ac:dyDescent="0.25">
      <c r="A12" s="11">
        <v>1</v>
      </c>
      <c r="B12" s="8" t="s">
        <v>25</v>
      </c>
      <c r="C12" s="8" t="s">
        <v>26</v>
      </c>
      <c r="D12" s="14" t="s">
        <v>27</v>
      </c>
      <c r="E12" s="10"/>
      <c r="F12" s="10"/>
      <c r="AE12" s="8"/>
      <c r="AF12" s="8"/>
      <c r="AG12" s="8"/>
    </row>
    <row r="13" spans="1:33" x14ac:dyDescent="0.25">
      <c r="A13" s="11">
        <v>2</v>
      </c>
      <c r="B13" s="8" t="s">
        <v>25</v>
      </c>
      <c r="C13" s="8" t="s">
        <v>26</v>
      </c>
      <c r="D13" s="14" t="s">
        <v>29</v>
      </c>
      <c r="E13" s="10"/>
      <c r="F13" s="10"/>
      <c r="AE13" s="8"/>
      <c r="AF13" s="8"/>
      <c r="AG13" s="8"/>
    </row>
    <row r="14" spans="1:33" x14ac:dyDescent="0.25">
      <c r="A14" s="11">
        <v>3</v>
      </c>
      <c r="B14" s="8" t="s">
        <v>25</v>
      </c>
      <c r="C14" s="8" t="s">
        <v>26</v>
      </c>
      <c r="D14" s="14" t="s">
        <v>30</v>
      </c>
      <c r="E14" s="10"/>
      <c r="F14" s="10"/>
      <c r="AE14" s="8"/>
      <c r="AF14" s="8"/>
      <c r="AG14" s="8"/>
    </row>
    <row r="15" spans="1:33" x14ac:dyDescent="0.25">
      <c r="A15" s="11">
        <v>4</v>
      </c>
      <c r="B15" s="8" t="s">
        <v>28</v>
      </c>
      <c r="C15" s="8" t="s">
        <v>31</v>
      </c>
      <c r="D15" s="9" t="s">
        <v>32</v>
      </c>
      <c r="E15" s="10"/>
      <c r="F15" s="10"/>
      <c r="AE15" s="8"/>
      <c r="AF15" s="8"/>
      <c r="AG15" s="8"/>
    </row>
    <row r="16" spans="1:33" x14ac:dyDescent="0.25">
      <c r="A16" s="11">
        <v>5</v>
      </c>
      <c r="B16" s="8" t="s">
        <v>33</v>
      </c>
      <c r="C16" s="8" t="s">
        <v>31</v>
      </c>
      <c r="D16" s="14" t="s">
        <v>32</v>
      </c>
      <c r="E16" s="10"/>
      <c r="F16" s="10"/>
      <c r="AE16" s="8"/>
      <c r="AF16" s="8"/>
      <c r="AG16" s="8"/>
    </row>
    <row r="17" spans="1:4" x14ac:dyDescent="0.25">
      <c r="A17" s="11">
        <v>6</v>
      </c>
      <c r="B17" s="8" t="s">
        <v>13</v>
      </c>
      <c r="C17" s="8" t="s">
        <v>31</v>
      </c>
      <c r="D17" s="14" t="s">
        <v>32</v>
      </c>
    </row>
    <row r="18" spans="1:4" x14ac:dyDescent="0.25">
      <c r="A18" s="11">
        <v>7</v>
      </c>
      <c r="B18" s="8" t="s">
        <v>28</v>
      </c>
      <c r="C18" s="8" t="s">
        <v>31</v>
      </c>
      <c r="D18" s="14" t="s">
        <v>39</v>
      </c>
    </row>
    <row r="19" spans="1:4" x14ac:dyDescent="0.25">
      <c r="A19" s="11">
        <v>8</v>
      </c>
      <c r="B19" s="8" t="s">
        <v>33</v>
      </c>
      <c r="C19" s="8" t="s">
        <v>31</v>
      </c>
      <c r="D19" s="14" t="s">
        <v>39</v>
      </c>
    </row>
    <row r="20" spans="1:4" x14ac:dyDescent="0.25">
      <c r="A20" s="11">
        <v>9</v>
      </c>
      <c r="B20" s="8" t="s">
        <v>13</v>
      </c>
      <c r="C20" s="8" t="s">
        <v>31</v>
      </c>
      <c r="D20" s="14" t="s">
        <v>39</v>
      </c>
    </row>
    <row r="21" spans="1:4" x14ac:dyDescent="0.25">
      <c r="A21" s="11">
        <v>10</v>
      </c>
      <c r="B21" s="8" t="s">
        <v>33</v>
      </c>
      <c r="C21" s="8" t="s">
        <v>31</v>
      </c>
      <c r="D21" s="9" t="s">
        <v>34</v>
      </c>
    </row>
    <row r="22" spans="1:4" x14ac:dyDescent="0.25">
      <c r="A22" s="11">
        <v>11</v>
      </c>
      <c r="B22" s="8" t="s">
        <v>13</v>
      </c>
      <c r="C22" s="8" t="s">
        <v>31</v>
      </c>
      <c r="D22" s="9" t="s">
        <v>34</v>
      </c>
    </row>
    <row r="23" spans="1:4" x14ac:dyDescent="0.25">
      <c r="A23" s="11">
        <v>12</v>
      </c>
      <c r="B23" s="8" t="s">
        <v>28</v>
      </c>
      <c r="C23" s="8" t="s">
        <v>35</v>
      </c>
      <c r="D23" s="14" t="s">
        <v>36</v>
      </c>
    </row>
    <row r="24" spans="1:4" x14ac:dyDescent="0.25">
      <c r="A24" s="11">
        <v>13</v>
      </c>
      <c r="B24" s="8" t="s">
        <v>33</v>
      </c>
      <c r="C24" s="8" t="s">
        <v>31</v>
      </c>
      <c r="D24" s="9" t="s">
        <v>37</v>
      </c>
    </row>
    <row r="25" spans="1:4" x14ac:dyDescent="0.25">
      <c r="A25" s="11">
        <v>14</v>
      </c>
      <c r="B25" s="8" t="s">
        <v>13</v>
      </c>
      <c r="C25" s="8" t="s">
        <v>31</v>
      </c>
      <c r="D25" s="9" t="s">
        <v>37</v>
      </c>
    </row>
    <row r="26" spans="1:4" x14ac:dyDescent="0.25">
      <c r="A26" s="11">
        <v>15</v>
      </c>
      <c r="B26" s="8" t="s">
        <v>28</v>
      </c>
      <c r="C26" s="8" t="s">
        <v>31</v>
      </c>
      <c r="D26" s="9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0B372-8D14-430A-8460-4C1F2CD08C7E}">
  <dimension ref="A1:AN26"/>
  <sheetViews>
    <sheetView workbookViewId="0">
      <selection sqref="A1:XFD1048576"/>
    </sheetView>
  </sheetViews>
  <sheetFormatPr defaultColWidth="9.140625" defaultRowHeight="15" x14ac:dyDescent="0.25"/>
  <cols>
    <col min="1" max="1" width="13.140625" style="8" bestFit="1" customWidth="1" collapsed="1"/>
    <col min="2" max="2" width="11" style="8" customWidth="1" collapsed="1"/>
    <col min="3" max="3" width="27.85546875" style="8" bestFit="1" customWidth="1" collapsed="1"/>
    <col min="4" max="4" width="54.42578125" style="9" customWidth="1" collapsed="1"/>
    <col min="5" max="6" width="9.140625" style="8" collapsed="1"/>
    <col min="7" max="33" width="9.140625" style="10" collapsed="1"/>
    <col min="34" max="35" width="9.140625" style="8" collapsed="1"/>
    <col min="36" max="36" width="9.140625" style="8"/>
    <col min="37" max="37" width="9.140625" style="8" collapsed="1"/>
    <col min="38" max="40" width="9.140625" style="8"/>
    <col min="41" max="16384" width="9.140625" style="8" collapsed="1"/>
  </cols>
  <sheetData>
    <row r="1" spans="1:33" x14ac:dyDescent="0.25">
      <c r="A1" s="7" t="s">
        <v>11</v>
      </c>
      <c r="B1" s="8" t="s">
        <v>41</v>
      </c>
    </row>
    <row r="2" spans="1:33" x14ac:dyDescent="0.25">
      <c r="A2" s="7" t="s">
        <v>12</v>
      </c>
      <c r="B2" s="8" t="s">
        <v>43</v>
      </c>
    </row>
    <row r="3" spans="1:33" x14ac:dyDescent="0.25">
      <c r="A3" s="7" t="s">
        <v>14</v>
      </c>
      <c r="B3" s="8" t="s">
        <v>15</v>
      </c>
    </row>
    <row r="4" spans="1:33" x14ac:dyDescent="0.25">
      <c r="A4" s="7" t="s">
        <v>16</v>
      </c>
      <c r="B4" s="11" t="s">
        <v>17</v>
      </c>
      <c r="C4" s="12"/>
    </row>
    <row r="5" spans="1:33" x14ac:dyDescent="0.25">
      <c r="A5" s="7" t="s">
        <v>18</v>
      </c>
    </row>
    <row r="6" spans="1:33" x14ac:dyDescent="0.25">
      <c r="A6" s="7" t="s">
        <v>19</v>
      </c>
      <c r="B6" s="8" t="s">
        <v>38</v>
      </c>
    </row>
    <row r="7" spans="1:33" s="10" customFormat="1" x14ac:dyDescent="0.25"/>
    <row r="8" spans="1:33" s="10" customFormat="1" x14ac:dyDescent="0.25"/>
    <row r="10" spans="1:33" s="7" customFormat="1" x14ac:dyDescent="0.25">
      <c r="A10" s="7" t="s">
        <v>20</v>
      </c>
      <c r="B10" s="7" t="s">
        <v>21</v>
      </c>
      <c r="C10" s="7" t="s">
        <v>22</v>
      </c>
      <c r="D10" s="13" t="s">
        <v>23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 spans="1:33" s="7" customFormat="1" x14ac:dyDescent="0.25">
      <c r="A11" s="7" t="s">
        <v>24</v>
      </c>
      <c r="D11" s="13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 spans="1:33" x14ac:dyDescent="0.25">
      <c r="A12" s="11">
        <v>1</v>
      </c>
      <c r="B12" s="8" t="s">
        <v>25</v>
      </c>
      <c r="C12" s="8" t="s">
        <v>26</v>
      </c>
      <c r="D12" s="14" t="s">
        <v>27</v>
      </c>
      <c r="E12" s="10"/>
      <c r="F12" s="10"/>
      <c r="AE12" s="8"/>
      <c r="AF12" s="8"/>
      <c r="AG12" s="8"/>
    </row>
    <row r="13" spans="1:33" x14ac:dyDescent="0.25">
      <c r="A13" s="11">
        <v>2</v>
      </c>
      <c r="B13" s="8" t="s">
        <v>25</v>
      </c>
      <c r="C13" s="8" t="s">
        <v>26</v>
      </c>
      <c r="D13" s="14" t="s">
        <v>29</v>
      </c>
      <c r="E13" s="10"/>
      <c r="F13" s="10"/>
      <c r="AE13" s="8"/>
      <c r="AF13" s="8"/>
      <c r="AG13" s="8"/>
    </row>
    <row r="14" spans="1:33" x14ac:dyDescent="0.25">
      <c r="A14" s="11">
        <v>3</v>
      </c>
      <c r="B14" s="8" t="s">
        <v>25</v>
      </c>
      <c r="C14" s="8" t="s">
        <v>26</v>
      </c>
      <c r="D14" s="14" t="s">
        <v>30</v>
      </c>
      <c r="E14" s="10"/>
      <c r="F14" s="10"/>
      <c r="AE14" s="8"/>
      <c r="AF14" s="8"/>
      <c r="AG14" s="8"/>
    </row>
    <row r="15" spans="1:33" x14ac:dyDescent="0.25">
      <c r="A15" s="11">
        <v>4</v>
      </c>
      <c r="B15" s="8" t="s">
        <v>28</v>
      </c>
      <c r="C15" s="8" t="s">
        <v>31</v>
      </c>
      <c r="D15" s="9" t="s">
        <v>32</v>
      </c>
      <c r="E15" s="10"/>
      <c r="F15" s="10"/>
      <c r="AE15" s="8"/>
      <c r="AF15" s="8"/>
      <c r="AG15" s="8"/>
    </row>
    <row r="16" spans="1:33" x14ac:dyDescent="0.25">
      <c r="A16" s="11">
        <v>5</v>
      </c>
      <c r="B16" s="8" t="s">
        <v>33</v>
      </c>
      <c r="C16" s="8" t="s">
        <v>31</v>
      </c>
      <c r="D16" s="14" t="s">
        <v>32</v>
      </c>
      <c r="E16" s="10"/>
      <c r="F16" s="10"/>
      <c r="AE16" s="8"/>
      <c r="AF16" s="8"/>
      <c r="AG16" s="8"/>
    </row>
    <row r="17" spans="1:4" x14ac:dyDescent="0.25">
      <c r="A17" s="11">
        <v>6</v>
      </c>
      <c r="B17" s="8" t="s">
        <v>13</v>
      </c>
      <c r="C17" s="8" t="s">
        <v>31</v>
      </c>
      <c r="D17" s="14" t="s">
        <v>32</v>
      </c>
    </row>
    <row r="18" spans="1:4" x14ac:dyDescent="0.25">
      <c r="A18" s="11">
        <v>7</v>
      </c>
      <c r="B18" s="8" t="s">
        <v>28</v>
      </c>
      <c r="C18" s="8" t="s">
        <v>31</v>
      </c>
      <c r="D18" s="14" t="s">
        <v>39</v>
      </c>
    </row>
    <row r="19" spans="1:4" x14ac:dyDescent="0.25">
      <c r="A19" s="11">
        <v>8</v>
      </c>
      <c r="B19" s="8" t="s">
        <v>33</v>
      </c>
      <c r="C19" s="8" t="s">
        <v>31</v>
      </c>
      <c r="D19" s="14" t="s">
        <v>39</v>
      </c>
    </row>
    <row r="20" spans="1:4" x14ac:dyDescent="0.25">
      <c r="A20" s="11">
        <v>9</v>
      </c>
      <c r="B20" s="8" t="s">
        <v>13</v>
      </c>
      <c r="C20" s="8" t="s">
        <v>31</v>
      </c>
      <c r="D20" s="14" t="s">
        <v>39</v>
      </c>
    </row>
    <row r="21" spans="1:4" x14ac:dyDescent="0.25">
      <c r="A21" s="11">
        <v>10</v>
      </c>
      <c r="B21" s="8" t="s">
        <v>33</v>
      </c>
      <c r="C21" s="8" t="s">
        <v>31</v>
      </c>
      <c r="D21" s="9" t="s">
        <v>34</v>
      </c>
    </row>
    <row r="22" spans="1:4" x14ac:dyDescent="0.25">
      <c r="A22" s="11">
        <v>11</v>
      </c>
      <c r="B22" s="8" t="s">
        <v>13</v>
      </c>
      <c r="C22" s="8" t="s">
        <v>31</v>
      </c>
      <c r="D22" s="9" t="s">
        <v>34</v>
      </c>
    </row>
    <row r="23" spans="1:4" x14ac:dyDescent="0.25">
      <c r="A23" s="11">
        <v>12</v>
      </c>
      <c r="B23" s="8" t="s">
        <v>28</v>
      </c>
      <c r="C23" s="8" t="s">
        <v>35</v>
      </c>
      <c r="D23" s="14" t="s">
        <v>36</v>
      </c>
    </row>
    <row r="24" spans="1:4" x14ac:dyDescent="0.25">
      <c r="A24" s="11">
        <v>13</v>
      </c>
      <c r="B24" s="8" t="s">
        <v>33</v>
      </c>
      <c r="C24" s="8" t="s">
        <v>31</v>
      </c>
      <c r="D24" s="9" t="s">
        <v>37</v>
      </c>
    </row>
    <row r="25" spans="1:4" x14ac:dyDescent="0.25">
      <c r="A25" s="11">
        <v>14</v>
      </c>
      <c r="B25" s="8" t="s">
        <v>13</v>
      </c>
      <c r="C25" s="8" t="s">
        <v>31</v>
      </c>
      <c r="D25" s="9" t="s">
        <v>37</v>
      </c>
    </row>
    <row r="26" spans="1:4" x14ac:dyDescent="0.25">
      <c r="A26" s="11">
        <v>15</v>
      </c>
      <c r="B26" s="8" t="s">
        <v>28</v>
      </c>
      <c r="C26" s="8" t="s">
        <v>31</v>
      </c>
      <c r="D26" s="9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5E48C-2F2B-43CD-B98E-D707A881D9A3}">
  <dimension ref="A1:AN34"/>
  <sheetViews>
    <sheetView workbookViewId="0">
      <selection activeCell="A4" sqref="A1:XFD1048576"/>
    </sheetView>
  </sheetViews>
  <sheetFormatPr defaultColWidth="9.140625" defaultRowHeight="15" x14ac:dyDescent="0.25"/>
  <cols>
    <col min="1" max="1" width="13.140625" style="8" bestFit="1" customWidth="1" collapsed="1"/>
    <col min="2" max="2" width="11" style="8" customWidth="1" collapsed="1"/>
    <col min="3" max="3" width="27.85546875" style="8" bestFit="1" customWidth="1" collapsed="1"/>
    <col min="4" max="4" width="54.42578125" style="9" customWidth="1" collapsed="1"/>
    <col min="5" max="6" width="9.140625" style="8" collapsed="1"/>
    <col min="7" max="33" width="9.140625" style="10" collapsed="1"/>
    <col min="34" max="35" width="9.140625" style="8" collapsed="1"/>
    <col min="36" max="36" width="9.140625" style="8"/>
    <col min="37" max="37" width="9.140625" style="8" collapsed="1"/>
    <col min="38" max="40" width="9.140625" style="8"/>
    <col min="41" max="16384" width="9.140625" style="8" collapsed="1"/>
  </cols>
  <sheetData>
    <row r="1" spans="1:33" x14ac:dyDescent="0.25">
      <c r="A1" s="7" t="s">
        <v>11</v>
      </c>
      <c r="B1" s="8" t="s">
        <v>42</v>
      </c>
    </row>
    <row r="2" spans="1:33" x14ac:dyDescent="0.25">
      <c r="A2" s="7" t="s">
        <v>12</v>
      </c>
      <c r="B2" s="8" t="s">
        <v>13</v>
      </c>
    </row>
    <row r="3" spans="1:33" x14ac:dyDescent="0.25">
      <c r="A3" s="7" t="s">
        <v>14</v>
      </c>
      <c r="B3" s="8" t="s">
        <v>15</v>
      </c>
    </row>
    <row r="4" spans="1:33" x14ac:dyDescent="0.25">
      <c r="A4" s="7" t="s">
        <v>16</v>
      </c>
      <c r="B4" s="11" t="s">
        <v>17</v>
      </c>
      <c r="C4" s="12"/>
    </row>
    <row r="5" spans="1:33" x14ac:dyDescent="0.25">
      <c r="A5" s="7" t="s">
        <v>18</v>
      </c>
    </row>
    <row r="6" spans="1:33" x14ac:dyDescent="0.25">
      <c r="A6" s="7" t="s">
        <v>19</v>
      </c>
      <c r="B6" s="8" t="s">
        <v>59</v>
      </c>
    </row>
    <row r="7" spans="1:33" s="10" customFormat="1" x14ac:dyDescent="0.25"/>
    <row r="8" spans="1:33" s="10" customFormat="1" x14ac:dyDescent="0.25"/>
    <row r="10" spans="1:33" s="7" customFormat="1" x14ac:dyDescent="0.25">
      <c r="A10" s="7" t="s">
        <v>20</v>
      </c>
      <c r="B10" s="7" t="s">
        <v>21</v>
      </c>
      <c r="C10" s="7" t="s">
        <v>22</v>
      </c>
      <c r="D10" s="13" t="s">
        <v>23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 spans="1:33" s="7" customFormat="1" x14ac:dyDescent="0.25">
      <c r="A11" s="7" t="s">
        <v>24</v>
      </c>
      <c r="D11" s="13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 spans="1:33" x14ac:dyDescent="0.25">
      <c r="A12" s="11">
        <v>1</v>
      </c>
      <c r="B12" s="8" t="s">
        <v>25</v>
      </c>
      <c r="C12" s="8" t="s">
        <v>26</v>
      </c>
      <c r="D12" s="14" t="s">
        <v>56</v>
      </c>
      <c r="E12" s="10"/>
      <c r="F12" s="10"/>
      <c r="AE12" s="8"/>
      <c r="AF12" s="8"/>
      <c r="AG12" s="8"/>
    </row>
    <row r="13" spans="1:33" x14ac:dyDescent="0.25">
      <c r="A13" s="11">
        <v>2</v>
      </c>
      <c r="B13" s="8" t="s">
        <v>25</v>
      </c>
      <c r="C13" s="8" t="s">
        <v>26</v>
      </c>
      <c r="D13" s="14" t="s">
        <v>57</v>
      </c>
      <c r="E13" s="10"/>
      <c r="F13" s="10"/>
      <c r="AE13" s="8"/>
      <c r="AF13" s="8"/>
      <c r="AG13" s="8"/>
    </row>
    <row r="14" spans="1:33" x14ac:dyDescent="0.25">
      <c r="A14" s="11">
        <v>3</v>
      </c>
      <c r="B14" s="8" t="s">
        <v>25</v>
      </c>
      <c r="C14" s="8" t="s">
        <v>26</v>
      </c>
      <c r="D14" s="14" t="s">
        <v>58</v>
      </c>
      <c r="E14" s="10"/>
      <c r="F14" s="10"/>
      <c r="AE14" s="8"/>
      <c r="AF14" s="8"/>
      <c r="AG14" s="8"/>
    </row>
    <row r="15" spans="1:33" x14ac:dyDescent="0.25">
      <c r="A15" s="11">
        <v>4</v>
      </c>
      <c r="B15" s="8" t="s">
        <v>28</v>
      </c>
      <c r="C15" s="8" t="s">
        <v>31</v>
      </c>
      <c r="D15" s="9" t="s">
        <v>32</v>
      </c>
      <c r="E15" s="10"/>
      <c r="F15" s="10"/>
      <c r="AE15" s="8"/>
      <c r="AF15" s="8"/>
      <c r="AG15" s="8"/>
    </row>
    <row r="16" spans="1:33" x14ac:dyDescent="0.25">
      <c r="A16" s="11">
        <v>5</v>
      </c>
      <c r="B16" s="8" t="s">
        <v>33</v>
      </c>
      <c r="C16" s="8" t="s">
        <v>31</v>
      </c>
      <c r="D16" s="14" t="s">
        <v>32</v>
      </c>
      <c r="E16" s="10"/>
      <c r="F16" s="10"/>
      <c r="AE16" s="8"/>
      <c r="AF16" s="8"/>
      <c r="AG16" s="8"/>
    </row>
    <row r="17" spans="1:33" x14ac:dyDescent="0.25">
      <c r="A17" s="11">
        <v>6</v>
      </c>
      <c r="B17" s="8" t="s">
        <v>13</v>
      </c>
      <c r="C17" s="8" t="s">
        <v>31</v>
      </c>
      <c r="D17" s="14" t="s">
        <v>32</v>
      </c>
      <c r="E17" s="10"/>
      <c r="F17" s="10"/>
      <c r="AE17" s="8"/>
      <c r="AF17" s="8"/>
      <c r="AG17" s="8"/>
    </row>
    <row r="18" spans="1:33" x14ac:dyDescent="0.25">
      <c r="A18" s="11">
        <v>7</v>
      </c>
      <c r="B18" s="8" t="s">
        <v>28</v>
      </c>
      <c r="C18" s="8" t="s">
        <v>31</v>
      </c>
      <c r="D18" s="14" t="s">
        <v>60</v>
      </c>
    </row>
    <row r="19" spans="1:33" x14ac:dyDescent="0.25">
      <c r="A19" s="11">
        <v>8</v>
      </c>
      <c r="B19" s="8" t="s">
        <v>33</v>
      </c>
      <c r="C19" s="8" t="s">
        <v>31</v>
      </c>
      <c r="D19" s="14" t="s">
        <v>60</v>
      </c>
    </row>
    <row r="20" spans="1:33" x14ac:dyDescent="0.25">
      <c r="A20" s="11">
        <v>9</v>
      </c>
      <c r="B20" s="8" t="s">
        <v>13</v>
      </c>
      <c r="C20" s="8" t="s">
        <v>31</v>
      </c>
      <c r="D20" s="14" t="s">
        <v>60</v>
      </c>
    </row>
    <row r="21" spans="1:33" x14ac:dyDescent="0.25">
      <c r="A21" s="11">
        <v>10</v>
      </c>
      <c r="B21" s="8" t="s">
        <v>28</v>
      </c>
      <c r="C21" s="8" t="s">
        <v>35</v>
      </c>
      <c r="D21" s="14" t="s">
        <v>62</v>
      </c>
    </row>
    <row r="22" spans="1:33" x14ac:dyDescent="0.25">
      <c r="A22" s="11">
        <v>11</v>
      </c>
      <c r="B22" s="8" t="s">
        <v>33</v>
      </c>
      <c r="C22" s="8" t="s">
        <v>31</v>
      </c>
      <c r="D22" s="9" t="s">
        <v>34</v>
      </c>
    </row>
    <row r="23" spans="1:33" x14ac:dyDescent="0.25">
      <c r="A23" s="11">
        <v>12</v>
      </c>
      <c r="B23" s="8" t="s">
        <v>13</v>
      </c>
      <c r="C23" s="8" t="s">
        <v>31</v>
      </c>
      <c r="D23" s="9" t="s">
        <v>34</v>
      </c>
    </row>
    <row r="24" spans="1:33" x14ac:dyDescent="0.25">
      <c r="A24" s="11">
        <v>13</v>
      </c>
      <c r="B24" s="8" t="s">
        <v>28</v>
      </c>
      <c r="C24" s="8" t="s">
        <v>35</v>
      </c>
      <c r="D24" s="14" t="s">
        <v>63</v>
      </c>
    </row>
    <row r="25" spans="1:33" x14ac:dyDescent="0.25">
      <c r="A25" s="11">
        <v>14</v>
      </c>
      <c r="B25" s="8" t="s">
        <v>33</v>
      </c>
      <c r="C25" s="8" t="s">
        <v>31</v>
      </c>
      <c r="D25" s="9" t="s">
        <v>61</v>
      </c>
    </row>
    <row r="26" spans="1:33" x14ac:dyDescent="0.25">
      <c r="A26" s="11">
        <v>15</v>
      </c>
      <c r="B26" s="8" t="s">
        <v>13</v>
      </c>
      <c r="C26" s="8" t="s">
        <v>31</v>
      </c>
      <c r="D26" s="9" t="s">
        <v>37</v>
      </c>
    </row>
    <row r="27" spans="1:33" x14ac:dyDescent="0.25">
      <c r="A27" s="11">
        <v>16</v>
      </c>
      <c r="B27" s="8" t="s">
        <v>28</v>
      </c>
      <c r="C27" s="8" t="s">
        <v>31</v>
      </c>
      <c r="D27" s="9" t="s">
        <v>37</v>
      </c>
    </row>
    <row r="28" spans="1:33" x14ac:dyDescent="0.25">
      <c r="A28" s="11">
        <v>17</v>
      </c>
      <c r="B28" s="8" t="s">
        <v>28</v>
      </c>
      <c r="C28" s="8" t="s">
        <v>35</v>
      </c>
      <c r="D28" s="14" t="s">
        <v>36</v>
      </c>
    </row>
    <row r="29" spans="1:33" x14ac:dyDescent="0.25">
      <c r="A29" s="11">
        <v>18</v>
      </c>
      <c r="B29" s="8" t="s">
        <v>28</v>
      </c>
      <c r="C29" s="8" t="s">
        <v>31</v>
      </c>
      <c r="D29" s="9" t="s">
        <v>40</v>
      </c>
    </row>
    <row r="30" spans="1:33" x14ac:dyDescent="0.25">
      <c r="A30" s="11">
        <v>19</v>
      </c>
      <c r="B30" s="8" t="s">
        <v>33</v>
      </c>
      <c r="C30" s="8" t="s">
        <v>31</v>
      </c>
      <c r="D30" s="9" t="s">
        <v>40</v>
      </c>
    </row>
    <row r="31" spans="1:33" x14ac:dyDescent="0.25">
      <c r="A31" s="11">
        <v>20</v>
      </c>
      <c r="B31" s="8" t="s">
        <v>13</v>
      </c>
      <c r="C31" s="8" t="s">
        <v>31</v>
      </c>
      <c r="D31" s="9" t="s">
        <v>40</v>
      </c>
    </row>
    <row r="32" spans="1:33" x14ac:dyDescent="0.25">
      <c r="A32" s="11">
        <v>21</v>
      </c>
      <c r="B32" s="8" t="s">
        <v>28</v>
      </c>
      <c r="C32" s="8" t="s">
        <v>49</v>
      </c>
      <c r="D32" s="9" t="s">
        <v>52</v>
      </c>
    </row>
    <row r="33" spans="1:4" x14ac:dyDescent="0.25">
      <c r="A33" s="11">
        <v>22</v>
      </c>
      <c r="B33" s="8" t="s">
        <v>33</v>
      </c>
      <c r="C33" s="8" t="s">
        <v>49</v>
      </c>
      <c r="D33" s="9" t="s">
        <v>53</v>
      </c>
    </row>
    <row r="34" spans="1:4" x14ac:dyDescent="0.25">
      <c r="A34" s="11">
        <v>23</v>
      </c>
      <c r="B34" s="8" t="s">
        <v>13</v>
      </c>
      <c r="C34" s="8" t="s">
        <v>49</v>
      </c>
      <c r="D34" s="9" t="s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9A1C9-E74F-4AAD-BAAF-9E465071BE05}">
  <dimension ref="A1:AN26"/>
  <sheetViews>
    <sheetView workbookViewId="0">
      <selection sqref="A1:XFD1048576"/>
    </sheetView>
  </sheetViews>
  <sheetFormatPr defaultColWidth="9.140625" defaultRowHeight="15" x14ac:dyDescent="0.25"/>
  <cols>
    <col min="1" max="1" width="13.140625" style="8" bestFit="1" customWidth="1" collapsed="1"/>
    <col min="2" max="2" width="11" style="8" customWidth="1" collapsed="1"/>
    <col min="3" max="3" width="27.85546875" style="8" bestFit="1" customWidth="1" collapsed="1"/>
    <col min="4" max="4" width="54.42578125" style="9" customWidth="1" collapsed="1"/>
    <col min="5" max="6" width="9.140625" style="8" collapsed="1"/>
    <col min="7" max="33" width="9.140625" style="10" collapsed="1"/>
    <col min="34" max="35" width="9.140625" style="8" collapsed="1"/>
    <col min="36" max="36" width="9.140625" style="8"/>
    <col min="37" max="37" width="9.140625" style="8" collapsed="1"/>
    <col min="38" max="40" width="9.140625" style="8"/>
    <col min="41" max="16384" width="9.140625" style="8" collapsed="1"/>
  </cols>
  <sheetData>
    <row r="1" spans="1:33" x14ac:dyDescent="0.25">
      <c r="A1" s="7" t="s">
        <v>11</v>
      </c>
      <c r="B1" s="8" t="s">
        <v>44</v>
      </c>
    </row>
    <row r="2" spans="1:33" x14ac:dyDescent="0.25">
      <c r="A2" s="7" t="s">
        <v>12</v>
      </c>
      <c r="B2" s="8" t="s">
        <v>43</v>
      </c>
    </row>
    <row r="3" spans="1:33" x14ac:dyDescent="0.25">
      <c r="A3" s="7" t="s">
        <v>14</v>
      </c>
      <c r="B3" s="8" t="s">
        <v>15</v>
      </c>
    </row>
    <row r="4" spans="1:33" x14ac:dyDescent="0.25">
      <c r="A4" s="7" t="s">
        <v>16</v>
      </c>
      <c r="B4" s="11" t="s">
        <v>17</v>
      </c>
      <c r="C4" s="12"/>
    </row>
    <row r="5" spans="1:33" x14ac:dyDescent="0.25">
      <c r="A5" s="7" t="s">
        <v>18</v>
      </c>
    </row>
    <row r="6" spans="1:33" x14ac:dyDescent="0.25">
      <c r="A6" s="7" t="s">
        <v>19</v>
      </c>
      <c r="B6" s="8" t="s">
        <v>38</v>
      </c>
    </row>
    <row r="7" spans="1:33" s="10" customFormat="1" x14ac:dyDescent="0.25"/>
    <row r="8" spans="1:33" s="10" customFormat="1" x14ac:dyDescent="0.25"/>
    <row r="10" spans="1:33" s="7" customFormat="1" x14ac:dyDescent="0.25">
      <c r="A10" s="7" t="s">
        <v>20</v>
      </c>
      <c r="B10" s="7" t="s">
        <v>21</v>
      </c>
      <c r="C10" s="7" t="s">
        <v>22</v>
      </c>
      <c r="D10" s="13" t="s">
        <v>23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 spans="1:33" s="7" customFormat="1" x14ac:dyDescent="0.25">
      <c r="A11" s="7" t="s">
        <v>24</v>
      </c>
      <c r="D11" s="13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 spans="1:33" x14ac:dyDescent="0.25">
      <c r="A12" s="11">
        <v>1</v>
      </c>
      <c r="B12" s="8" t="s">
        <v>25</v>
      </c>
      <c r="C12" s="8" t="s">
        <v>26</v>
      </c>
      <c r="D12" s="14" t="s">
        <v>27</v>
      </c>
      <c r="E12" s="10"/>
      <c r="F12" s="10"/>
      <c r="AE12" s="8"/>
      <c r="AF12" s="8"/>
      <c r="AG12" s="8"/>
    </row>
    <row r="13" spans="1:33" x14ac:dyDescent="0.25">
      <c r="A13" s="11">
        <v>2</v>
      </c>
      <c r="B13" s="8" t="s">
        <v>25</v>
      </c>
      <c r="C13" s="8" t="s">
        <v>26</v>
      </c>
      <c r="D13" s="14" t="s">
        <v>29</v>
      </c>
      <c r="E13" s="10"/>
      <c r="F13" s="10"/>
      <c r="AE13" s="8"/>
      <c r="AF13" s="8"/>
      <c r="AG13" s="8"/>
    </row>
    <row r="14" spans="1:33" x14ac:dyDescent="0.25">
      <c r="A14" s="11">
        <v>3</v>
      </c>
      <c r="B14" s="8" t="s">
        <v>25</v>
      </c>
      <c r="C14" s="8" t="s">
        <v>26</v>
      </c>
      <c r="D14" s="14" t="s">
        <v>30</v>
      </c>
      <c r="E14" s="10"/>
      <c r="F14" s="10"/>
      <c r="AE14" s="8"/>
      <c r="AF14" s="8"/>
      <c r="AG14" s="8"/>
    </row>
    <row r="15" spans="1:33" x14ac:dyDescent="0.25">
      <c r="A15" s="11">
        <v>4</v>
      </c>
      <c r="B15" s="8" t="s">
        <v>28</v>
      </c>
      <c r="C15" s="8" t="s">
        <v>31</v>
      </c>
      <c r="D15" s="9" t="s">
        <v>32</v>
      </c>
      <c r="E15" s="10"/>
      <c r="F15" s="10"/>
      <c r="AE15" s="8"/>
      <c r="AF15" s="8"/>
      <c r="AG15" s="8"/>
    </row>
    <row r="16" spans="1:33" x14ac:dyDescent="0.25">
      <c r="A16" s="11">
        <v>5</v>
      </c>
      <c r="B16" s="8" t="s">
        <v>33</v>
      </c>
      <c r="C16" s="8" t="s">
        <v>31</v>
      </c>
      <c r="D16" s="14" t="s">
        <v>32</v>
      </c>
      <c r="E16" s="10"/>
      <c r="F16" s="10"/>
      <c r="AE16" s="8"/>
      <c r="AF16" s="8"/>
      <c r="AG16" s="8"/>
    </row>
    <row r="17" spans="1:4" x14ac:dyDescent="0.25">
      <c r="A17" s="11">
        <v>6</v>
      </c>
      <c r="B17" s="8" t="s">
        <v>13</v>
      </c>
      <c r="C17" s="8" t="s">
        <v>31</v>
      </c>
      <c r="D17" s="14" t="s">
        <v>32</v>
      </c>
    </row>
    <row r="18" spans="1:4" x14ac:dyDescent="0.25">
      <c r="A18" s="11">
        <v>7</v>
      </c>
      <c r="B18" s="8" t="s">
        <v>28</v>
      </c>
      <c r="C18" s="8" t="s">
        <v>31</v>
      </c>
      <c r="D18" s="14" t="s">
        <v>39</v>
      </c>
    </row>
    <row r="19" spans="1:4" x14ac:dyDescent="0.25">
      <c r="A19" s="11">
        <v>8</v>
      </c>
      <c r="B19" s="8" t="s">
        <v>33</v>
      </c>
      <c r="C19" s="8" t="s">
        <v>31</v>
      </c>
      <c r="D19" s="14" t="s">
        <v>39</v>
      </c>
    </row>
    <row r="20" spans="1:4" x14ac:dyDescent="0.25">
      <c r="A20" s="11">
        <v>9</v>
      </c>
      <c r="B20" s="8" t="s">
        <v>13</v>
      </c>
      <c r="C20" s="8" t="s">
        <v>31</v>
      </c>
      <c r="D20" s="14" t="s">
        <v>39</v>
      </c>
    </row>
    <row r="21" spans="1:4" x14ac:dyDescent="0.25">
      <c r="A21" s="11">
        <v>10</v>
      </c>
      <c r="B21" s="8" t="s">
        <v>33</v>
      </c>
      <c r="C21" s="8" t="s">
        <v>31</v>
      </c>
      <c r="D21" s="9" t="s">
        <v>34</v>
      </c>
    </row>
    <row r="22" spans="1:4" x14ac:dyDescent="0.25">
      <c r="A22" s="11">
        <v>11</v>
      </c>
      <c r="B22" s="8" t="s">
        <v>13</v>
      </c>
      <c r="C22" s="8" t="s">
        <v>31</v>
      </c>
      <c r="D22" s="9" t="s">
        <v>34</v>
      </c>
    </row>
    <row r="23" spans="1:4" x14ac:dyDescent="0.25">
      <c r="A23" s="11">
        <v>12</v>
      </c>
      <c r="B23" s="8" t="s">
        <v>28</v>
      </c>
      <c r="C23" s="8" t="s">
        <v>35</v>
      </c>
      <c r="D23" s="14" t="s">
        <v>36</v>
      </c>
    </row>
    <row r="24" spans="1:4" x14ac:dyDescent="0.25">
      <c r="A24" s="11">
        <v>13</v>
      </c>
      <c r="B24" s="8" t="s">
        <v>33</v>
      </c>
      <c r="C24" s="8" t="s">
        <v>31</v>
      </c>
      <c r="D24" s="9" t="s">
        <v>37</v>
      </c>
    </row>
    <row r="25" spans="1:4" x14ac:dyDescent="0.25">
      <c r="A25" s="11">
        <v>14</v>
      </c>
      <c r="B25" s="8" t="s">
        <v>13</v>
      </c>
      <c r="C25" s="8" t="s">
        <v>31</v>
      </c>
      <c r="D25" s="9" t="s">
        <v>37</v>
      </c>
    </row>
    <row r="26" spans="1:4" x14ac:dyDescent="0.25">
      <c r="A26" s="11">
        <v>15</v>
      </c>
      <c r="B26" s="8" t="s">
        <v>28</v>
      </c>
      <c r="C26" s="8" t="s">
        <v>31</v>
      </c>
      <c r="D26" s="9" t="s">
        <v>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090EE-26F7-43B2-A9A5-D458D835AFA6}">
  <dimension ref="A1:AN26"/>
  <sheetViews>
    <sheetView workbookViewId="0">
      <selection sqref="A1:XFD1048576"/>
    </sheetView>
  </sheetViews>
  <sheetFormatPr defaultColWidth="9.140625" defaultRowHeight="15" x14ac:dyDescent="0.25"/>
  <cols>
    <col min="1" max="1" width="13.140625" style="8" bestFit="1" customWidth="1" collapsed="1"/>
    <col min="2" max="2" width="11" style="8" customWidth="1" collapsed="1"/>
    <col min="3" max="3" width="27.85546875" style="8" bestFit="1" customWidth="1" collapsed="1"/>
    <col min="4" max="4" width="54.42578125" style="9" customWidth="1" collapsed="1"/>
    <col min="5" max="6" width="9.140625" style="8" collapsed="1"/>
    <col min="7" max="33" width="9.140625" style="10" collapsed="1"/>
    <col min="34" max="35" width="9.140625" style="8" collapsed="1"/>
    <col min="36" max="36" width="9.140625" style="8"/>
    <col min="37" max="37" width="9.140625" style="8" collapsed="1"/>
    <col min="38" max="40" width="9.140625" style="8"/>
    <col min="41" max="16384" width="9.140625" style="8" collapsed="1"/>
  </cols>
  <sheetData>
    <row r="1" spans="1:33" x14ac:dyDescent="0.25">
      <c r="A1" s="7" t="s">
        <v>11</v>
      </c>
      <c r="B1" s="8" t="s">
        <v>45</v>
      </c>
    </row>
    <row r="2" spans="1:33" x14ac:dyDescent="0.25">
      <c r="A2" s="7" t="s">
        <v>12</v>
      </c>
      <c r="B2" s="8" t="s">
        <v>43</v>
      </c>
    </row>
    <row r="3" spans="1:33" x14ac:dyDescent="0.25">
      <c r="A3" s="7" t="s">
        <v>14</v>
      </c>
      <c r="B3" s="8" t="s">
        <v>15</v>
      </c>
    </row>
    <row r="4" spans="1:33" x14ac:dyDescent="0.25">
      <c r="A4" s="7" t="s">
        <v>16</v>
      </c>
      <c r="B4" s="11" t="s">
        <v>17</v>
      </c>
      <c r="C4" s="12"/>
    </row>
    <row r="5" spans="1:33" x14ac:dyDescent="0.25">
      <c r="A5" s="7" t="s">
        <v>18</v>
      </c>
    </row>
    <row r="6" spans="1:33" x14ac:dyDescent="0.25">
      <c r="A6" s="7" t="s">
        <v>19</v>
      </c>
      <c r="B6" s="8" t="s">
        <v>38</v>
      </c>
    </row>
    <row r="7" spans="1:33" s="10" customFormat="1" x14ac:dyDescent="0.25"/>
    <row r="8" spans="1:33" s="10" customFormat="1" x14ac:dyDescent="0.25"/>
    <row r="10" spans="1:33" s="7" customFormat="1" x14ac:dyDescent="0.25">
      <c r="A10" s="7" t="s">
        <v>20</v>
      </c>
      <c r="B10" s="7" t="s">
        <v>21</v>
      </c>
      <c r="C10" s="7" t="s">
        <v>22</v>
      </c>
      <c r="D10" s="13" t="s">
        <v>23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 spans="1:33" s="7" customFormat="1" x14ac:dyDescent="0.25">
      <c r="A11" s="7" t="s">
        <v>24</v>
      </c>
      <c r="D11" s="13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 spans="1:33" x14ac:dyDescent="0.25">
      <c r="A12" s="11">
        <v>1</v>
      </c>
      <c r="B12" s="8" t="s">
        <v>25</v>
      </c>
      <c r="C12" s="8" t="s">
        <v>26</v>
      </c>
      <c r="D12" s="14" t="s">
        <v>56</v>
      </c>
      <c r="E12" s="10"/>
      <c r="F12" s="10"/>
      <c r="AE12" s="8"/>
      <c r="AF12" s="8"/>
      <c r="AG12" s="8"/>
    </row>
    <row r="13" spans="1:33" x14ac:dyDescent="0.25">
      <c r="A13" s="11">
        <v>2</v>
      </c>
      <c r="B13" s="8" t="s">
        <v>25</v>
      </c>
      <c r="C13" s="8" t="s">
        <v>26</v>
      </c>
      <c r="D13" s="14" t="s">
        <v>57</v>
      </c>
      <c r="E13" s="10"/>
      <c r="F13" s="10"/>
      <c r="AE13" s="8"/>
      <c r="AF13" s="8"/>
      <c r="AG13" s="8"/>
    </row>
    <row r="14" spans="1:33" x14ac:dyDescent="0.25">
      <c r="A14" s="11">
        <v>3</v>
      </c>
      <c r="B14" s="8" t="s">
        <v>25</v>
      </c>
      <c r="C14" s="8" t="s">
        <v>26</v>
      </c>
      <c r="D14" s="14" t="s">
        <v>58</v>
      </c>
      <c r="E14" s="10"/>
      <c r="F14" s="10"/>
      <c r="AE14" s="8"/>
      <c r="AF14" s="8"/>
      <c r="AG14" s="8"/>
    </row>
    <row r="15" spans="1:33" x14ac:dyDescent="0.25">
      <c r="A15" s="11">
        <v>4</v>
      </c>
      <c r="B15" s="8" t="s">
        <v>28</v>
      </c>
      <c r="C15" s="8" t="s">
        <v>31</v>
      </c>
      <c r="D15" s="9" t="s">
        <v>32</v>
      </c>
      <c r="E15" s="10"/>
      <c r="F15" s="10"/>
      <c r="AE15" s="8"/>
      <c r="AF15" s="8"/>
      <c r="AG15" s="8"/>
    </row>
    <row r="16" spans="1:33" x14ac:dyDescent="0.25">
      <c r="A16" s="11">
        <v>5</v>
      </c>
      <c r="B16" s="8" t="s">
        <v>33</v>
      </c>
      <c r="C16" s="8" t="s">
        <v>31</v>
      </c>
      <c r="D16" s="14" t="s">
        <v>32</v>
      </c>
      <c r="E16" s="10"/>
      <c r="F16" s="10"/>
      <c r="AE16" s="8"/>
      <c r="AF16" s="8"/>
      <c r="AG16" s="8"/>
    </row>
    <row r="17" spans="1:4" x14ac:dyDescent="0.25">
      <c r="A17" s="11">
        <v>6</v>
      </c>
      <c r="B17" s="8" t="s">
        <v>13</v>
      </c>
      <c r="C17" s="8" t="s">
        <v>31</v>
      </c>
      <c r="D17" s="14" t="s">
        <v>32</v>
      </c>
    </row>
    <row r="18" spans="1:4" x14ac:dyDescent="0.25">
      <c r="A18" s="11">
        <v>7</v>
      </c>
      <c r="B18" s="8" t="s">
        <v>28</v>
      </c>
      <c r="C18" s="8" t="s">
        <v>31</v>
      </c>
      <c r="D18" s="14" t="s">
        <v>55</v>
      </c>
    </row>
    <row r="19" spans="1:4" x14ac:dyDescent="0.25">
      <c r="A19" s="11">
        <v>8</v>
      </c>
      <c r="B19" s="8" t="s">
        <v>33</v>
      </c>
      <c r="C19" s="8" t="s">
        <v>31</v>
      </c>
      <c r="D19" s="14" t="s">
        <v>55</v>
      </c>
    </row>
    <row r="20" spans="1:4" x14ac:dyDescent="0.25">
      <c r="A20" s="11">
        <v>9</v>
      </c>
      <c r="B20" s="8" t="s">
        <v>13</v>
      </c>
      <c r="C20" s="8" t="s">
        <v>31</v>
      </c>
      <c r="D20" s="14" t="s">
        <v>55</v>
      </c>
    </row>
    <row r="21" spans="1:4" x14ac:dyDescent="0.25">
      <c r="A21" s="11">
        <v>10</v>
      </c>
      <c r="B21" s="8" t="s">
        <v>33</v>
      </c>
      <c r="C21" s="8" t="s">
        <v>31</v>
      </c>
      <c r="D21" s="9" t="s">
        <v>34</v>
      </c>
    </row>
    <row r="22" spans="1:4" x14ac:dyDescent="0.25">
      <c r="A22" s="11">
        <v>11</v>
      </c>
      <c r="B22" s="8" t="s">
        <v>13</v>
      </c>
      <c r="C22" s="8" t="s">
        <v>31</v>
      </c>
      <c r="D22" s="9" t="s">
        <v>34</v>
      </c>
    </row>
    <row r="23" spans="1:4" x14ac:dyDescent="0.25">
      <c r="A23" s="11">
        <v>12</v>
      </c>
      <c r="B23" s="8" t="s">
        <v>28</v>
      </c>
      <c r="C23" s="8" t="s">
        <v>35</v>
      </c>
      <c r="D23" s="14" t="s">
        <v>36</v>
      </c>
    </row>
    <row r="24" spans="1:4" x14ac:dyDescent="0.25">
      <c r="A24" s="11">
        <v>13</v>
      </c>
      <c r="B24" s="8" t="s">
        <v>33</v>
      </c>
      <c r="C24" s="8" t="s">
        <v>31</v>
      </c>
      <c r="D24" s="9" t="s">
        <v>37</v>
      </c>
    </row>
    <row r="25" spans="1:4" x14ac:dyDescent="0.25">
      <c r="A25" s="11">
        <v>14</v>
      </c>
      <c r="B25" s="8" t="s">
        <v>13</v>
      </c>
      <c r="C25" s="8" t="s">
        <v>31</v>
      </c>
      <c r="D25" s="9" t="s">
        <v>37</v>
      </c>
    </row>
    <row r="26" spans="1:4" x14ac:dyDescent="0.25">
      <c r="A26" s="11">
        <v>15</v>
      </c>
      <c r="B26" s="8" t="s">
        <v>28</v>
      </c>
      <c r="C26" s="8" t="s">
        <v>31</v>
      </c>
      <c r="D26" s="9" t="s">
        <v>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03283-7EE3-4ED6-A353-0470994C7A54}">
  <dimension ref="A1:AN26"/>
  <sheetViews>
    <sheetView workbookViewId="0">
      <selection sqref="A1:XFD1048576"/>
    </sheetView>
  </sheetViews>
  <sheetFormatPr defaultColWidth="9.140625" defaultRowHeight="15" x14ac:dyDescent="0.25"/>
  <cols>
    <col min="1" max="1" width="13.140625" style="8" bestFit="1" customWidth="1" collapsed="1"/>
    <col min="2" max="2" width="11" style="8" customWidth="1" collapsed="1"/>
    <col min="3" max="3" width="27.85546875" style="8" bestFit="1" customWidth="1" collapsed="1"/>
    <col min="4" max="4" width="54.42578125" style="9" customWidth="1" collapsed="1"/>
    <col min="5" max="6" width="9.140625" style="8" collapsed="1"/>
    <col min="7" max="33" width="9.140625" style="10" collapsed="1"/>
    <col min="34" max="35" width="9.140625" style="8" collapsed="1"/>
    <col min="36" max="36" width="9.140625" style="8"/>
    <col min="37" max="37" width="9.140625" style="8" collapsed="1"/>
    <col min="38" max="40" width="9.140625" style="8"/>
    <col min="41" max="16384" width="9.140625" style="8" collapsed="1"/>
  </cols>
  <sheetData>
    <row r="1" spans="1:33" x14ac:dyDescent="0.25">
      <c r="A1" s="7" t="s">
        <v>11</v>
      </c>
      <c r="B1" s="8" t="s">
        <v>46</v>
      </c>
    </row>
    <row r="2" spans="1:33" x14ac:dyDescent="0.25">
      <c r="A2" s="7" t="s">
        <v>12</v>
      </c>
      <c r="B2" s="8" t="s">
        <v>43</v>
      </c>
    </row>
    <row r="3" spans="1:33" x14ac:dyDescent="0.25">
      <c r="A3" s="7" t="s">
        <v>14</v>
      </c>
      <c r="B3" s="8" t="s">
        <v>15</v>
      </c>
    </row>
    <row r="4" spans="1:33" x14ac:dyDescent="0.25">
      <c r="A4" s="7" t="s">
        <v>16</v>
      </c>
      <c r="B4" s="11" t="s">
        <v>17</v>
      </c>
      <c r="C4" s="12"/>
    </row>
    <row r="5" spans="1:33" x14ac:dyDescent="0.25">
      <c r="A5" s="7" t="s">
        <v>18</v>
      </c>
    </row>
    <row r="6" spans="1:33" x14ac:dyDescent="0.25">
      <c r="A6" s="7" t="s">
        <v>19</v>
      </c>
      <c r="B6" s="8" t="s">
        <v>38</v>
      </c>
    </row>
    <row r="7" spans="1:33" s="10" customFormat="1" x14ac:dyDescent="0.25"/>
    <row r="8" spans="1:33" s="10" customFormat="1" x14ac:dyDescent="0.25"/>
    <row r="10" spans="1:33" s="7" customFormat="1" x14ac:dyDescent="0.25">
      <c r="A10" s="7" t="s">
        <v>20</v>
      </c>
      <c r="B10" s="7" t="s">
        <v>21</v>
      </c>
      <c r="C10" s="7" t="s">
        <v>22</v>
      </c>
      <c r="D10" s="13" t="s">
        <v>23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 spans="1:33" s="7" customFormat="1" x14ac:dyDescent="0.25">
      <c r="A11" s="7" t="s">
        <v>24</v>
      </c>
      <c r="D11" s="13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 spans="1:33" x14ac:dyDescent="0.25">
      <c r="A12" s="11">
        <v>1</v>
      </c>
      <c r="B12" s="8" t="s">
        <v>25</v>
      </c>
      <c r="C12" s="8" t="s">
        <v>26</v>
      </c>
      <c r="D12" s="14" t="s">
        <v>27</v>
      </c>
      <c r="E12" s="10"/>
      <c r="F12" s="10"/>
      <c r="AE12" s="8"/>
      <c r="AF12" s="8"/>
      <c r="AG12" s="8"/>
    </row>
    <row r="13" spans="1:33" x14ac:dyDescent="0.25">
      <c r="A13" s="11">
        <v>2</v>
      </c>
      <c r="B13" s="8" t="s">
        <v>25</v>
      </c>
      <c r="C13" s="8" t="s">
        <v>26</v>
      </c>
      <c r="D13" s="14" t="s">
        <v>29</v>
      </c>
      <c r="E13" s="10"/>
      <c r="F13" s="10"/>
      <c r="AE13" s="8"/>
      <c r="AF13" s="8"/>
      <c r="AG13" s="8"/>
    </row>
    <row r="14" spans="1:33" x14ac:dyDescent="0.25">
      <c r="A14" s="11">
        <v>3</v>
      </c>
      <c r="B14" s="8" t="s">
        <v>25</v>
      </c>
      <c r="C14" s="8" t="s">
        <v>26</v>
      </c>
      <c r="D14" s="14" t="s">
        <v>30</v>
      </c>
      <c r="E14" s="10"/>
      <c r="F14" s="10"/>
      <c r="AE14" s="8"/>
      <c r="AF14" s="8"/>
      <c r="AG14" s="8"/>
    </row>
    <row r="15" spans="1:33" x14ac:dyDescent="0.25">
      <c r="A15" s="11">
        <v>4</v>
      </c>
      <c r="B15" s="8" t="s">
        <v>28</v>
      </c>
      <c r="C15" s="8" t="s">
        <v>31</v>
      </c>
      <c r="D15" s="9" t="s">
        <v>32</v>
      </c>
      <c r="E15" s="10"/>
      <c r="F15" s="10"/>
      <c r="AE15" s="8"/>
      <c r="AF15" s="8"/>
      <c r="AG15" s="8"/>
    </row>
    <row r="16" spans="1:33" x14ac:dyDescent="0.25">
      <c r="A16" s="11">
        <v>5</v>
      </c>
      <c r="B16" s="8" t="s">
        <v>33</v>
      </c>
      <c r="C16" s="8" t="s">
        <v>31</v>
      </c>
      <c r="D16" s="14" t="s">
        <v>32</v>
      </c>
      <c r="E16" s="10"/>
      <c r="F16" s="10"/>
      <c r="AE16" s="8"/>
      <c r="AF16" s="8"/>
      <c r="AG16" s="8"/>
    </row>
    <row r="17" spans="1:4" x14ac:dyDescent="0.25">
      <c r="A17" s="11">
        <v>6</v>
      </c>
      <c r="B17" s="8" t="s">
        <v>13</v>
      </c>
      <c r="C17" s="8" t="s">
        <v>31</v>
      </c>
      <c r="D17" s="14" t="s">
        <v>32</v>
      </c>
    </row>
    <row r="18" spans="1:4" x14ac:dyDescent="0.25">
      <c r="A18" s="11">
        <v>7</v>
      </c>
      <c r="B18" s="8" t="s">
        <v>28</v>
      </c>
      <c r="C18" s="8" t="s">
        <v>31</v>
      </c>
      <c r="D18" s="14" t="s">
        <v>39</v>
      </c>
    </row>
    <row r="19" spans="1:4" x14ac:dyDescent="0.25">
      <c r="A19" s="11">
        <v>8</v>
      </c>
      <c r="B19" s="8" t="s">
        <v>33</v>
      </c>
      <c r="C19" s="8" t="s">
        <v>31</v>
      </c>
      <c r="D19" s="14" t="s">
        <v>39</v>
      </c>
    </row>
    <row r="20" spans="1:4" x14ac:dyDescent="0.25">
      <c r="A20" s="11">
        <v>9</v>
      </c>
      <c r="B20" s="8" t="s">
        <v>13</v>
      </c>
      <c r="C20" s="8" t="s">
        <v>31</v>
      </c>
      <c r="D20" s="14" t="s">
        <v>39</v>
      </c>
    </row>
    <row r="21" spans="1:4" x14ac:dyDescent="0.25">
      <c r="A21" s="11">
        <v>10</v>
      </c>
      <c r="B21" s="8" t="s">
        <v>33</v>
      </c>
      <c r="C21" s="8" t="s">
        <v>31</v>
      </c>
      <c r="D21" s="9" t="s">
        <v>34</v>
      </c>
    </row>
    <row r="22" spans="1:4" x14ac:dyDescent="0.25">
      <c r="A22" s="11">
        <v>11</v>
      </c>
      <c r="B22" s="8" t="s">
        <v>13</v>
      </c>
      <c r="C22" s="8" t="s">
        <v>31</v>
      </c>
      <c r="D22" s="9" t="s">
        <v>34</v>
      </c>
    </row>
    <row r="23" spans="1:4" x14ac:dyDescent="0.25">
      <c r="A23" s="11">
        <v>12</v>
      </c>
      <c r="B23" s="8" t="s">
        <v>28</v>
      </c>
      <c r="C23" s="8" t="s">
        <v>35</v>
      </c>
      <c r="D23" s="14" t="s">
        <v>36</v>
      </c>
    </row>
    <row r="24" spans="1:4" x14ac:dyDescent="0.25">
      <c r="A24" s="11">
        <v>13</v>
      </c>
      <c r="B24" s="8" t="s">
        <v>33</v>
      </c>
      <c r="C24" s="8" t="s">
        <v>31</v>
      </c>
      <c r="D24" s="9" t="s">
        <v>37</v>
      </c>
    </row>
    <row r="25" spans="1:4" x14ac:dyDescent="0.25">
      <c r="A25" s="11">
        <v>14</v>
      </c>
      <c r="B25" s="8" t="s">
        <v>13</v>
      </c>
      <c r="C25" s="8" t="s">
        <v>31</v>
      </c>
      <c r="D25" s="9" t="s">
        <v>37</v>
      </c>
    </row>
    <row r="26" spans="1:4" x14ac:dyDescent="0.25">
      <c r="A26" s="11">
        <v>15</v>
      </c>
      <c r="B26" s="8" t="s">
        <v>28</v>
      </c>
      <c r="C26" s="8" t="s">
        <v>31</v>
      </c>
      <c r="D26" s="9" t="s">
        <v>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DC07E-A11E-444E-A749-45B3930F3057}">
  <dimension ref="A1:AN26"/>
  <sheetViews>
    <sheetView workbookViewId="0">
      <selection sqref="A1:XFD1048576"/>
    </sheetView>
  </sheetViews>
  <sheetFormatPr defaultColWidth="9.140625" defaultRowHeight="15" x14ac:dyDescent="0.25"/>
  <cols>
    <col min="1" max="1" width="13.140625" style="8" bestFit="1" customWidth="1" collapsed="1"/>
    <col min="2" max="2" width="11" style="8" customWidth="1" collapsed="1"/>
    <col min="3" max="3" width="27.85546875" style="8" bestFit="1" customWidth="1" collapsed="1"/>
    <col min="4" max="4" width="54.42578125" style="9" customWidth="1" collapsed="1"/>
    <col min="5" max="6" width="9.140625" style="8" collapsed="1"/>
    <col min="7" max="33" width="9.140625" style="10" collapsed="1"/>
    <col min="34" max="35" width="9.140625" style="8" collapsed="1"/>
    <col min="36" max="36" width="9.140625" style="8"/>
    <col min="37" max="37" width="9.140625" style="8" collapsed="1"/>
    <col min="38" max="40" width="9.140625" style="8"/>
    <col min="41" max="16384" width="9.140625" style="8" collapsed="1"/>
  </cols>
  <sheetData>
    <row r="1" spans="1:33" x14ac:dyDescent="0.25">
      <c r="A1" s="7" t="s">
        <v>11</v>
      </c>
      <c r="B1" s="8" t="s">
        <v>47</v>
      </c>
    </row>
    <row r="2" spans="1:33" x14ac:dyDescent="0.25">
      <c r="A2" s="7" t="s">
        <v>12</v>
      </c>
      <c r="B2" s="8" t="s">
        <v>43</v>
      </c>
    </row>
    <row r="3" spans="1:33" x14ac:dyDescent="0.25">
      <c r="A3" s="7" t="s">
        <v>14</v>
      </c>
      <c r="B3" s="8" t="s">
        <v>15</v>
      </c>
    </row>
    <row r="4" spans="1:33" x14ac:dyDescent="0.25">
      <c r="A4" s="7" t="s">
        <v>16</v>
      </c>
      <c r="B4" s="11" t="s">
        <v>17</v>
      </c>
      <c r="C4" s="12"/>
    </row>
    <row r="5" spans="1:33" x14ac:dyDescent="0.25">
      <c r="A5" s="7" t="s">
        <v>18</v>
      </c>
    </row>
    <row r="6" spans="1:33" x14ac:dyDescent="0.25">
      <c r="A6" s="7" t="s">
        <v>19</v>
      </c>
      <c r="B6" s="8" t="s">
        <v>38</v>
      </c>
    </row>
    <row r="7" spans="1:33" s="10" customFormat="1" x14ac:dyDescent="0.25"/>
    <row r="8" spans="1:33" s="10" customFormat="1" x14ac:dyDescent="0.25"/>
    <row r="10" spans="1:33" s="7" customFormat="1" x14ac:dyDescent="0.25">
      <c r="A10" s="7" t="s">
        <v>20</v>
      </c>
      <c r="B10" s="7" t="s">
        <v>21</v>
      </c>
      <c r="C10" s="7" t="s">
        <v>22</v>
      </c>
      <c r="D10" s="13" t="s">
        <v>23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 spans="1:33" s="7" customFormat="1" x14ac:dyDescent="0.25">
      <c r="A11" s="7" t="s">
        <v>24</v>
      </c>
      <c r="D11" s="13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 spans="1:33" x14ac:dyDescent="0.25">
      <c r="A12" s="11">
        <v>1</v>
      </c>
      <c r="B12" s="8" t="s">
        <v>25</v>
      </c>
      <c r="C12" s="8" t="s">
        <v>26</v>
      </c>
      <c r="D12" s="14" t="s">
        <v>27</v>
      </c>
      <c r="E12" s="10"/>
      <c r="F12" s="10"/>
      <c r="AE12" s="8"/>
      <c r="AF12" s="8"/>
      <c r="AG12" s="8"/>
    </row>
    <row r="13" spans="1:33" x14ac:dyDescent="0.25">
      <c r="A13" s="11">
        <v>2</v>
      </c>
      <c r="B13" s="8" t="s">
        <v>25</v>
      </c>
      <c r="C13" s="8" t="s">
        <v>26</v>
      </c>
      <c r="D13" s="14" t="s">
        <v>29</v>
      </c>
      <c r="E13" s="10"/>
      <c r="F13" s="10"/>
      <c r="AE13" s="8"/>
      <c r="AF13" s="8"/>
      <c r="AG13" s="8"/>
    </row>
    <row r="14" spans="1:33" x14ac:dyDescent="0.25">
      <c r="A14" s="11">
        <v>3</v>
      </c>
      <c r="B14" s="8" t="s">
        <v>25</v>
      </c>
      <c r="C14" s="8" t="s">
        <v>26</v>
      </c>
      <c r="D14" s="14" t="s">
        <v>30</v>
      </c>
      <c r="E14" s="10"/>
      <c r="F14" s="10"/>
      <c r="AE14" s="8"/>
      <c r="AF14" s="8"/>
      <c r="AG14" s="8"/>
    </row>
    <row r="15" spans="1:33" x14ac:dyDescent="0.25">
      <c r="A15" s="11">
        <v>4</v>
      </c>
      <c r="B15" s="8" t="s">
        <v>28</v>
      </c>
      <c r="C15" s="8" t="s">
        <v>31</v>
      </c>
      <c r="D15" s="9" t="s">
        <v>32</v>
      </c>
      <c r="E15" s="10"/>
      <c r="F15" s="10"/>
      <c r="AE15" s="8"/>
      <c r="AF15" s="8"/>
      <c r="AG15" s="8"/>
    </row>
    <row r="16" spans="1:33" x14ac:dyDescent="0.25">
      <c r="A16" s="11">
        <v>5</v>
      </c>
      <c r="B16" s="8" t="s">
        <v>33</v>
      </c>
      <c r="C16" s="8" t="s">
        <v>31</v>
      </c>
      <c r="D16" s="14" t="s">
        <v>32</v>
      </c>
      <c r="E16" s="10"/>
      <c r="F16" s="10"/>
      <c r="AE16" s="8"/>
      <c r="AF16" s="8"/>
      <c r="AG16" s="8"/>
    </row>
    <row r="17" spans="1:4" x14ac:dyDescent="0.25">
      <c r="A17" s="11">
        <v>6</v>
      </c>
      <c r="B17" s="8" t="s">
        <v>13</v>
      </c>
      <c r="C17" s="8" t="s">
        <v>31</v>
      </c>
      <c r="D17" s="14" t="s">
        <v>32</v>
      </c>
    </row>
    <row r="18" spans="1:4" x14ac:dyDescent="0.25">
      <c r="A18" s="11">
        <v>7</v>
      </c>
      <c r="B18" s="8" t="s">
        <v>28</v>
      </c>
      <c r="C18" s="8" t="s">
        <v>31</v>
      </c>
      <c r="D18" s="14" t="s">
        <v>39</v>
      </c>
    </row>
    <row r="19" spans="1:4" x14ac:dyDescent="0.25">
      <c r="A19" s="11">
        <v>8</v>
      </c>
      <c r="B19" s="8" t="s">
        <v>33</v>
      </c>
      <c r="C19" s="8" t="s">
        <v>31</v>
      </c>
      <c r="D19" s="14" t="s">
        <v>39</v>
      </c>
    </row>
    <row r="20" spans="1:4" x14ac:dyDescent="0.25">
      <c r="A20" s="11">
        <v>9</v>
      </c>
      <c r="B20" s="8" t="s">
        <v>13</v>
      </c>
      <c r="C20" s="8" t="s">
        <v>31</v>
      </c>
      <c r="D20" s="14" t="s">
        <v>39</v>
      </c>
    </row>
    <row r="21" spans="1:4" x14ac:dyDescent="0.25">
      <c r="A21" s="11">
        <v>10</v>
      </c>
      <c r="B21" s="8" t="s">
        <v>33</v>
      </c>
      <c r="C21" s="8" t="s">
        <v>31</v>
      </c>
      <c r="D21" s="9" t="s">
        <v>34</v>
      </c>
    </row>
    <row r="22" spans="1:4" x14ac:dyDescent="0.25">
      <c r="A22" s="11">
        <v>11</v>
      </c>
      <c r="B22" s="8" t="s">
        <v>13</v>
      </c>
      <c r="C22" s="8" t="s">
        <v>31</v>
      </c>
      <c r="D22" s="9" t="s">
        <v>34</v>
      </c>
    </row>
    <row r="23" spans="1:4" x14ac:dyDescent="0.25">
      <c r="A23" s="11">
        <v>12</v>
      </c>
      <c r="B23" s="8" t="s">
        <v>28</v>
      </c>
      <c r="C23" s="8" t="s">
        <v>35</v>
      </c>
      <c r="D23" s="14" t="s">
        <v>36</v>
      </c>
    </row>
    <row r="24" spans="1:4" x14ac:dyDescent="0.25">
      <c r="A24" s="11">
        <v>13</v>
      </c>
      <c r="B24" s="8" t="s">
        <v>33</v>
      </c>
      <c r="C24" s="8" t="s">
        <v>31</v>
      </c>
      <c r="D24" s="9" t="s">
        <v>37</v>
      </c>
    </row>
    <row r="25" spans="1:4" x14ac:dyDescent="0.25">
      <c r="A25" s="11">
        <v>14</v>
      </c>
      <c r="B25" s="8" t="s">
        <v>13</v>
      </c>
      <c r="C25" s="8" t="s">
        <v>31</v>
      </c>
      <c r="D25" s="9" t="s">
        <v>37</v>
      </c>
    </row>
    <row r="26" spans="1:4" x14ac:dyDescent="0.25">
      <c r="A26" s="11">
        <v>15</v>
      </c>
      <c r="B26" s="8" t="s">
        <v>28</v>
      </c>
      <c r="C26" s="8" t="s">
        <v>31</v>
      </c>
      <c r="D26" s="9" t="s">
        <v>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0648B-A23C-4939-8C83-4D0DC4A360D1}">
  <dimension ref="A1:AN26"/>
  <sheetViews>
    <sheetView workbookViewId="0">
      <selection sqref="A1:XFD1048576"/>
    </sheetView>
  </sheetViews>
  <sheetFormatPr defaultColWidth="9.140625" defaultRowHeight="15" x14ac:dyDescent="0.25"/>
  <cols>
    <col min="1" max="1" width="13.140625" style="8" bestFit="1" customWidth="1" collapsed="1"/>
    <col min="2" max="2" width="11" style="8" customWidth="1" collapsed="1"/>
    <col min="3" max="3" width="27.85546875" style="8" bestFit="1" customWidth="1" collapsed="1"/>
    <col min="4" max="4" width="54.42578125" style="9" customWidth="1" collapsed="1"/>
    <col min="5" max="6" width="9.140625" style="8" collapsed="1"/>
    <col min="7" max="33" width="9.140625" style="10" collapsed="1"/>
    <col min="34" max="35" width="9.140625" style="8" collapsed="1"/>
    <col min="36" max="36" width="9.140625" style="8"/>
    <col min="37" max="37" width="9.140625" style="8" collapsed="1"/>
    <col min="38" max="40" width="9.140625" style="8"/>
    <col min="41" max="16384" width="9.140625" style="8" collapsed="1"/>
  </cols>
  <sheetData>
    <row r="1" spans="1:33" x14ac:dyDescent="0.25">
      <c r="A1" s="7" t="s">
        <v>11</v>
      </c>
      <c r="B1" s="8" t="s">
        <v>48</v>
      </c>
    </row>
    <row r="2" spans="1:33" x14ac:dyDescent="0.25">
      <c r="A2" s="7" t="s">
        <v>12</v>
      </c>
      <c r="B2" s="8" t="s">
        <v>43</v>
      </c>
    </row>
    <row r="3" spans="1:33" x14ac:dyDescent="0.25">
      <c r="A3" s="7" t="s">
        <v>14</v>
      </c>
      <c r="B3" s="8" t="s">
        <v>15</v>
      </c>
    </row>
    <row r="4" spans="1:33" x14ac:dyDescent="0.25">
      <c r="A4" s="7" t="s">
        <v>16</v>
      </c>
      <c r="B4" s="11" t="s">
        <v>17</v>
      </c>
      <c r="C4" s="12"/>
    </row>
    <row r="5" spans="1:33" x14ac:dyDescent="0.25">
      <c r="A5" s="7" t="s">
        <v>18</v>
      </c>
    </row>
    <row r="6" spans="1:33" x14ac:dyDescent="0.25">
      <c r="A6" s="7" t="s">
        <v>19</v>
      </c>
      <c r="B6" s="8" t="s">
        <v>38</v>
      </c>
    </row>
    <row r="7" spans="1:33" s="10" customFormat="1" x14ac:dyDescent="0.25"/>
    <row r="8" spans="1:33" s="10" customFormat="1" x14ac:dyDescent="0.25"/>
    <row r="10" spans="1:33" s="7" customFormat="1" x14ac:dyDescent="0.25">
      <c r="A10" s="7" t="s">
        <v>20</v>
      </c>
      <c r="B10" s="7" t="s">
        <v>21</v>
      </c>
      <c r="C10" s="7" t="s">
        <v>22</v>
      </c>
      <c r="D10" s="13" t="s">
        <v>23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 spans="1:33" s="7" customFormat="1" x14ac:dyDescent="0.25">
      <c r="A11" s="7" t="s">
        <v>24</v>
      </c>
      <c r="D11" s="13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 spans="1:33" x14ac:dyDescent="0.25">
      <c r="A12" s="11">
        <v>1</v>
      </c>
      <c r="B12" s="8" t="s">
        <v>25</v>
      </c>
      <c r="C12" s="8" t="s">
        <v>26</v>
      </c>
      <c r="D12" s="14" t="s">
        <v>27</v>
      </c>
      <c r="E12" s="10"/>
      <c r="F12" s="10"/>
      <c r="AE12" s="8"/>
      <c r="AF12" s="8"/>
      <c r="AG12" s="8"/>
    </row>
    <row r="13" spans="1:33" x14ac:dyDescent="0.25">
      <c r="A13" s="11">
        <v>2</v>
      </c>
      <c r="B13" s="8" t="s">
        <v>25</v>
      </c>
      <c r="C13" s="8" t="s">
        <v>26</v>
      </c>
      <c r="D13" s="14" t="s">
        <v>29</v>
      </c>
      <c r="E13" s="10"/>
      <c r="F13" s="10"/>
      <c r="AE13" s="8"/>
      <c r="AF13" s="8"/>
      <c r="AG13" s="8"/>
    </row>
    <row r="14" spans="1:33" x14ac:dyDescent="0.25">
      <c r="A14" s="11">
        <v>3</v>
      </c>
      <c r="B14" s="8" t="s">
        <v>25</v>
      </c>
      <c r="C14" s="8" t="s">
        <v>26</v>
      </c>
      <c r="D14" s="14" t="s">
        <v>30</v>
      </c>
      <c r="E14" s="10"/>
      <c r="F14" s="10"/>
      <c r="AE14" s="8"/>
      <c r="AF14" s="8"/>
      <c r="AG14" s="8"/>
    </row>
    <row r="15" spans="1:33" x14ac:dyDescent="0.25">
      <c r="A15" s="11">
        <v>4</v>
      </c>
      <c r="B15" s="8" t="s">
        <v>28</v>
      </c>
      <c r="C15" s="8" t="s">
        <v>31</v>
      </c>
      <c r="D15" s="9" t="s">
        <v>32</v>
      </c>
      <c r="E15" s="10"/>
      <c r="F15" s="10"/>
      <c r="AE15" s="8"/>
      <c r="AF15" s="8"/>
      <c r="AG15" s="8"/>
    </row>
    <row r="16" spans="1:33" x14ac:dyDescent="0.25">
      <c r="A16" s="11">
        <v>5</v>
      </c>
      <c r="B16" s="8" t="s">
        <v>33</v>
      </c>
      <c r="C16" s="8" t="s">
        <v>31</v>
      </c>
      <c r="D16" s="14" t="s">
        <v>32</v>
      </c>
      <c r="E16" s="10"/>
      <c r="F16" s="10"/>
      <c r="AE16" s="8"/>
      <c r="AF16" s="8"/>
      <c r="AG16" s="8"/>
    </row>
    <row r="17" spans="1:4" x14ac:dyDescent="0.25">
      <c r="A17" s="11">
        <v>6</v>
      </c>
      <c r="B17" s="8" t="s">
        <v>13</v>
      </c>
      <c r="C17" s="8" t="s">
        <v>31</v>
      </c>
      <c r="D17" s="14" t="s">
        <v>32</v>
      </c>
    </row>
    <row r="18" spans="1:4" x14ac:dyDescent="0.25">
      <c r="A18" s="11">
        <v>7</v>
      </c>
      <c r="B18" s="8" t="s">
        <v>28</v>
      </c>
      <c r="C18" s="8" t="s">
        <v>31</v>
      </c>
      <c r="D18" s="14" t="s">
        <v>39</v>
      </c>
    </row>
    <row r="19" spans="1:4" x14ac:dyDescent="0.25">
      <c r="A19" s="11">
        <v>8</v>
      </c>
      <c r="B19" s="8" t="s">
        <v>33</v>
      </c>
      <c r="C19" s="8" t="s">
        <v>31</v>
      </c>
      <c r="D19" s="14" t="s">
        <v>39</v>
      </c>
    </row>
    <row r="20" spans="1:4" x14ac:dyDescent="0.25">
      <c r="A20" s="11">
        <v>9</v>
      </c>
      <c r="B20" s="8" t="s">
        <v>13</v>
      </c>
      <c r="C20" s="8" t="s">
        <v>31</v>
      </c>
      <c r="D20" s="14" t="s">
        <v>39</v>
      </c>
    </row>
    <row r="21" spans="1:4" x14ac:dyDescent="0.25">
      <c r="A21" s="11">
        <v>10</v>
      </c>
      <c r="B21" s="8" t="s">
        <v>33</v>
      </c>
      <c r="C21" s="8" t="s">
        <v>31</v>
      </c>
      <c r="D21" s="9" t="s">
        <v>34</v>
      </c>
    </row>
    <row r="22" spans="1:4" x14ac:dyDescent="0.25">
      <c r="A22" s="11">
        <v>11</v>
      </c>
      <c r="B22" s="8" t="s">
        <v>13</v>
      </c>
      <c r="C22" s="8" t="s">
        <v>31</v>
      </c>
      <c r="D22" s="9" t="s">
        <v>34</v>
      </c>
    </row>
    <row r="23" spans="1:4" x14ac:dyDescent="0.25">
      <c r="A23" s="11">
        <v>12</v>
      </c>
      <c r="B23" s="8" t="s">
        <v>28</v>
      </c>
      <c r="C23" s="8" t="s">
        <v>35</v>
      </c>
      <c r="D23" s="14" t="s">
        <v>36</v>
      </c>
    </row>
    <row r="24" spans="1:4" x14ac:dyDescent="0.25">
      <c r="A24" s="11">
        <v>13</v>
      </c>
      <c r="B24" s="8" t="s">
        <v>33</v>
      </c>
      <c r="C24" s="8" t="s">
        <v>31</v>
      </c>
      <c r="D24" s="9" t="s">
        <v>37</v>
      </c>
    </row>
    <row r="25" spans="1:4" x14ac:dyDescent="0.25">
      <c r="A25" s="11">
        <v>14</v>
      </c>
      <c r="B25" s="8" t="s">
        <v>13</v>
      </c>
      <c r="C25" s="8" t="s">
        <v>31</v>
      </c>
      <c r="D25" s="9" t="s">
        <v>37</v>
      </c>
    </row>
    <row r="26" spans="1:4" x14ac:dyDescent="0.25">
      <c r="A26" s="11">
        <v>15</v>
      </c>
      <c r="B26" s="8" t="s">
        <v>28</v>
      </c>
      <c r="C26" s="8" t="s">
        <v>31</v>
      </c>
      <c r="D26" s="9" t="s">
        <v>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B3A5C-5E46-47CA-A2E8-3DFE7C09C665}">
  <sheetPr>
    <tabColor rgb="FFFF0000"/>
  </sheetPr>
  <dimension ref="A1:AN29"/>
  <sheetViews>
    <sheetView topLeftCell="D1" workbookViewId="0">
      <selection activeCell="L14" sqref="L14"/>
    </sheetView>
  </sheetViews>
  <sheetFormatPr defaultColWidth="9.140625" defaultRowHeight="15" x14ac:dyDescent="0.25"/>
  <cols>
    <col min="1" max="1" width="13.140625" style="8" bestFit="1" customWidth="1" collapsed="1"/>
    <col min="2" max="2" width="11" style="8" customWidth="1" collapsed="1"/>
    <col min="3" max="3" width="27.85546875" style="8" bestFit="1" customWidth="1" collapsed="1"/>
    <col min="4" max="4" width="54.42578125" style="9" customWidth="1" collapsed="1"/>
    <col min="5" max="6" width="9.140625" style="8" collapsed="1"/>
    <col min="7" max="33" width="9.140625" style="10" collapsed="1"/>
    <col min="34" max="35" width="9.140625" style="8" collapsed="1"/>
    <col min="36" max="36" width="9.140625" style="8"/>
    <col min="37" max="37" width="9.140625" style="8" collapsed="1"/>
    <col min="38" max="40" width="9.140625" style="8"/>
    <col min="41" max="16384" width="9.140625" style="8" collapsed="1"/>
  </cols>
  <sheetData>
    <row r="1" spans="1:33" x14ac:dyDescent="0.25">
      <c r="A1" s="7" t="s">
        <v>11</v>
      </c>
      <c r="B1" s="8" t="s">
        <v>41</v>
      </c>
    </row>
    <row r="2" spans="1:33" x14ac:dyDescent="0.25">
      <c r="A2" s="7" t="s">
        <v>12</v>
      </c>
      <c r="B2" s="8" t="s">
        <v>33</v>
      </c>
    </row>
    <row r="3" spans="1:33" x14ac:dyDescent="0.25">
      <c r="A3" s="7" t="s">
        <v>14</v>
      </c>
      <c r="B3" s="8" t="s">
        <v>15</v>
      </c>
    </row>
    <row r="4" spans="1:33" x14ac:dyDescent="0.25">
      <c r="A4" s="7" t="s">
        <v>16</v>
      </c>
      <c r="B4" t="s">
        <v>117</v>
      </c>
      <c r="C4" s="12"/>
    </row>
    <row r="5" spans="1:33" x14ac:dyDescent="0.25">
      <c r="A5" s="7" t="s">
        <v>18</v>
      </c>
    </row>
    <row r="6" spans="1:33" x14ac:dyDescent="0.25">
      <c r="A6" s="7" t="s">
        <v>19</v>
      </c>
      <c r="B6" s="8" t="s">
        <v>67</v>
      </c>
    </row>
    <row r="7" spans="1:33" s="10" customFormat="1" x14ac:dyDescent="0.25"/>
    <row r="8" spans="1:33" s="10" customFormat="1" x14ac:dyDescent="0.25"/>
    <row r="10" spans="1:33" s="7" customFormat="1" ht="18.75" x14ac:dyDescent="0.25">
      <c r="A10" s="7" t="s">
        <v>20</v>
      </c>
      <c r="B10" s="7" t="s">
        <v>21</v>
      </c>
      <c r="C10" s="7" t="s">
        <v>22</v>
      </c>
      <c r="D10" s="13" t="s">
        <v>23</v>
      </c>
      <c r="E10" s="15"/>
      <c r="F10" s="30" t="s">
        <v>70</v>
      </c>
      <c r="G10" s="30"/>
      <c r="H10" s="30"/>
      <c r="I10" s="30"/>
      <c r="J10" s="30"/>
      <c r="K10" s="30"/>
      <c r="L10" s="30"/>
      <c r="M10" s="30"/>
      <c r="N10" s="30"/>
      <c r="O10" s="30"/>
      <c r="P10" s="31" t="s">
        <v>71</v>
      </c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</row>
    <row r="11" spans="1:33" s="7" customFormat="1" ht="15.75" customHeight="1" x14ac:dyDescent="0.25">
      <c r="A11" s="7" t="s">
        <v>24</v>
      </c>
      <c r="D11" s="13"/>
      <c r="E11" s="26" t="s">
        <v>72</v>
      </c>
      <c r="F11" s="27" t="s">
        <v>73</v>
      </c>
      <c r="G11" s="27" t="s">
        <v>74</v>
      </c>
      <c r="H11" s="27" t="s">
        <v>75</v>
      </c>
      <c r="I11" s="27" t="s">
        <v>76</v>
      </c>
      <c r="J11" s="27" t="s">
        <v>77</v>
      </c>
      <c r="K11" s="32" t="s">
        <v>78</v>
      </c>
      <c r="L11" s="26" t="s">
        <v>79</v>
      </c>
      <c r="M11" s="34" t="s">
        <v>80</v>
      </c>
      <c r="N11" s="34"/>
      <c r="O11" s="34"/>
      <c r="P11" s="27" t="s">
        <v>81</v>
      </c>
      <c r="Q11" s="16"/>
      <c r="R11" s="26" t="s">
        <v>82</v>
      </c>
      <c r="S11" s="28" t="s">
        <v>83</v>
      </c>
      <c r="T11" s="28" t="s">
        <v>84</v>
      </c>
      <c r="U11" s="17"/>
      <c r="V11" s="17"/>
      <c r="W11" s="17"/>
      <c r="X11" s="17"/>
      <c r="Y11" s="17"/>
      <c r="Z11" s="17"/>
      <c r="AA11" s="17"/>
      <c r="AB11" s="17"/>
      <c r="AC11" s="26" t="s">
        <v>85</v>
      </c>
      <c r="AD11" s="28" t="s">
        <v>86</v>
      </c>
      <c r="AE11" s="27" t="s">
        <v>87</v>
      </c>
      <c r="AF11" s="26" t="s">
        <v>88</v>
      </c>
    </row>
    <row r="12" spans="1:33" ht="15.75" x14ac:dyDescent="0.25">
      <c r="A12" s="11">
        <v>1</v>
      </c>
      <c r="B12" s="8" t="s">
        <v>25</v>
      </c>
      <c r="C12" s="8" t="s">
        <v>26</v>
      </c>
      <c r="D12" s="14" t="s">
        <v>56</v>
      </c>
      <c r="E12" s="26"/>
      <c r="F12" s="27"/>
      <c r="G12" s="27"/>
      <c r="H12" s="27"/>
      <c r="I12" s="27"/>
      <c r="J12" s="27"/>
      <c r="K12" s="33"/>
      <c r="L12" s="26"/>
      <c r="M12" s="17" t="s">
        <v>89</v>
      </c>
      <c r="N12" s="17" t="s">
        <v>90</v>
      </c>
      <c r="O12" s="17" t="s">
        <v>91</v>
      </c>
      <c r="P12" s="27"/>
      <c r="Q12" s="16" t="s">
        <v>92</v>
      </c>
      <c r="R12" s="26"/>
      <c r="S12" s="29"/>
      <c r="T12" s="29"/>
      <c r="U12" s="17" t="s">
        <v>93</v>
      </c>
      <c r="V12" s="18" t="s">
        <v>94</v>
      </c>
      <c r="W12" s="17" t="s">
        <v>95</v>
      </c>
      <c r="X12" s="17" t="s">
        <v>96</v>
      </c>
      <c r="Y12" s="18" t="s">
        <v>97</v>
      </c>
      <c r="Z12" s="17" t="s">
        <v>98</v>
      </c>
      <c r="AA12" s="17" t="s">
        <v>99</v>
      </c>
      <c r="AB12" s="17" t="s">
        <v>100</v>
      </c>
      <c r="AC12" s="26"/>
      <c r="AD12" s="29"/>
      <c r="AE12" s="27"/>
      <c r="AF12" s="26"/>
      <c r="AG12" s="8"/>
    </row>
    <row r="13" spans="1:33" x14ac:dyDescent="0.25">
      <c r="A13" s="11">
        <v>2</v>
      </c>
      <c r="B13" s="8" t="s">
        <v>25</v>
      </c>
      <c r="C13" s="8" t="s">
        <v>26</v>
      </c>
      <c r="D13" s="14" t="s">
        <v>57</v>
      </c>
      <c r="E13" s="19">
        <v>1</v>
      </c>
      <c r="F13" s="20"/>
      <c r="G13" s="20"/>
      <c r="H13" s="20">
        <v>2</v>
      </c>
      <c r="I13" s="20">
        <v>2000000</v>
      </c>
      <c r="J13" s="20">
        <f>IF(H13=1,I13,0)</f>
        <v>0</v>
      </c>
      <c r="K13" s="20">
        <f>I13</f>
        <v>2000000</v>
      </c>
      <c r="L13" s="20"/>
      <c r="M13" s="20">
        <v>7</v>
      </c>
      <c r="N13" s="20">
        <v>1</v>
      </c>
      <c r="O13" s="20"/>
      <c r="P13" s="21">
        <f>IF(SUM(N13,M13,O13)&lt;10,SUM(N13,M13,O13),IF(SUM(N13,M13,O13)&lt;20,SUM(N13,M13,O13)-10,IF(SUM(N13,M13,O13)&lt;30,SUM(N13,M13,O13)-20,SUM(N13,M13,O13)-30)))</f>
        <v>8</v>
      </c>
      <c r="Q13" s="21">
        <f>P13</f>
        <v>8</v>
      </c>
      <c r="R13" s="22">
        <f>IF(V13&gt;Y13,1, IF(V13=Y13,-1,0))</f>
        <v>-1</v>
      </c>
      <c r="S13" s="21"/>
      <c r="T13" s="21"/>
      <c r="U13" s="21">
        <f>SUM(T14:T18)</f>
        <v>0</v>
      </c>
      <c r="V13" s="21">
        <f t="shared" ref="V13:V14" si="0">IF(U13&lt;=K13,U13,K13)</f>
        <v>0</v>
      </c>
      <c r="W13" s="21">
        <f t="shared" ref="W13:W14" si="1">SUM(K13,V13)</f>
        <v>2000000</v>
      </c>
      <c r="X13" s="21">
        <f>SUM(S14:S18)</f>
        <v>0</v>
      </c>
      <c r="Y13" s="21">
        <f>IF(X13&lt;=W13,X13,W13)</f>
        <v>0</v>
      </c>
      <c r="Z13" s="21">
        <f>W13-Y13</f>
        <v>2000000</v>
      </c>
      <c r="AA13" s="21">
        <f>Z13</f>
        <v>2000000</v>
      </c>
      <c r="AB13" s="21"/>
      <c r="AC13" s="21">
        <f>ROUND(AA13,0)</f>
        <v>2000000</v>
      </c>
      <c r="AD13" s="21">
        <f>AC13-I13</f>
        <v>0</v>
      </c>
      <c r="AE13" s="21">
        <f>ROUND(IF(AC13-I13&gt;0,(AC13-I13)*0.1,0),0)</f>
        <v>0</v>
      </c>
      <c r="AF13" s="21">
        <f>ROUND(AC13-AE13,0)</f>
        <v>2000000</v>
      </c>
      <c r="AG13" s="8"/>
    </row>
    <row r="14" spans="1:33" x14ac:dyDescent="0.25">
      <c r="A14" s="11">
        <v>3</v>
      </c>
      <c r="B14" s="8" t="s">
        <v>28</v>
      </c>
      <c r="C14" s="8" t="s">
        <v>31</v>
      </c>
      <c r="D14" s="9" t="s">
        <v>32</v>
      </c>
      <c r="E14" s="19">
        <v>2</v>
      </c>
      <c r="F14" s="20"/>
      <c r="G14" s="20"/>
      <c r="H14" s="20">
        <v>1</v>
      </c>
      <c r="I14" s="20">
        <v>1000000</v>
      </c>
      <c r="J14" s="20">
        <f t="shared" ref="J14" si="2">IF(H14=1,I14,0)</f>
        <v>1000000</v>
      </c>
      <c r="K14" s="20">
        <f>K13</f>
        <v>2000000</v>
      </c>
      <c r="L14" s="20">
        <v>150000</v>
      </c>
      <c r="M14" s="20">
        <v>3</v>
      </c>
      <c r="N14" s="23">
        <v>1</v>
      </c>
      <c r="O14" s="20">
        <v>4</v>
      </c>
      <c r="P14" s="21">
        <f t="shared" ref="P14" si="3">IF(SUM(N14,M14,O14)&lt;10,SUM(N14,M14,O14),IF(SUM(N14,M14,O14)&lt;20,SUM(N14,M14,O14)-10,IF(SUM(N14,M14,O14)&lt;30,SUM(N14,M14,O14)-20,SUM(N14,M14,O14)-30)))</f>
        <v>8</v>
      </c>
      <c r="Q14" s="21">
        <f>Q13</f>
        <v>8</v>
      </c>
      <c r="R14" s="22">
        <f>IF(P14&gt;Q14,1,IF(P14=Q14,-1,0))</f>
        <v>-1</v>
      </c>
      <c r="S14" s="21">
        <f>IF(R14=1,L14,0)</f>
        <v>0</v>
      </c>
      <c r="T14" s="21">
        <f>IF(R14=0,L14,0)</f>
        <v>0</v>
      </c>
      <c r="U14" s="21">
        <f>U13</f>
        <v>0</v>
      </c>
      <c r="V14" s="21">
        <f t="shared" si="0"/>
        <v>0</v>
      </c>
      <c r="W14" s="21">
        <f t="shared" si="1"/>
        <v>2000000</v>
      </c>
      <c r="X14" s="21">
        <f>SUM(S14:S18)</f>
        <v>0</v>
      </c>
      <c r="Y14" s="21">
        <f t="shared" ref="Y14" si="4">IF(X14&lt;=W14,X14,W14)</f>
        <v>0</v>
      </c>
      <c r="Z14" s="21">
        <f t="shared" ref="Z14" si="5">W14-Y14</f>
        <v>2000000</v>
      </c>
      <c r="AA14" s="21">
        <f t="shared" ref="AA14" si="6">Z14</f>
        <v>2000000</v>
      </c>
      <c r="AB14" s="21">
        <f>IF(R14=1,J14+S14/X14*Y14, IF(R14=0,J14-T14/U14*V14,I14))</f>
        <v>1000000</v>
      </c>
      <c r="AC14" s="21">
        <f>ROUND(AB14,0)</f>
        <v>1000000</v>
      </c>
      <c r="AD14" s="21">
        <f t="shared" ref="AD14" si="7">AC14-I14</f>
        <v>0</v>
      </c>
      <c r="AE14" s="21">
        <f t="shared" ref="AE14" si="8">ROUND(IF(AC14-I14&gt;0,(AC14-I14)*0.1,0),0)</f>
        <v>0</v>
      </c>
      <c r="AF14" s="21">
        <f t="shared" ref="AF14" si="9">ROUND(AC14-AE14,0)</f>
        <v>1000000</v>
      </c>
      <c r="AG14" s="8"/>
    </row>
    <row r="15" spans="1:33" x14ac:dyDescent="0.25">
      <c r="A15" s="11">
        <v>4</v>
      </c>
      <c r="B15" s="8" t="s">
        <v>33</v>
      </c>
      <c r="C15" s="8" t="s">
        <v>31</v>
      </c>
      <c r="D15" s="14" t="s">
        <v>32</v>
      </c>
      <c r="E15" s="10"/>
      <c r="F15" s="10"/>
      <c r="AE15" s="8"/>
      <c r="AF15" s="8"/>
      <c r="AG15" s="8"/>
    </row>
    <row r="16" spans="1:33" x14ac:dyDescent="0.25">
      <c r="A16" s="11">
        <v>5</v>
      </c>
      <c r="B16" s="8" t="s">
        <v>28</v>
      </c>
      <c r="C16" s="8" t="s">
        <v>31</v>
      </c>
      <c r="D16" s="14" t="s">
        <v>60</v>
      </c>
    </row>
    <row r="17" spans="1:4" x14ac:dyDescent="0.25">
      <c r="A17" s="11">
        <v>6</v>
      </c>
      <c r="B17" s="8" t="s">
        <v>33</v>
      </c>
      <c r="C17" s="8" t="s">
        <v>31</v>
      </c>
      <c r="D17" s="14" t="s">
        <v>60</v>
      </c>
    </row>
    <row r="18" spans="1:4" x14ac:dyDescent="0.25">
      <c r="A18" s="11">
        <v>7</v>
      </c>
      <c r="B18" s="8" t="s">
        <v>28</v>
      </c>
      <c r="C18" s="8" t="s">
        <v>35</v>
      </c>
      <c r="D18" s="14" t="s">
        <v>65</v>
      </c>
    </row>
    <row r="19" spans="1:4" x14ac:dyDescent="0.25">
      <c r="A19" s="11">
        <v>8</v>
      </c>
      <c r="B19" s="8" t="s">
        <v>33</v>
      </c>
      <c r="C19" s="8" t="s">
        <v>31</v>
      </c>
      <c r="D19" s="9" t="s">
        <v>34</v>
      </c>
    </row>
    <row r="20" spans="1:4" x14ac:dyDescent="0.25">
      <c r="A20" s="11">
        <v>9</v>
      </c>
      <c r="B20" s="8" t="s">
        <v>28</v>
      </c>
      <c r="C20" s="8" t="s">
        <v>35</v>
      </c>
      <c r="D20" s="14" t="s">
        <v>66</v>
      </c>
    </row>
    <row r="21" spans="1:4" x14ac:dyDescent="0.25">
      <c r="A21" s="11">
        <v>10</v>
      </c>
      <c r="B21" s="8" t="s">
        <v>33</v>
      </c>
      <c r="C21" s="8" t="s">
        <v>31</v>
      </c>
      <c r="D21" s="9" t="s">
        <v>61</v>
      </c>
    </row>
    <row r="22" spans="1:4" x14ac:dyDescent="0.25">
      <c r="A22" s="11">
        <v>11</v>
      </c>
      <c r="B22" s="8" t="s">
        <v>28</v>
      </c>
      <c r="C22" s="8" t="s">
        <v>31</v>
      </c>
      <c r="D22" s="9" t="s">
        <v>37</v>
      </c>
    </row>
    <row r="23" spans="1:4" x14ac:dyDescent="0.25">
      <c r="A23" s="11">
        <v>12</v>
      </c>
      <c r="B23" s="8" t="s">
        <v>28</v>
      </c>
      <c r="C23" s="8" t="s">
        <v>35</v>
      </c>
      <c r="D23" s="14" t="s">
        <v>36</v>
      </c>
    </row>
    <row r="24" spans="1:4" x14ac:dyDescent="0.25">
      <c r="A24" s="11">
        <v>13</v>
      </c>
      <c r="B24" s="8" t="s">
        <v>28</v>
      </c>
      <c r="C24" s="8" t="s">
        <v>31</v>
      </c>
      <c r="D24" s="9" t="s">
        <v>40</v>
      </c>
    </row>
    <row r="25" spans="1:4" x14ac:dyDescent="0.25">
      <c r="A25" s="11">
        <v>14</v>
      </c>
      <c r="B25" s="8" t="s">
        <v>33</v>
      </c>
      <c r="C25" s="8" t="s">
        <v>31</v>
      </c>
      <c r="D25" s="9" t="s">
        <v>40</v>
      </c>
    </row>
    <row r="26" spans="1:4" x14ac:dyDescent="0.25">
      <c r="A26" s="11">
        <v>15</v>
      </c>
      <c r="B26" s="8" t="s">
        <v>28</v>
      </c>
      <c r="C26" s="8" t="s">
        <v>49</v>
      </c>
      <c r="D26" s="9" t="s">
        <v>50</v>
      </c>
    </row>
    <row r="27" spans="1:4" x14ac:dyDescent="0.25">
      <c r="A27" s="11">
        <v>16</v>
      </c>
      <c r="B27" s="8" t="s">
        <v>33</v>
      </c>
      <c r="C27" s="8" t="s">
        <v>49</v>
      </c>
      <c r="D27" s="9" t="s">
        <v>51</v>
      </c>
    </row>
    <row r="28" spans="1:4" x14ac:dyDescent="0.25">
      <c r="A28" s="11">
        <v>17</v>
      </c>
      <c r="B28" s="8" t="s">
        <v>25</v>
      </c>
      <c r="C28" s="8" t="s">
        <v>115</v>
      </c>
      <c r="D28" s="14" t="s">
        <v>28</v>
      </c>
    </row>
    <row r="29" spans="1:4" x14ac:dyDescent="0.25">
      <c r="A29" s="11">
        <v>18</v>
      </c>
      <c r="B29" s="8" t="s">
        <v>25</v>
      </c>
      <c r="C29" s="8" t="s">
        <v>115</v>
      </c>
      <c r="D29" s="14" t="s">
        <v>33</v>
      </c>
    </row>
  </sheetData>
  <mergeCells count="19">
    <mergeCell ref="S11:S12"/>
    <mergeCell ref="T11:T12"/>
    <mergeCell ref="AC11:AC12"/>
    <mergeCell ref="F10:O10"/>
    <mergeCell ref="P10:AF10"/>
    <mergeCell ref="J11:J12"/>
    <mergeCell ref="K11:K12"/>
    <mergeCell ref="L11:L12"/>
    <mergeCell ref="AD11:AD12"/>
    <mergeCell ref="AE11:AE12"/>
    <mergeCell ref="AF11:AF12"/>
    <mergeCell ref="M11:O11"/>
    <mergeCell ref="P11:P12"/>
    <mergeCell ref="R11:R12"/>
    <mergeCell ref="E11:E12"/>
    <mergeCell ref="F11:F12"/>
    <mergeCell ref="G11:G12"/>
    <mergeCell ref="H11:H12"/>
    <mergeCell ref="I11:I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Status</vt:lpstr>
      <vt:lpstr>TC1</vt:lpstr>
      <vt:lpstr>TC2</vt:lpstr>
      <vt:lpstr>TC3</vt:lpstr>
      <vt:lpstr>TC4</vt:lpstr>
      <vt:lpstr>TC5</vt:lpstr>
      <vt:lpstr>TC6</vt:lpstr>
      <vt:lpstr>TC7</vt:lpstr>
      <vt:lpstr>TC8</vt:lpstr>
      <vt:lpstr>TC9</vt:lpstr>
      <vt:lpstr>TC10</vt:lpstr>
      <vt:lpstr>TC11</vt:lpstr>
      <vt:lpstr>TC12</vt:lpstr>
      <vt:lpstr>TC13</vt:lpstr>
      <vt:lpstr>TC14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 Phong</dc:creator>
  <cp:lastModifiedBy>CPU60429-Fresher</cp:lastModifiedBy>
  <dcterms:created xsi:type="dcterms:W3CDTF">2021-06-17T09:59:04Z</dcterms:created>
  <dcterms:modified xsi:type="dcterms:W3CDTF">2021-06-19T11:30:07Z</dcterms:modified>
</cp:coreProperties>
</file>