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Academia/LASR/Replicate_MJexp4/"/>
    </mc:Choice>
  </mc:AlternateContent>
  <bookViews>
    <workbookView xWindow="900" yWindow="460" windowWidth="23420" windowHeight="15460" tabRatio="500"/>
  </bookViews>
  <sheets>
    <sheet name="Accuracy" sheetId="1" r:id="rId1"/>
    <sheet name="PSE" sheetId="2" r:id="rId2"/>
    <sheet name="proportion short" sheetId="4" r:id="rId3"/>
    <sheet name="Music training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" i="1"/>
  <c r="AT21" i="1"/>
  <c r="AU21" i="1"/>
  <c r="AS21" i="1"/>
  <c r="C21" i="4"/>
  <c r="D21" i="4"/>
  <c r="B21" i="4"/>
  <c r="B22" i="2"/>
  <c r="S14" i="2"/>
  <c r="S15" i="2"/>
  <c r="R14" i="2"/>
  <c r="R15" i="2"/>
  <c r="Q14" i="2"/>
  <c r="Q15" i="2"/>
  <c r="S13" i="2"/>
  <c r="R13" i="2"/>
  <c r="Q13" i="2"/>
  <c r="N16" i="2"/>
  <c r="N17" i="2"/>
  <c r="M16" i="2"/>
  <c r="M17" i="2"/>
  <c r="L16" i="2"/>
  <c r="L17" i="2"/>
  <c r="N15" i="2"/>
  <c r="M15" i="2"/>
  <c r="L15" i="2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5" i="1"/>
  <c r="H25" i="1"/>
  <c r="G25" i="1"/>
  <c r="F25" i="1"/>
  <c r="E25" i="1"/>
  <c r="D25" i="1"/>
  <c r="C25" i="1"/>
  <c r="B23" i="2"/>
  <c r="C22" i="2"/>
  <c r="C23" i="2"/>
  <c r="D22" i="2"/>
  <c r="D23" i="2"/>
  <c r="H20" i="2"/>
  <c r="H21" i="2"/>
  <c r="I20" i="2"/>
  <c r="I21" i="2"/>
  <c r="G20" i="2"/>
  <c r="G21" i="2"/>
  <c r="H19" i="2"/>
  <c r="I19" i="2"/>
  <c r="G19" i="2"/>
  <c r="C21" i="2"/>
  <c r="C25" i="2"/>
  <c r="D21" i="2"/>
  <c r="D25" i="2"/>
  <c r="C24" i="2"/>
  <c r="D24" i="2"/>
  <c r="B21" i="2"/>
  <c r="B24" i="2"/>
  <c r="B25" i="2"/>
  <c r="C29" i="2"/>
  <c r="C30" i="2"/>
  <c r="C31" i="2"/>
  <c r="C33" i="2"/>
  <c r="D29" i="2"/>
  <c r="D30" i="2"/>
  <c r="D31" i="2"/>
  <c r="D33" i="2"/>
  <c r="B29" i="2"/>
  <c r="B30" i="2"/>
  <c r="B31" i="2"/>
  <c r="B33" i="2"/>
  <c r="C32" i="2"/>
  <c r="D32" i="2"/>
  <c r="B32" i="2"/>
  <c r="X18" i="1"/>
  <c r="AA18" i="1"/>
  <c r="AD18" i="1"/>
  <c r="AG18" i="1"/>
  <c r="AJ18" i="1"/>
  <c r="AM18" i="1"/>
  <c r="X19" i="1"/>
  <c r="AA19" i="1"/>
  <c r="AD19" i="1"/>
  <c r="AG19" i="1"/>
  <c r="AJ19" i="1"/>
  <c r="AM19" i="1"/>
  <c r="X20" i="1"/>
  <c r="AA20" i="1"/>
  <c r="AD20" i="1"/>
  <c r="AG20" i="1"/>
  <c r="AJ20" i="1"/>
  <c r="AM20" i="1"/>
  <c r="W18" i="1"/>
  <c r="Z18" i="1"/>
  <c r="AC18" i="1"/>
  <c r="AF18" i="1"/>
  <c r="AI18" i="1"/>
  <c r="AL18" i="1"/>
  <c r="W19" i="1"/>
  <c r="Z19" i="1"/>
  <c r="AC19" i="1"/>
  <c r="AF19" i="1"/>
  <c r="AI19" i="1"/>
  <c r="AL19" i="1"/>
  <c r="W20" i="1"/>
  <c r="Z20" i="1"/>
  <c r="AC20" i="1"/>
  <c r="AF20" i="1"/>
  <c r="AI20" i="1"/>
  <c r="AL20" i="1"/>
  <c r="V18" i="1"/>
  <c r="Y18" i="1"/>
  <c r="AB18" i="1"/>
  <c r="AE18" i="1"/>
  <c r="AH18" i="1"/>
  <c r="AK18" i="1"/>
  <c r="V19" i="1"/>
  <c r="Y19" i="1"/>
  <c r="AB19" i="1"/>
  <c r="AE19" i="1"/>
  <c r="AH19" i="1"/>
  <c r="AK19" i="1"/>
  <c r="V20" i="1"/>
  <c r="Y20" i="1"/>
  <c r="AB20" i="1"/>
  <c r="AE20" i="1"/>
  <c r="AH20" i="1"/>
  <c r="AK20" i="1"/>
  <c r="C21" i="1"/>
  <c r="C22" i="1"/>
  <c r="D21" i="1"/>
  <c r="D22" i="1"/>
  <c r="E21" i="1"/>
  <c r="E22" i="1"/>
  <c r="F21" i="1"/>
  <c r="F22" i="1"/>
  <c r="G21" i="1"/>
  <c r="G22" i="1"/>
  <c r="H21" i="1"/>
  <c r="H22" i="1"/>
  <c r="I21" i="1"/>
  <c r="I22" i="1"/>
  <c r="J21" i="1"/>
  <c r="J22" i="1"/>
  <c r="K21" i="1"/>
  <c r="K22" i="1"/>
  <c r="L21" i="1"/>
  <c r="L22" i="1"/>
  <c r="M21" i="1"/>
  <c r="M22" i="1"/>
  <c r="N21" i="1"/>
  <c r="N22" i="1"/>
  <c r="O21" i="1"/>
  <c r="O22" i="1"/>
  <c r="P21" i="1"/>
  <c r="P22" i="1"/>
  <c r="Q21" i="1"/>
  <c r="Q22" i="1"/>
  <c r="R21" i="1"/>
  <c r="R22" i="1"/>
  <c r="S21" i="1"/>
  <c r="S22" i="1"/>
  <c r="B21" i="1"/>
  <c r="B22" i="1"/>
</calcChain>
</file>

<file path=xl/sharedStrings.xml><?xml version="1.0" encoding="utf-8"?>
<sst xmlns="http://schemas.openxmlformats.org/spreadsheetml/2006/main" count="347" uniqueCount="61">
  <si>
    <t>B1C1</t>
  </si>
  <si>
    <t>B2C1</t>
  </si>
  <si>
    <t>B3C1</t>
  </si>
  <si>
    <t>B1C2</t>
  </si>
  <si>
    <t>B2C2</t>
  </si>
  <si>
    <t>B3C2</t>
  </si>
  <si>
    <t>B1C3</t>
  </si>
  <si>
    <t>B2C3</t>
  </si>
  <si>
    <t>B3C3</t>
  </si>
  <si>
    <t>B1C4</t>
  </si>
  <si>
    <t>B2C4</t>
  </si>
  <si>
    <t>B3C4</t>
  </si>
  <si>
    <t>B1C5</t>
  </si>
  <si>
    <t>B2C5</t>
  </si>
  <si>
    <t>B3C5</t>
  </si>
  <si>
    <t>B1C6</t>
  </si>
  <si>
    <t>B2C6</t>
  </si>
  <si>
    <t>B3C6</t>
  </si>
  <si>
    <t>B1 (early)</t>
  </si>
  <si>
    <t>B2 (on time)</t>
  </si>
  <si>
    <t>B3 (late)</t>
  </si>
  <si>
    <t>mean</t>
  </si>
  <si>
    <t>stdev</t>
  </si>
  <si>
    <t>stderr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</si>
  <si>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</si>
  <si>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</si>
  <si>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</si>
  <si>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</si>
  <si>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</si>
  <si>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</si>
  <si>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</si>
  <si>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</si>
  <si>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</si>
  <si>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</si>
  <si>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</si>
  <si>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</si>
  <si>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</si>
  <si>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</si>
  <si>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</si>
  <si>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</si>
  <si>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</si>
  <si>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</si>
  <si>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</si>
  <si>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after removing outliers</t>
  </si>
  <si>
    <t xml:space="preserve">Early </t>
  </si>
  <si>
    <t>Late</t>
  </si>
  <si>
    <t>NaN</t>
  </si>
  <si>
    <t>On Time</t>
  </si>
  <si>
    <t>Q1</t>
  </si>
  <si>
    <t>Q3</t>
  </si>
  <si>
    <t>Q3-Q1</t>
  </si>
  <si>
    <t>Upper bound</t>
  </si>
  <si>
    <t>Lower bound</t>
  </si>
  <si>
    <t>Overall mean values</t>
  </si>
  <si>
    <t>3 stdev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</si>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</sst>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PSE!$G$21:$I$21</c:f>
                <c:numCache>
                  <c:formatCode>General</c:formatCode>
                  <c:ptCount val="3"/>
                  <c:pt idx="0">
                    <c:v>23.99642043538509</c:v>
                  </c:pt>
                  <c:pt idx="1">
                    <c:v>15.31441131182851</c:v>
                  </c:pt>
                  <c:pt idx="2">
                    <c:v>14.24772434784388</c:v>
                  </c:pt>
                </c:numCache>
              </c:numRef>
            </c:plus>
            <c:minus>
              <c:numRef>
                <c:f>PSE!$G$21:$I$21</c:f>
                <c:numCache>
                  <c:formatCode>General</c:formatCode>
                  <c:ptCount val="3"/>
                  <c:pt idx="0">
                    <c:v>23.99642043538509</c:v>
                  </c:pt>
                  <c:pt idx="1">
                    <c:v>15.31441131182851</c:v>
                  </c:pt>
                  <c:pt idx="2">
                    <c:v>14.24772434784388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PSE!$G$19:$I$19</c:f>
              <c:numCache>
                <c:formatCode>General</c:formatCode>
                <c:ptCount val="3"/>
                <c:pt idx="0">
                  <c:v>653.976829324573</c:v>
                </c:pt>
                <c:pt idx="1">
                  <c:v>604.8966420206756</c:v>
                </c:pt>
                <c:pt idx="2">
                  <c:v>604.3869067499816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188336"/>
        <c:axId val="-2143191568"/>
      </c:barChart>
      <c:catAx>
        <c:axId val="-21431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91568"/>
        <c:crosses val="autoZero"/>
        <c:auto val="1"/>
        <c:lblAlgn val="ctr"/>
        <c:lblOffset val="100"/>
        <c:noMultiLvlLbl val="0"/>
      </c:catAx>
      <c:valAx>
        <c:axId val="-2143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PSE!$L$15:$N$15</c:f>
              <c:numCache>
                <c:formatCode>General</c:formatCode>
                <c:ptCount val="3"/>
                <c:pt idx="0">
                  <c:v>650.657565131072</c:v>
                </c:pt>
                <c:pt idx="1">
                  <c:v>610.0366379844611</c:v>
                </c:pt>
                <c:pt idx="2">
                  <c:v>581.722119569848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332704"/>
        <c:axId val="-2144335968"/>
      </c:barChart>
      <c:catAx>
        <c:axId val="-21443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35968"/>
        <c:crosses val="autoZero"/>
        <c:auto val="1"/>
        <c:lblAlgn val="ctr"/>
        <c:lblOffset val="100"/>
        <c:noMultiLvlLbl val="0"/>
      </c:catAx>
      <c:valAx>
        <c:axId val="-21443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PSE!$Q$13:$S$13</c:f>
              <c:numCache>
                <c:formatCode>General</c:formatCode>
                <c:ptCount val="3"/>
                <c:pt idx="0">
                  <c:v>632.1983451039172</c:v>
                </c:pt>
                <c:pt idx="1">
                  <c:v>590.1179617680536</c:v>
                </c:pt>
                <c:pt idx="2">
                  <c:v>587.2896589124563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864208"/>
        <c:axId val="-2141860960"/>
      </c:barChart>
      <c:catAx>
        <c:axId val="-21418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60960"/>
        <c:crosses val="autoZero"/>
        <c:auto val="1"/>
        <c:lblAlgn val="ctr"/>
        <c:lblOffset val="100"/>
        <c:noMultiLvlLbl val="0"/>
      </c:catAx>
      <c:valAx>
        <c:axId val="-21418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22</xdr:row>
      <xdr:rowOff>25400</xdr:rowOff>
    </xdr:from>
    <xdr:to>
      <xdr:col>10</xdr:col>
      <xdr:colOff>450850</xdr:colOff>
      <xdr:row>35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654050</xdr:colOff>
      <xdr:row>22</xdr:row>
      <xdr:rowOff>38100</xdr:rowOff>
    </xdr:from>
    <xdr:to>
      <xdr:col>16</xdr:col>
      <xdr:colOff>273050</xdr:colOff>
      <xdr:row>35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450850</xdr:colOff>
      <xdr:row>22</xdr:row>
      <xdr:rowOff>12700</xdr:rowOff>
    </xdr:from>
    <xdr:to>
      <xdr:col>22</xdr:col>
      <xdr:colOff>69850</xdr:colOff>
      <xdr:row>35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tabSelected="1" topLeftCell="AN1" zoomScale="87" zoomScaleNormal="87" zoomScalePageLayoutView="87" workbookViewId="0">
      <selection activeCell="AX11" sqref="AX11"/>
    </sheetView>
  </sheetViews>
  <sheetFormatPr baseColWidth="10" defaultRowHeight="16" x14ac:dyDescent="0.2"/>
  <cols>
    <col min="21" max="21" width="21.83203125" customWidth="1"/>
    <col min="40" max="40" width="31.6640625" customWidth="1"/>
  </cols>
  <sheetData>
    <row r="1" spans="1:4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/>
      <c r="U1" t="s">
        <v>43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S1" t="s">
        <v>18</v>
      </c>
      <c r="AT1" t="s">
        <v>19</v>
      </c>
      <c r="AU1" t="s">
        <v>20</v>
      </c>
    </row>
    <row r="2" spans="1:48" x14ac:dyDescent="0.2">
      <c r="A2" t="s">
        <v>24</v>
      </c>
      <c r="B2">
        <v>0.75</v>
      </c>
      <c r="C2">
        <v>0.41666666666666702</v>
      </c>
      <c r="D2">
        <v>0.33333333333333298</v>
      </c>
      <c r="E2">
        <v>0.58333333333333304</v>
      </c>
      <c r="F2">
        <v>0.41666666666666702</v>
      </c>
      <c r="G2">
        <v>0.41666666666666702</v>
      </c>
      <c r="H2">
        <v>0.75</v>
      </c>
      <c r="I2">
        <v>0.33333333333333298</v>
      </c>
      <c r="J2">
        <v>0.16666666666666699</v>
      </c>
      <c r="K2">
        <v>0.41666666666666702</v>
      </c>
      <c r="L2">
        <v>0.66666666666666696</v>
      </c>
      <c r="M2">
        <v>0.75</v>
      </c>
      <c r="N2">
        <v>0.41666666666666702</v>
      </c>
      <c r="O2">
        <v>0.41666666666666702</v>
      </c>
      <c r="P2">
        <v>0.66666666666666696</v>
      </c>
      <c r="Q2">
        <v>0.66666666666666696</v>
      </c>
      <c r="R2">
        <v>0.75</v>
      </c>
      <c r="S2">
        <v>0.58333333333333304</v>
      </c>
      <c r="T2" s="2"/>
      <c r="U2" t="s">
        <v>24</v>
      </c>
      <c r="V2">
        <v>0.75</v>
      </c>
      <c r="W2">
        <v>0.41666666666666702</v>
      </c>
      <c r="X2">
        <v>0.33333333333333298</v>
      </c>
      <c r="Y2">
        <v>0.58333333333333304</v>
      </c>
      <c r="Z2">
        <v>0.41666666666666702</v>
      </c>
      <c r="AA2">
        <v>0.41666666666666702</v>
      </c>
      <c r="AB2">
        <v>0.75</v>
      </c>
      <c r="AC2">
        <v>0.33333333333333298</v>
      </c>
      <c r="AD2">
        <v>0.16666666666666699</v>
      </c>
      <c r="AE2">
        <v>0.41666666666666702</v>
      </c>
      <c r="AF2">
        <v>0.66666666666666696</v>
      </c>
      <c r="AG2">
        <v>0.75</v>
      </c>
      <c r="AH2">
        <v>0.41666666666666702</v>
      </c>
      <c r="AI2">
        <v>0.41666666666666702</v>
      </c>
      <c r="AJ2">
        <v>0.66666666666666696</v>
      </c>
      <c r="AK2">
        <v>0.66666666666666696</v>
      </c>
      <c r="AL2">
        <v>0.75</v>
      </c>
      <c r="AM2">
        <v>0.58333333333333304</v>
      </c>
      <c r="AN2" t="s">
        <v>24</v>
      </c>
      <c r="AR2" s="1" t="s">
        <v>24</v>
      </c>
      <c r="AS2">
        <v>0.59722222222222199</v>
      </c>
      <c r="AT2">
        <v>0.5</v>
      </c>
      <c r="AU2">
        <v>0.48611111111111099</v>
      </c>
      <c r="AV2" s="1">
        <f>AVERAGE(AS2:AU2)</f>
        <v>0.52777777777777757</v>
      </c>
    </row>
    <row r="3" spans="1:48" x14ac:dyDescent="0.2">
      <c r="A3" t="s">
        <v>25</v>
      </c>
      <c r="B3">
        <v>0.91666666666666696</v>
      </c>
      <c r="C3">
        <v>0.91666666666666696</v>
      </c>
      <c r="D3">
        <v>0.91666666666666696</v>
      </c>
      <c r="E3">
        <v>1</v>
      </c>
      <c r="F3">
        <v>0.83333333333333304</v>
      </c>
      <c r="G3">
        <v>0.83333333333333304</v>
      </c>
      <c r="H3">
        <v>0.75</v>
      </c>
      <c r="I3">
        <v>0.58333333333333304</v>
      </c>
      <c r="J3">
        <v>0.41666666666666702</v>
      </c>
      <c r="K3">
        <v>0.33333333333333298</v>
      </c>
      <c r="L3">
        <v>0.5</v>
      </c>
      <c r="M3">
        <v>0.75</v>
      </c>
      <c r="N3">
        <v>0.5</v>
      </c>
      <c r="O3">
        <v>0.83333333333333304</v>
      </c>
      <c r="P3">
        <v>0.83333333333333304</v>
      </c>
      <c r="Q3">
        <v>0.75</v>
      </c>
      <c r="R3">
        <v>0.91666666666666696</v>
      </c>
      <c r="S3">
        <v>1</v>
      </c>
      <c r="T3" s="2"/>
      <c r="U3" t="s">
        <v>25</v>
      </c>
      <c r="V3">
        <v>0.91666666666666696</v>
      </c>
      <c r="W3">
        <v>0.91666666666666696</v>
      </c>
      <c r="X3">
        <v>0.91666666666666696</v>
      </c>
      <c r="Y3">
        <v>1</v>
      </c>
      <c r="Z3">
        <v>0.83333333333333304</v>
      </c>
      <c r="AA3">
        <v>0.83333333333333304</v>
      </c>
      <c r="AB3">
        <v>0.75</v>
      </c>
      <c r="AC3">
        <v>0.58333333333333304</v>
      </c>
      <c r="AD3">
        <v>0.41666666666666702</v>
      </c>
      <c r="AE3">
        <v>0.33333333333333298</v>
      </c>
      <c r="AF3">
        <v>0.5</v>
      </c>
      <c r="AG3">
        <v>0.75</v>
      </c>
      <c r="AH3">
        <v>0.5</v>
      </c>
      <c r="AI3">
        <v>0.83333333333333304</v>
      </c>
      <c r="AJ3">
        <v>0.83333333333333304</v>
      </c>
      <c r="AK3">
        <v>0.75</v>
      </c>
      <c r="AL3">
        <v>0.91666666666666696</v>
      </c>
      <c r="AM3">
        <v>1</v>
      </c>
      <c r="AN3" t="s">
        <v>25</v>
      </c>
      <c r="AR3" t="s">
        <v>25</v>
      </c>
      <c r="AS3">
        <v>0.70833333333333304</v>
      </c>
      <c r="AT3">
        <v>0.76388888888888895</v>
      </c>
      <c r="AU3">
        <v>0.79166666666666696</v>
      </c>
      <c r="AV3">
        <f t="shared" ref="AV3:AV21" si="0">AVERAGE(AS3:AU3)</f>
        <v>0.75462962962962965</v>
      </c>
    </row>
    <row r="4" spans="1:48" x14ac:dyDescent="0.2">
      <c r="A4" t="s">
        <v>26</v>
      </c>
      <c r="B4">
        <v>0.91666666666666696</v>
      </c>
      <c r="C4">
        <v>0.91666666666666696</v>
      </c>
      <c r="D4">
        <v>0.75</v>
      </c>
      <c r="E4">
        <v>1</v>
      </c>
      <c r="F4">
        <v>0.75</v>
      </c>
      <c r="G4">
        <v>0.41666666666666702</v>
      </c>
      <c r="H4">
        <v>0.83333333333333304</v>
      </c>
      <c r="I4">
        <v>0.41666666666666702</v>
      </c>
      <c r="J4">
        <v>0.25</v>
      </c>
      <c r="K4">
        <v>0.41666666666666702</v>
      </c>
      <c r="L4">
        <v>0.83333333333333304</v>
      </c>
      <c r="M4">
        <v>0.83333333333333304</v>
      </c>
      <c r="N4">
        <v>0.5</v>
      </c>
      <c r="O4">
        <v>1</v>
      </c>
      <c r="P4">
        <v>1</v>
      </c>
      <c r="Q4">
        <v>0.25</v>
      </c>
      <c r="R4">
        <v>0.91666666666666696</v>
      </c>
      <c r="S4">
        <v>1</v>
      </c>
      <c r="T4" s="2"/>
      <c r="U4" t="s">
        <v>26</v>
      </c>
      <c r="V4">
        <v>0.91666666666666696</v>
      </c>
      <c r="W4">
        <v>0.91666666666666696</v>
      </c>
      <c r="X4">
        <v>0.75</v>
      </c>
      <c r="Y4">
        <v>1</v>
      </c>
      <c r="Z4">
        <v>0.75</v>
      </c>
      <c r="AA4">
        <v>0.41666666666666702</v>
      </c>
      <c r="AB4">
        <v>0.83333333333333304</v>
      </c>
      <c r="AC4">
        <v>0.41666666666666702</v>
      </c>
      <c r="AD4">
        <v>0.25</v>
      </c>
      <c r="AE4">
        <v>0.41666666666666702</v>
      </c>
      <c r="AF4">
        <v>0.83333333333333304</v>
      </c>
      <c r="AG4">
        <v>0.83333333333333304</v>
      </c>
      <c r="AH4">
        <v>0.5</v>
      </c>
      <c r="AI4">
        <v>1</v>
      </c>
      <c r="AJ4">
        <v>1</v>
      </c>
      <c r="AK4">
        <v>0.25</v>
      </c>
      <c r="AL4">
        <v>0.91666666666666696</v>
      </c>
      <c r="AM4">
        <v>1</v>
      </c>
      <c r="AN4" t="s">
        <v>26</v>
      </c>
      <c r="AR4" t="s">
        <v>26</v>
      </c>
      <c r="AS4">
        <v>0.65277777777777801</v>
      </c>
      <c r="AT4">
        <v>0.80555555555555602</v>
      </c>
      <c r="AU4">
        <v>0.70833333333333304</v>
      </c>
      <c r="AV4">
        <f t="shared" si="0"/>
        <v>0.72222222222222232</v>
      </c>
    </row>
    <row r="5" spans="1:48" x14ac:dyDescent="0.2">
      <c r="A5" t="s">
        <v>27</v>
      </c>
      <c r="B5">
        <v>0.75</v>
      </c>
      <c r="C5">
        <v>0.75</v>
      </c>
      <c r="D5">
        <v>0.75</v>
      </c>
      <c r="E5">
        <v>0.91666666666666696</v>
      </c>
      <c r="F5">
        <v>0.41666666666666702</v>
      </c>
      <c r="G5">
        <v>0.33333333333333298</v>
      </c>
      <c r="H5">
        <v>0.91666666666666696</v>
      </c>
      <c r="I5">
        <v>0.5</v>
      </c>
      <c r="J5">
        <v>0.41666666666666702</v>
      </c>
      <c r="K5">
        <v>0</v>
      </c>
      <c r="L5">
        <v>0.66666666666666696</v>
      </c>
      <c r="M5">
        <v>0.66666666666666696</v>
      </c>
      <c r="N5">
        <v>0.5</v>
      </c>
      <c r="O5">
        <v>0.83333333333333304</v>
      </c>
      <c r="P5">
        <v>0.75</v>
      </c>
      <c r="Q5">
        <v>0.16666666666666699</v>
      </c>
      <c r="R5">
        <v>0.66666666666666696</v>
      </c>
      <c r="S5">
        <v>0.58333333333333304</v>
      </c>
      <c r="T5" s="2"/>
      <c r="U5" t="s">
        <v>27</v>
      </c>
      <c r="V5">
        <v>0.75</v>
      </c>
      <c r="W5">
        <v>0.75</v>
      </c>
      <c r="X5">
        <v>0.75</v>
      </c>
      <c r="Y5">
        <v>0.91666666666666696</v>
      </c>
      <c r="Z5">
        <v>0.41666666666666702</v>
      </c>
      <c r="AA5">
        <v>0.33333333333333298</v>
      </c>
      <c r="AB5">
        <v>0.91666666666666696</v>
      </c>
      <c r="AC5">
        <v>0.5</v>
      </c>
      <c r="AD5">
        <v>0.41666666666666702</v>
      </c>
      <c r="AE5">
        <v>0</v>
      </c>
      <c r="AF5">
        <v>0.66666666666666696</v>
      </c>
      <c r="AG5">
        <v>0.66666666666666696</v>
      </c>
      <c r="AH5">
        <v>0.5</v>
      </c>
      <c r="AI5">
        <v>0.83333333333333304</v>
      </c>
      <c r="AJ5">
        <v>0.75</v>
      </c>
      <c r="AK5">
        <v>0.16666666666666699</v>
      </c>
      <c r="AL5">
        <v>0.66666666666666696</v>
      </c>
      <c r="AM5">
        <v>0.58333333333333304</v>
      </c>
      <c r="AN5" t="s">
        <v>27</v>
      </c>
      <c r="AR5" t="s">
        <v>27</v>
      </c>
      <c r="AS5">
        <v>0.54166666666666696</v>
      </c>
      <c r="AT5">
        <v>0.63888888888888895</v>
      </c>
      <c r="AU5">
        <v>0.58333333333333304</v>
      </c>
      <c r="AV5" s="4">
        <f t="shared" si="0"/>
        <v>0.58796296296296291</v>
      </c>
    </row>
    <row r="6" spans="1:48" x14ac:dyDescent="0.2">
      <c r="A6" t="s">
        <v>28</v>
      </c>
      <c r="B6">
        <v>0.91666666666666696</v>
      </c>
      <c r="C6">
        <v>1</v>
      </c>
      <c r="D6">
        <v>1</v>
      </c>
      <c r="E6">
        <v>1</v>
      </c>
      <c r="F6">
        <v>0.91666666666666696</v>
      </c>
      <c r="G6">
        <v>0.75</v>
      </c>
      <c r="H6">
        <v>0.91666666666666696</v>
      </c>
      <c r="I6">
        <v>0.58333333333333304</v>
      </c>
      <c r="J6">
        <v>0.75</v>
      </c>
      <c r="K6">
        <v>0.16666666666666699</v>
      </c>
      <c r="L6">
        <v>0.58333333333333304</v>
      </c>
      <c r="M6" s="2">
        <v>0.41666666666666702</v>
      </c>
      <c r="N6">
        <v>0.41666666666666702</v>
      </c>
      <c r="O6">
        <v>0.75</v>
      </c>
      <c r="P6">
        <v>0.58333333333333304</v>
      </c>
      <c r="Q6">
        <v>0.58333333333333304</v>
      </c>
      <c r="R6">
        <v>0.83333333333333304</v>
      </c>
      <c r="S6">
        <v>0.66666666666666696</v>
      </c>
      <c r="T6" s="2"/>
      <c r="U6" t="s">
        <v>28</v>
      </c>
      <c r="V6">
        <v>0.91666666666666696</v>
      </c>
      <c r="W6">
        <v>1</v>
      </c>
      <c r="X6">
        <v>1</v>
      </c>
      <c r="Y6">
        <v>1</v>
      </c>
      <c r="Z6">
        <v>0.91666666666666696</v>
      </c>
      <c r="AA6">
        <v>0.75</v>
      </c>
      <c r="AB6">
        <v>0.91666666666666696</v>
      </c>
      <c r="AC6">
        <v>0.58333333333333304</v>
      </c>
      <c r="AD6">
        <v>0.75</v>
      </c>
      <c r="AE6">
        <v>0.16666666666666699</v>
      </c>
      <c r="AF6">
        <v>0.58333333333333304</v>
      </c>
      <c r="AG6" s="2">
        <v>0.41666666666666702</v>
      </c>
      <c r="AH6">
        <v>0.41666666666666702</v>
      </c>
      <c r="AI6">
        <v>0.75</v>
      </c>
      <c r="AJ6">
        <v>0.58333333333333304</v>
      </c>
      <c r="AK6">
        <v>0.58333333333333304</v>
      </c>
      <c r="AL6">
        <v>0.83333333333333304</v>
      </c>
      <c r="AM6">
        <v>0.66666666666666696</v>
      </c>
      <c r="AN6" t="s">
        <v>28</v>
      </c>
      <c r="AR6" t="s">
        <v>28</v>
      </c>
      <c r="AS6">
        <v>0.66666666666666696</v>
      </c>
      <c r="AT6">
        <v>0.77777777777777801</v>
      </c>
      <c r="AU6">
        <v>0.69444444444444497</v>
      </c>
      <c r="AV6">
        <f t="shared" si="0"/>
        <v>0.71296296296296335</v>
      </c>
    </row>
    <row r="7" spans="1:48" x14ac:dyDescent="0.2">
      <c r="A7" t="s">
        <v>29</v>
      </c>
      <c r="B7">
        <v>0.91666666666666696</v>
      </c>
      <c r="C7">
        <v>0.83333333333333304</v>
      </c>
      <c r="D7">
        <v>1</v>
      </c>
      <c r="E7">
        <v>1</v>
      </c>
      <c r="F7">
        <v>0.5</v>
      </c>
      <c r="G7">
        <v>0.75</v>
      </c>
      <c r="H7">
        <v>0.75</v>
      </c>
      <c r="I7">
        <v>0.5</v>
      </c>
      <c r="J7">
        <v>0.58333333333333304</v>
      </c>
      <c r="K7">
        <v>0.75</v>
      </c>
      <c r="L7">
        <v>0.58333333333333304</v>
      </c>
      <c r="M7">
        <v>0.83333333333333304</v>
      </c>
      <c r="N7">
        <v>0.66666666666666696</v>
      </c>
      <c r="O7">
        <v>0.83333333333333304</v>
      </c>
      <c r="P7">
        <v>0.83333333333333304</v>
      </c>
      <c r="Q7">
        <v>0.83333333333333304</v>
      </c>
      <c r="R7">
        <v>0.83333333333333304</v>
      </c>
      <c r="S7">
        <v>0.91666666666666696</v>
      </c>
      <c r="T7" s="2"/>
      <c r="U7" t="s">
        <v>29</v>
      </c>
      <c r="V7">
        <v>0.91666666666666696</v>
      </c>
      <c r="W7">
        <v>0.83333333333333304</v>
      </c>
      <c r="X7">
        <v>1</v>
      </c>
      <c r="Y7">
        <v>1</v>
      </c>
      <c r="Z7">
        <v>0.5</v>
      </c>
      <c r="AA7">
        <v>0.75</v>
      </c>
      <c r="AB7">
        <v>0.75</v>
      </c>
      <c r="AC7">
        <v>0.5</v>
      </c>
      <c r="AD7">
        <v>0.58333333333333304</v>
      </c>
      <c r="AE7">
        <v>0.75</v>
      </c>
      <c r="AF7">
        <v>0.58333333333333304</v>
      </c>
      <c r="AG7">
        <v>0.83333333333333304</v>
      </c>
      <c r="AH7">
        <v>0.66666666666666696</v>
      </c>
      <c r="AI7">
        <v>0.83333333333333304</v>
      </c>
      <c r="AJ7">
        <v>0.83333333333333304</v>
      </c>
      <c r="AK7">
        <v>0.83333333333333304</v>
      </c>
      <c r="AL7">
        <v>0.83333333333333304</v>
      </c>
      <c r="AM7">
        <v>0.91666666666666696</v>
      </c>
      <c r="AN7" t="s">
        <v>29</v>
      </c>
      <c r="AR7" t="s">
        <v>29</v>
      </c>
      <c r="AS7">
        <v>0.81944444444444398</v>
      </c>
      <c r="AT7">
        <v>0.68055555555555602</v>
      </c>
      <c r="AU7">
        <v>0.81944444444444497</v>
      </c>
      <c r="AV7">
        <f t="shared" si="0"/>
        <v>0.77314814814814836</v>
      </c>
    </row>
    <row r="8" spans="1:48" x14ac:dyDescent="0.2">
      <c r="A8" t="s">
        <v>30</v>
      </c>
      <c r="B8" s="2">
        <v>0.41666666666666702</v>
      </c>
      <c r="C8" s="2">
        <v>0.58333333333333304</v>
      </c>
      <c r="D8" s="2">
        <v>0.58333333333333304</v>
      </c>
      <c r="E8" s="2">
        <v>0.66666666666666696</v>
      </c>
      <c r="F8" s="2">
        <v>0.5</v>
      </c>
      <c r="G8" s="2">
        <v>0.83333333333333304</v>
      </c>
      <c r="H8" s="2">
        <v>0.58333333333333304</v>
      </c>
      <c r="I8" s="2">
        <v>0.75</v>
      </c>
      <c r="J8" s="2">
        <v>0.41666666666666702</v>
      </c>
      <c r="K8" s="2">
        <v>0.5</v>
      </c>
      <c r="L8" s="2">
        <v>0.16666666666666699</v>
      </c>
      <c r="M8" s="2">
        <v>0.58333333333333304</v>
      </c>
      <c r="N8" s="2">
        <v>0.33333333333333298</v>
      </c>
      <c r="O8" s="2">
        <v>0.83333333333333304</v>
      </c>
      <c r="P8" s="2">
        <v>0.33333333333333298</v>
      </c>
      <c r="Q8" s="2">
        <v>0.5</v>
      </c>
      <c r="R8" s="2">
        <v>0.75</v>
      </c>
      <c r="S8" s="2">
        <v>0.41666666666666702</v>
      </c>
      <c r="T8" s="2"/>
      <c r="U8" t="s">
        <v>31</v>
      </c>
      <c r="V8">
        <v>0.91666666666666696</v>
      </c>
      <c r="W8">
        <v>0.41666666666666702</v>
      </c>
      <c r="X8">
        <v>0.58333333333333304</v>
      </c>
      <c r="Y8">
        <v>0.66666666666666696</v>
      </c>
      <c r="Z8">
        <v>0.33333333333333298</v>
      </c>
      <c r="AA8">
        <v>0.33333333333333298</v>
      </c>
      <c r="AB8">
        <v>0.41666666666666702</v>
      </c>
      <c r="AC8">
        <v>0.58333333333333304</v>
      </c>
      <c r="AD8">
        <v>0.33333333333333298</v>
      </c>
      <c r="AE8">
        <v>0.58333333333333304</v>
      </c>
      <c r="AF8">
        <v>0.58333333333333304</v>
      </c>
      <c r="AG8">
        <v>0.75</v>
      </c>
      <c r="AH8">
        <v>0.58333333333333304</v>
      </c>
      <c r="AI8">
        <v>0.41666666666666702</v>
      </c>
      <c r="AJ8">
        <v>0.66666666666666696</v>
      </c>
      <c r="AK8">
        <v>0.41666666666666702</v>
      </c>
      <c r="AL8">
        <v>0.66666666666666696</v>
      </c>
      <c r="AM8">
        <v>0.75</v>
      </c>
      <c r="AN8" t="s">
        <v>31</v>
      </c>
      <c r="AR8" t="s">
        <v>30</v>
      </c>
      <c r="AS8">
        <v>0.5</v>
      </c>
      <c r="AT8">
        <v>0.59722222222222199</v>
      </c>
      <c r="AU8">
        <v>0.52777777777777801</v>
      </c>
      <c r="AV8" s="4">
        <f t="shared" si="0"/>
        <v>0.54166666666666663</v>
      </c>
    </row>
    <row r="9" spans="1:48" x14ac:dyDescent="0.2">
      <c r="A9" t="s">
        <v>31</v>
      </c>
      <c r="B9" s="2">
        <v>0.91666666666666696</v>
      </c>
      <c r="C9" s="2">
        <v>0.41666666666666702</v>
      </c>
      <c r="D9" s="2">
        <v>0.58333333333333304</v>
      </c>
      <c r="E9" s="2">
        <v>0.66666666666666696</v>
      </c>
      <c r="F9" s="2">
        <v>0.33333333333333298</v>
      </c>
      <c r="G9" s="2">
        <v>0.33333333333333298</v>
      </c>
      <c r="H9" s="2">
        <v>0.41666666666666702</v>
      </c>
      <c r="I9" s="2">
        <v>0.58333333333333304</v>
      </c>
      <c r="J9" s="2">
        <v>0.33333333333333298</v>
      </c>
      <c r="K9" s="2">
        <v>0.58333333333333304</v>
      </c>
      <c r="L9" s="2">
        <v>0.58333333333333304</v>
      </c>
      <c r="M9" s="2">
        <v>0.75</v>
      </c>
      <c r="N9" s="2">
        <v>0.58333333333333304</v>
      </c>
      <c r="O9" s="2">
        <v>0.41666666666666702</v>
      </c>
      <c r="P9" s="2">
        <v>0.66666666666666696</v>
      </c>
      <c r="Q9" s="2">
        <v>0.41666666666666702</v>
      </c>
      <c r="R9" s="2">
        <v>0.66666666666666696</v>
      </c>
      <c r="S9" s="2">
        <v>0.75</v>
      </c>
      <c r="T9" s="2"/>
      <c r="U9" t="s">
        <v>32</v>
      </c>
      <c r="V9">
        <v>0.83333333333333304</v>
      </c>
      <c r="W9">
        <v>0.91666666666666696</v>
      </c>
      <c r="X9">
        <v>0.75</v>
      </c>
      <c r="Y9">
        <v>1</v>
      </c>
      <c r="Z9">
        <v>0.58333333333333304</v>
      </c>
      <c r="AA9">
        <v>0.75</v>
      </c>
      <c r="AB9">
        <v>0.58333333333333304</v>
      </c>
      <c r="AC9">
        <v>0.41666666666666702</v>
      </c>
      <c r="AD9">
        <v>0.33333333333333298</v>
      </c>
      <c r="AE9">
        <v>0.33333333333333298</v>
      </c>
      <c r="AF9">
        <v>0.75</v>
      </c>
      <c r="AG9">
        <v>0.83333333333333304</v>
      </c>
      <c r="AH9">
        <v>0.5</v>
      </c>
      <c r="AI9">
        <v>0.83333333333333304</v>
      </c>
      <c r="AJ9">
        <v>0.83333333333333304</v>
      </c>
      <c r="AK9">
        <v>0.66666666666666696</v>
      </c>
      <c r="AL9">
        <v>1</v>
      </c>
      <c r="AM9">
        <v>1</v>
      </c>
      <c r="AN9" t="s">
        <v>32</v>
      </c>
      <c r="AR9" t="s">
        <v>31</v>
      </c>
      <c r="AS9">
        <v>0.59722222222222199</v>
      </c>
      <c r="AT9">
        <v>0.5</v>
      </c>
      <c r="AU9">
        <v>0.56944444444444398</v>
      </c>
      <c r="AV9" s="4">
        <f t="shared" si="0"/>
        <v>0.55555555555555525</v>
      </c>
    </row>
    <row r="10" spans="1:48" x14ac:dyDescent="0.2">
      <c r="A10" t="s">
        <v>32</v>
      </c>
      <c r="B10" s="2">
        <v>0.83333333333333304</v>
      </c>
      <c r="C10" s="2">
        <v>0.91666666666666696</v>
      </c>
      <c r="D10" s="2">
        <v>0.75</v>
      </c>
      <c r="E10" s="2">
        <v>1</v>
      </c>
      <c r="F10" s="2">
        <v>0.58333333333333304</v>
      </c>
      <c r="G10" s="2">
        <v>0.75</v>
      </c>
      <c r="H10" s="2">
        <v>0.58333333333333304</v>
      </c>
      <c r="I10" s="2">
        <v>0.41666666666666702</v>
      </c>
      <c r="J10" s="2">
        <v>0.33333333333333298</v>
      </c>
      <c r="K10" s="2">
        <v>0.33333333333333298</v>
      </c>
      <c r="L10" s="2">
        <v>0.75</v>
      </c>
      <c r="M10" s="2">
        <v>0.83333333333333304</v>
      </c>
      <c r="N10" s="2">
        <v>0.5</v>
      </c>
      <c r="O10" s="2">
        <v>0.83333333333333304</v>
      </c>
      <c r="P10" s="2">
        <v>0.83333333333333304</v>
      </c>
      <c r="Q10" s="2">
        <v>0.66666666666666696</v>
      </c>
      <c r="R10" s="2">
        <v>1</v>
      </c>
      <c r="S10" s="2">
        <v>1</v>
      </c>
      <c r="T10" s="2"/>
      <c r="U10" t="s">
        <v>34</v>
      </c>
      <c r="V10">
        <v>0.41666666666666702</v>
      </c>
      <c r="W10">
        <v>0.75</v>
      </c>
      <c r="X10">
        <v>0.5</v>
      </c>
      <c r="Y10">
        <v>0.5</v>
      </c>
      <c r="Z10">
        <v>0.58333333333333304</v>
      </c>
      <c r="AA10">
        <v>0.33333333333333298</v>
      </c>
      <c r="AB10">
        <v>0.75</v>
      </c>
      <c r="AC10">
        <v>0.25</v>
      </c>
      <c r="AD10">
        <v>0.33333333333333298</v>
      </c>
      <c r="AE10">
        <v>0.41666666666666702</v>
      </c>
      <c r="AF10">
        <v>0.75</v>
      </c>
      <c r="AG10">
        <v>0.83333333333333304</v>
      </c>
      <c r="AH10">
        <v>0.75</v>
      </c>
      <c r="AI10">
        <v>0.75</v>
      </c>
      <c r="AJ10">
        <v>0.91666666666666696</v>
      </c>
      <c r="AK10">
        <v>0.83333333333333304</v>
      </c>
      <c r="AL10">
        <v>0.66666666666666696</v>
      </c>
      <c r="AM10">
        <v>0.66666666666666696</v>
      </c>
      <c r="AN10" t="s">
        <v>34</v>
      </c>
      <c r="AR10" t="s">
        <v>32</v>
      </c>
      <c r="AS10">
        <v>0.65277777777777801</v>
      </c>
      <c r="AT10">
        <v>0.75</v>
      </c>
      <c r="AU10">
        <v>0.75</v>
      </c>
      <c r="AV10">
        <f t="shared" si="0"/>
        <v>0.71759259259259267</v>
      </c>
    </row>
    <row r="11" spans="1:48" x14ac:dyDescent="0.2">
      <c r="A11" t="s">
        <v>33</v>
      </c>
      <c r="B11" s="2">
        <v>0.83333333333333304</v>
      </c>
      <c r="C11" s="2">
        <v>0.83333333333333304</v>
      </c>
      <c r="D11" s="2">
        <v>0.75</v>
      </c>
      <c r="E11" s="2">
        <v>1</v>
      </c>
      <c r="F11" s="2">
        <v>0.75</v>
      </c>
      <c r="G11" s="2">
        <v>0.5</v>
      </c>
      <c r="H11" s="2">
        <v>0.83333333333333304</v>
      </c>
      <c r="I11" s="2">
        <v>0.25</v>
      </c>
      <c r="J11" s="2">
        <v>8.3333333333333301E-2</v>
      </c>
      <c r="K11" s="2">
        <v>0</v>
      </c>
      <c r="L11" s="2">
        <v>0.83333333333333304</v>
      </c>
      <c r="M11" s="2">
        <v>0.75</v>
      </c>
      <c r="N11" s="2">
        <v>0</v>
      </c>
      <c r="O11" s="2">
        <v>0.75</v>
      </c>
      <c r="P11" s="2">
        <v>0.75</v>
      </c>
      <c r="Q11" s="2">
        <v>0.41666666666666702</v>
      </c>
      <c r="R11" s="2">
        <v>0.66666666666666696</v>
      </c>
      <c r="S11" s="2">
        <v>0.83333333333333304</v>
      </c>
      <c r="T11" s="2"/>
      <c r="U11" t="s">
        <v>36</v>
      </c>
      <c r="V11">
        <v>0.66666666666666696</v>
      </c>
      <c r="W11">
        <v>0.5</v>
      </c>
      <c r="X11">
        <v>0.33333333333333298</v>
      </c>
      <c r="Y11">
        <v>0.58333333333333304</v>
      </c>
      <c r="Z11">
        <v>0.58333333333333304</v>
      </c>
      <c r="AA11">
        <v>0.25</v>
      </c>
      <c r="AB11">
        <v>0.5</v>
      </c>
      <c r="AC11">
        <v>0.5</v>
      </c>
      <c r="AD11">
        <v>0.33333333333333298</v>
      </c>
      <c r="AE11">
        <v>0.41666666666666702</v>
      </c>
      <c r="AF11">
        <v>0.58333333333333304</v>
      </c>
      <c r="AG11">
        <v>0.5</v>
      </c>
      <c r="AH11">
        <v>0.58333333333333304</v>
      </c>
      <c r="AI11">
        <v>0.5</v>
      </c>
      <c r="AJ11">
        <v>0.83333333333333304</v>
      </c>
      <c r="AK11">
        <v>0.5</v>
      </c>
      <c r="AL11">
        <v>0.75</v>
      </c>
      <c r="AM11">
        <v>0.5</v>
      </c>
      <c r="AN11" t="s">
        <v>36</v>
      </c>
      <c r="AR11" t="s">
        <v>33</v>
      </c>
      <c r="AS11">
        <v>0.51388888888888895</v>
      </c>
      <c r="AT11">
        <v>0.68055555555555602</v>
      </c>
      <c r="AU11">
        <v>0.61111111111111105</v>
      </c>
      <c r="AV11">
        <f t="shared" si="0"/>
        <v>0.60185185185185208</v>
      </c>
    </row>
    <row r="12" spans="1:48" x14ac:dyDescent="0.2">
      <c r="A12" t="s">
        <v>34</v>
      </c>
      <c r="B12" s="2">
        <v>0.41666666666666702</v>
      </c>
      <c r="C12" s="2">
        <v>0.75</v>
      </c>
      <c r="D12" s="2">
        <v>0.5</v>
      </c>
      <c r="E12" s="2">
        <v>0.5</v>
      </c>
      <c r="F12" s="2">
        <v>0.58333333333333304</v>
      </c>
      <c r="G12" s="2">
        <v>0.33333333333333298</v>
      </c>
      <c r="H12" s="2">
        <v>0.75</v>
      </c>
      <c r="I12" s="2">
        <v>0.25</v>
      </c>
      <c r="J12" s="2">
        <v>0.33333333333333298</v>
      </c>
      <c r="K12" s="2">
        <v>0.41666666666666702</v>
      </c>
      <c r="L12" s="2">
        <v>0.75</v>
      </c>
      <c r="M12" s="2">
        <v>0.83333333333333304</v>
      </c>
      <c r="N12" s="2">
        <v>0.75</v>
      </c>
      <c r="O12" s="2">
        <v>0.75</v>
      </c>
      <c r="P12" s="2">
        <v>0.91666666666666696</v>
      </c>
      <c r="Q12" s="2">
        <v>0.83333333333333304</v>
      </c>
      <c r="R12" s="2">
        <v>0.66666666666666696</v>
      </c>
      <c r="S12" s="2">
        <v>0.66666666666666696</v>
      </c>
      <c r="T12" s="2"/>
      <c r="U12" t="s">
        <v>37</v>
      </c>
      <c r="V12">
        <v>0.5</v>
      </c>
      <c r="W12">
        <v>0.5</v>
      </c>
      <c r="X12">
        <v>0.66666666666666696</v>
      </c>
      <c r="Y12">
        <v>0.5</v>
      </c>
      <c r="Z12">
        <v>0.33333333333333298</v>
      </c>
      <c r="AA12">
        <v>0.5</v>
      </c>
      <c r="AB12">
        <v>0.58333333333333304</v>
      </c>
      <c r="AC12">
        <v>0.58333333333333304</v>
      </c>
      <c r="AD12">
        <v>0.66666666666666696</v>
      </c>
      <c r="AE12">
        <v>0.66666666666666696</v>
      </c>
      <c r="AF12">
        <v>0.41666666666666702</v>
      </c>
      <c r="AG12" s="2">
        <v>0.41666666666666702</v>
      </c>
      <c r="AH12">
        <v>0.33333333333333298</v>
      </c>
      <c r="AI12">
        <v>0.58333333333333304</v>
      </c>
      <c r="AJ12">
        <v>0.58333333333333304</v>
      </c>
      <c r="AK12">
        <v>0.41666666666666702</v>
      </c>
      <c r="AL12">
        <v>0.66666666666666696</v>
      </c>
      <c r="AM12">
        <v>0.58333333333333304</v>
      </c>
      <c r="AN12" t="s">
        <v>37</v>
      </c>
      <c r="AR12" t="s">
        <v>34</v>
      </c>
      <c r="AS12">
        <v>0.61111111111111105</v>
      </c>
      <c r="AT12">
        <v>0.625</v>
      </c>
      <c r="AU12">
        <v>0.59722222222222199</v>
      </c>
      <c r="AV12">
        <f t="shared" si="0"/>
        <v>0.61111111111111105</v>
      </c>
    </row>
    <row r="13" spans="1:48" s="2" customFormat="1" x14ac:dyDescent="0.2">
      <c r="A13" t="s">
        <v>35</v>
      </c>
      <c r="B13" s="2">
        <v>0.33333333333333298</v>
      </c>
      <c r="C13" s="2">
        <v>0.66666666666666696</v>
      </c>
      <c r="D13" s="2">
        <v>0.58333333333333304</v>
      </c>
      <c r="E13" s="2">
        <v>0.75</v>
      </c>
      <c r="F13" s="2">
        <v>0.41666666666666702</v>
      </c>
      <c r="G13" s="2">
        <v>0.66666666666666696</v>
      </c>
      <c r="H13" s="2">
        <v>0.5</v>
      </c>
      <c r="I13" s="2">
        <v>0.5</v>
      </c>
      <c r="J13" s="2">
        <v>0.5</v>
      </c>
      <c r="K13" s="2">
        <v>0.58333333333333304</v>
      </c>
      <c r="L13" s="2">
        <v>0.5</v>
      </c>
      <c r="M13" s="2">
        <v>0.66666666666666696</v>
      </c>
      <c r="N13" s="2">
        <v>0.5</v>
      </c>
      <c r="O13" s="2">
        <v>0.66666666666666696</v>
      </c>
      <c r="P13" s="2">
        <v>0.41666666666666702</v>
      </c>
      <c r="Q13" s="2">
        <v>0.5</v>
      </c>
      <c r="R13" s="2">
        <v>0.58333333333333304</v>
      </c>
      <c r="S13" s="2">
        <v>0.41666666666666702</v>
      </c>
      <c r="U13" t="s">
        <v>38</v>
      </c>
      <c r="V13">
        <v>1</v>
      </c>
      <c r="W13">
        <v>0.91666666666666696</v>
      </c>
      <c r="X13">
        <v>0.75</v>
      </c>
      <c r="Y13">
        <v>0.75</v>
      </c>
      <c r="Z13">
        <v>0.66666666666666696</v>
      </c>
      <c r="AA13">
        <v>0.33333333333333298</v>
      </c>
      <c r="AB13">
        <v>1</v>
      </c>
      <c r="AC13">
        <v>0.33333333333333298</v>
      </c>
      <c r="AD13">
        <v>0.58333333333333304</v>
      </c>
      <c r="AE13">
        <v>8.3333333333333301E-2</v>
      </c>
      <c r="AF13">
        <v>0.5</v>
      </c>
      <c r="AG13">
        <v>0.75</v>
      </c>
      <c r="AH13">
        <v>0.33333333333333298</v>
      </c>
      <c r="AI13">
        <v>0.41666666666666702</v>
      </c>
      <c r="AJ13">
        <v>0.75</v>
      </c>
      <c r="AK13">
        <v>0.58333333333333304</v>
      </c>
      <c r="AL13">
        <v>0.66666666666666696</v>
      </c>
      <c r="AM13">
        <v>0.58333333333333304</v>
      </c>
      <c r="AN13" t="s">
        <v>38</v>
      </c>
      <c r="AO13"/>
      <c r="AP13"/>
      <c r="AQ13"/>
      <c r="AR13" t="s">
        <v>35</v>
      </c>
      <c r="AS13" s="2">
        <v>0.52777777777777801</v>
      </c>
      <c r="AT13" s="2">
        <v>0.55555555555555602</v>
      </c>
      <c r="AU13" s="2">
        <v>0.54166666666666696</v>
      </c>
      <c r="AV13" s="4">
        <f t="shared" si="0"/>
        <v>0.54166666666666696</v>
      </c>
    </row>
    <row r="14" spans="1:48" x14ac:dyDescent="0.2">
      <c r="A14" t="s">
        <v>36</v>
      </c>
      <c r="B14" s="2">
        <v>0.66666666666666696</v>
      </c>
      <c r="C14" s="2">
        <v>0.5</v>
      </c>
      <c r="D14" s="2">
        <v>0.33333333333333298</v>
      </c>
      <c r="E14" s="2">
        <v>0.58333333333333304</v>
      </c>
      <c r="F14" s="2">
        <v>0.58333333333333304</v>
      </c>
      <c r="G14" s="2">
        <v>0.25</v>
      </c>
      <c r="H14" s="2">
        <v>0.5</v>
      </c>
      <c r="I14" s="2">
        <v>0.5</v>
      </c>
      <c r="J14" s="2">
        <v>0.33333333333333298</v>
      </c>
      <c r="K14" s="2">
        <v>0.41666666666666702</v>
      </c>
      <c r="L14" s="2">
        <v>0.58333333333333304</v>
      </c>
      <c r="M14" s="2">
        <v>0.5</v>
      </c>
      <c r="N14" s="2">
        <v>0.58333333333333304</v>
      </c>
      <c r="O14" s="2">
        <v>0.5</v>
      </c>
      <c r="P14" s="2">
        <v>0.83333333333333304</v>
      </c>
      <c r="Q14" s="2">
        <v>0.5</v>
      </c>
      <c r="R14" s="2">
        <v>0.75</v>
      </c>
      <c r="S14" s="2">
        <v>0.5</v>
      </c>
      <c r="T14" s="2"/>
      <c r="U14" t="s">
        <v>39</v>
      </c>
      <c r="V14">
        <v>1</v>
      </c>
      <c r="W14">
        <v>0.83333333333333304</v>
      </c>
      <c r="X14">
        <v>0.83333333333333304</v>
      </c>
      <c r="Y14">
        <v>1</v>
      </c>
      <c r="Z14">
        <v>0.58333333333333304</v>
      </c>
      <c r="AA14">
        <v>0.66666666666666696</v>
      </c>
      <c r="AB14">
        <v>0.83333333333333304</v>
      </c>
      <c r="AC14">
        <v>0.5</v>
      </c>
      <c r="AD14">
        <v>0.41666666666666702</v>
      </c>
      <c r="AE14">
        <v>0.25</v>
      </c>
      <c r="AF14">
        <v>0.5</v>
      </c>
      <c r="AG14">
        <v>0.75</v>
      </c>
      <c r="AH14">
        <v>0.25</v>
      </c>
      <c r="AI14">
        <v>0.66666666666666696</v>
      </c>
      <c r="AJ14">
        <v>0.58333333333333304</v>
      </c>
      <c r="AK14">
        <v>0.25</v>
      </c>
      <c r="AL14">
        <v>0.91666666666666696</v>
      </c>
      <c r="AM14">
        <v>0.91666666666666696</v>
      </c>
      <c r="AN14" t="s">
        <v>39</v>
      </c>
      <c r="AR14" t="s">
        <v>36</v>
      </c>
      <c r="AS14">
        <v>0.54166666666666696</v>
      </c>
      <c r="AT14">
        <v>0.56944444444444497</v>
      </c>
      <c r="AU14">
        <v>0.45833333333333298</v>
      </c>
      <c r="AV14" s="4">
        <f t="shared" si="0"/>
        <v>0.52314814814814836</v>
      </c>
    </row>
    <row r="15" spans="1:48" x14ac:dyDescent="0.2">
      <c r="A15" t="s">
        <v>37</v>
      </c>
      <c r="B15" s="2">
        <v>0.5</v>
      </c>
      <c r="C15" s="2">
        <v>0.5</v>
      </c>
      <c r="D15" s="2">
        <v>0.66666666666666696</v>
      </c>
      <c r="E15" s="2">
        <v>0.5</v>
      </c>
      <c r="F15" s="2">
        <v>0.33333333333333298</v>
      </c>
      <c r="G15" s="2">
        <v>0.5</v>
      </c>
      <c r="H15" s="2">
        <v>0.58333333333333304</v>
      </c>
      <c r="I15" s="2">
        <v>0.58333333333333304</v>
      </c>
      <c r="J15" s="2">
        <v>0.66666666666666696</v>
      </c>
      <c r="K15" s="2">
        <v>0.66666666666666696</v>
      </c>
      <c r="L15" s="2">
        <v>0.41666666666666702</v>
      </c>
      <c r="M15" s="2">
        <v>0.41666666666666702</v>
      </c>
      <c r="N15" s="2">
        <v>0.33333333333333298</v>
      </c>
      <c r="O15" s="2">
        <v>0.58333333333333304</v>
      </c>
      <c r="P15" s="2">
        <v>0.58333333333333304</v>
      </c>
      <c r="Q15" s="2">
        <v>0.41666666666666702</v>
      </c>
      <c r="R15" s="2">
        <v>0.66666666666666696</v>
      </c>
      <c r="S15" s="2">
        <v>0.58333333333333304</v>
      </c>
      <c r="T15" s="2"/>
      <c r="U15" t="s">
        <v>41</v>
      </c>
      <c r="V15">
        <v>0.91666666666666696</v>
      </c>
      <c r="W15">
        <v>0.58333333333333304</v>
      </c>
      <c r="X15">
        <v>0.83333333333333304</v>
      </c>
      <c r="Y15">
        <v>0.75</v>
      </c>
      <c r="Z15">
        <v>0.66666666666666696</v>
      </c>
      <c r="AA15">
        <v>0.83333333333333304</v>
      </c>
      <c r="AB15">
        <v>0.83333333333333304</v>
      </c>
      <c r="AC15">
        <v>0.33333333333333298</v>
      </c>
      <c r="AD15">
        <v>0.5</v>
      </c>
      <c r="AE15">
        <v>0.33333333333333298</v>
      </c>
      <c r="AF15">
        <v>0.33333333333333298</v>
      </c>
      <c r="AG15">
        <v>0.66666666666666696</v>
      </c>
      <c r="AH15">
        <v>0.41666666666666702</v>
      </c>
      <c r="AI15">
        <v>0.83333333333333304</v>
      </c>
      <c r="AJ15">
        <v>0.75</v>
      </c>
      <c r="AK15">
        <v>0.5</v>
      </c>
      <c r="AL15">
        <v>1</v>
      </c>
      <c r="AM15">
        <v>0.83333333333333304</v>
      </c>
      <c r="AN15" t="s">
        <v>41</v>
      </c>
      <c r="AR15" t="s">
        <v>37</v>
      </c>
      <c r="AS15">
        <v>0.5</v>
      </c>
      <c r="AT15">
        <v>0.51388888888888895</v>
      </c>
      <c r="AU15">
        <v>0.56944444444444398</v>
      </c>
      <c r="AV15" s="4">
        <f t="shared" si="0"/>
        <v>0.52777777777777757</v>
      </c>
    </row>
    <row r="16" spans="1:48" x14ac:dyDescent="0.2">
      <c r="A16" t="s">
        <v>38</v>
      </c>
      <c r="B16" s="2">
        <v>1</v>
      </c>
      <c r="C16" s="2">
        <v>0.91666666666666696</v>
      </c>
      <c r="D16" s="2">
        <v>0.75</v>
      </c>
      <c r="E16" s="2">
        <v>0.75</v>
      </c>
      <c r="F16" s="2">
        <v>0.66666666666666696</v>
      </c>
      <c r="G16" s="2">
        <v>0.33333333333333298</v>
      </c>
      <c r="H16" s="2">
        <v>1</v>
      </c>
      <c r="I16" s="2">
        <v>0.33333333333333298</v>
      </c>
      <c r="J16" s="2">
        <v>0.58333333333333304</v>
      </c>
      <c r="K16" s="2">
        <v>8.3333333333333301E-2</v>
      </c>
      <c r="L16" s="2">
        <v>0.5</v>
      </c>
      <c r="M16" s="2">
        <v>0.75</v>
      </c>
      <c r="N16" s="2">
        <v>0.33333333333333298</v>
      </c>
      <c r="O16" s="2">
        <v>0.41666666666666702</v>
      </c>
      <c r="P16" s="2">
        <v>0.75</v>
      </c>
      <c r="Q16" s="2">
        <v>0.58333333333333304</v>
      </c>
      <c r="R16" s="2">
        <v>0.66666666666666696</v>
      </c>
      <c r="S16" s="2">
        <v>0.58333333333333304</v>
      </c>
      <c r="T16" s="2"/>
      <c r="U16" t="s">
        <v>42</v>
      </c>
      <c r="V16">
        <v>1</v>
      </c>
      <c r="W16">
        <v>1</v>
      </c>
      <c r="X16">
        <v>0.91666666666666696</v>
      </c>
      <c r="Y16">
        <v>1</v>
      </c>
      <c r="Z16">
        <v>0.91666666666666696</v>
      </c>
      <c r="AA16">
        <v>0.75</v>
      </c>
      <c r="AB16">
        <v>1</v>
      </c>
      <c r="AC16">
        <v>0.41666666666666702</v>
      </c>
      <c r="AD16">
        <v>0.41666666666666702</v>
      </c>
      <c r="AE16">
        <v>0.33333333333333298</v>
      </c>
      <c r="AF16">
        <v>0.66666666666666696</v>
      </c>
      <c r="AG16">
        <v>0.91666666666666696</v>
      </c>
      <c r="AH16">
        <v>0.41666666666666702</v>
      </c>
      <c r="AI16">
        <v>0.91666666666666696</v>
      </c>
      <c r="AJ16">
        <v>0.83333333333333304</v>
      </c>
      <c r="AK16">
        <v>0.83333333333333304</v>
      </c>
      <c r="AL16">
        <v>0.91666666666666696</v>
      </c>
      <c r="AM16">
        <v>1</v>
      </c>
      <c r="AN16" t="s">
        <v>42</v>
      </c>
      <c r="AR16" t="s">
        <v>38</v>
      </c>
      <c r="AS16">
        <v>0.625</v>
      </c>
      <c r="AT16">
        <v>0.58333333333333304</v>
      </c>
      <c r="AU16">
        <v>0.625</v>
      </c>
      <c r="AV16">
        <f t="shared" si="0"/>
        <v>0.61111111111111105</v>
      </c>
    </row>
    <row r="17" spans="1:48" x14ac:dyDescent="0.2">
      <c r="A17" t="s">
        <v>39</v>
      </c>
      <c r="B17" s="2">
        <v>1</v>
      </c>
      <c r="C17" s="2">
        <v>0.83333333333333304</v>
      </c>
      <c r="D17" s="2">
        <v>0.83333333333333304</v>
      </c>
      <c r="E17" s="2">
        <v>1</v>
      </c>
      <c r="F17" s="2">
        <v>0.58333333333333304</v>
      </c>
      <c r="G17" s="2">
        <v>0.66666666666666696</v>
      </c>
      <c r="H17" s="2">
        <v>0.83333333333333304</v>
      </c>
      <c r="I17" s="2">
        <v>0.5</v>
      </c>
      <c r="J17" s="2">
        <v>0.41666666666666702</v>
      </c>
      <c r="K17" s="2">
        <v>0.25</v>
      </c>
      <c r="L17" s="2">
        <v>0.5</v>
      </c>
      <c r="M17" s="2">
        <v>0.75</v>
      </c>
      <c r="N17" s="2">
        <v>0.25</v>
      </c>
      <c r="O17" s="2">
        <v>0.66666666666666696</v>
      </c>
      <c r="P17" s="2">
        <v>0.58333333333333304</v>
      </c>
      <c r="Q17" s="2">
        <v>0.25</v>
      </c>
      <c r="R17" s="2">
        <v>0.91666666666666696</v>
      </c>
      <c r="S17" s="2">
        <v>0.91666666666666696</v>
      </c>
      <c r="T17" s="2"/>
      <c r="V17" t="s">
        <v>0</v>
      </c>
      <c r="W17" t="s">
        <v>1</v>
      </c>
      <c r="X17" t="s">
        <v>2</v>
      </c>
      <c r="Y17" t="s">
        <v>3</v>
      </c>
      <c r="Z17" t="s">
        <v>4</v>
      </c>
      <c r="AA17" t="s">
        <v>5</v>
      </c>
      <c r="AB17" t="s">
        <v>6</v>
      </c>
      <c r="AC17" t="s">
        <v>7</v>
      </c>
      <c r="AD17" t="s">
        <v>8</v>
      </c>
      <c r="AE17" t="s">
        <v>9</v>
      </c>
      <c r="AF17" t="s">
        <v>10</v>
      </c>
      <c r="AG17" t="s">
        <v>11</v>
      </c>
      <c r="AH17" t="s">
        <v>12</v>
      </c>
      <c r="AI17" t="s">
        <v>13</v>
      </c>
      <c r="AJ17" t="s">
        <v>14</v>
      </c>
      <c r="AK17" t="s">
        <v>15</v>
      </c>
      <c r="AL17" t="s">
        <v>16</v>
      </c>
      <c r="AM17" t="s">
        <v>17</v>
      </c>
      <c r="AR17" t="s">
        <v>39</v>
      </c>
      <c r="AS17">
        <v>0.59722222222222199</v>
      </c>
      <c r="AT17">
        <v>0.66666666666666696</v>
      </c>
      <c r="AU17">
        <v>0.69444444444444497</v>
      </c>
      <c r="AV17">
        <f t="shared" si="0"/>
        <v>0.65277777777777801</v>
      </c>
    </row>
    <row r="18" spans="1:48" x14ac:dyDescent="0.2">
      <c r="A18" t="s">
        <v>40</v>
      </c>
      <c r="B18" s="2">
        <v>0.58333333333333304</v>
      </c>
      <c r="C18" s="2">
        <v>0.5</v>
      </c>
      <c r="D18" s="2">
        <v>0.66666666666666696</v>
      </c>
      <c r="E18" s="2">
        <v>0.66666666666666696</v>
      </c>
      <c r="F18" s="2">
        <v>0.16666666666666699</v>
      </c>
      <c r="G18" s="2">
        <v>0.5</v>
      </c>
      <c r="H18" s="2">
        <v>1</v>
      </c>
      <c r="I18" s="2">
        <v>0.33333333333333298</v>
      </c>
      <c r="J18" s="2">
        <v>0.33333333333333298</v>
      </c>
      <c r="K18" s="2">
        <v>0.41666666666666702</v>
      </c>
      <c r="L18" s="2">
        <v>0.5</v>
      </c>
      <c r="M18" s="2">
        <v>0.58333333333333304</v>
      </c>
      <c r="N18" s="2">
        <v>0.16666666666666699</v>
      </c>
      <c r="O18" s="2">
        <v>0.41666666666666702</v>
      </c>
      <c r="P18" s="2">
        <v>0.5</v>
      </c>
      <c r="Q18" s="2">
        <v>0.41666666666666702</v>
      </c>
      <c r="R18" s="2">
        <v>0.5</v>
      </c>
      <c r="S18" s="2">
        <v>0.83333333333333304</v>
      </c>
      <c r="T18" s="2"/>
      <c r="U18" t="s">
        <v>21</v>
      </c>
      <c r="V18">
        <f t="shared" ref="V18:AM18" si="1">AVERAGE(V2:V16)</f>
        <v>0.82777777777777783</v>
      </c>
      <c r="W18">
        <f t="shared" si="1"/>
        <v>0.75</v>
      </c>
      <c r="X18">
        <f t="shared" si="1"/>
        <v>0.72777777777777763</v>
      </c>
      <c r="Y18">
        <f t="shared" si="1"/>
        <v>0.81666666666666665</v>
      </c>
      <c r="Z18">
        <f t="shared" si="1"/>
        <v>0.60555555555555551</v>
      </c>
      <c r="AA18">
        <f t="shared" si="1"/>
        <v>0.55000000000000004</v>
      </c>
      <c r="AB18">
        <f t="shared" si="1"/>
        <v>0.76111111111111096</v>
      </c>
      <c r="AC18">
        <f t="shared" si="1"/>
        <v>0.45555555555555549</v>
      </c>
      <c r="AD18">
        <f t="shared" si="1"/>
        <v>0.43333333333333335</v>
      </c>
      <c r="AE18">
        <f t="shared" si="1"/>
        <v>0.36666666666666664</v>
      </c>
      <c r="AF18">
        <f t="shared" si="1"/>
        <v>0.59444444444444433</v>
      </c>
      <c r="AG18">
        <f t="shared" si="1"/>
        <v>0.71111111111111114</v>
      </c>
      <c r="AH18">
        <f t="shared" si="1"/>
        <v>0.4777777777777778</v>
      </c>
      <c r="AI18">
        <f t="shared" si="1"/>
        <v>0.70555555555555549</v>
      </c>
      <c r="AJ18">
        <f t="shared" si="1"/>
        <v>0.76111111111111096</v>
      </c>
      <c r="AK18">
        <f t="shared" si="1"/>
        <v>0.55000000000000004</v>
      </c>
      <c r="AL18">
        <f t="shared" si="1"/>
        <v>0.81111111111111145</v>
      </c>
      <c r="AM18">
        <f t="shared" si="1"/>
        <v>0.77222222222222214</v>
      </c>
      <c r="AN18" t="s">
        <v>21</v>
      </c>
      <c r="AR18" s="1" t="s">
        <v>40</v>
      </c>
      <c r="AS18">
        <v>0.54166666666666696</v>
      </c>
      <c r="AT18">
        <v>0.40277777777777801</v>
      </c>
      <c r="AU18">
        <v>0.56944444444444398</v>
      </c>
      <c r="AV18" s="1">
        <f t="shared" si="0"/>
        <v>0.50462962962962965</v>
      </c>
    </row>
    <row r="19" spans="1:48" x14ac:dyDescent="0.2">
      <c r="A19" t="s">
        <v>41</v>
      </c>
      <c r="B19">
        <v>0.91666666666666696</v>
      </c>
      <c r="C19">
        <v>0.58333333333333304</v>
      </c>
      <c r="D19">
        <v>0.83333333333333304</v>
      </c>
      <c r="E19">
        <v>0.75</v>
      </c>
      <c r="F19">
        <v>0.66666666666666696</v>
      </c>
      <c r="G19">
        <v>0.83333333333333304</v>
      </c>
      <c r="H19">
        <v>0.83333333333333304</v>
      </c>
      <c r="I19">
        <v>0.33333333333333298</v>
      </c>
      <c r="J19">
        <v>0.5</v>
      </c>
      <c r="K19">
        <v>0.33333333333333298</v>
      </c>
      <c r="L19">
        <v>0.33333333333333298</v>
      </c>
      <c r="M19">
        <v>0.66666666666666696</v>
      </c>
      <c r="N19">
        <v>0.41666666666666702</v>
      </c>
      <c r="O19">
        <v>0.83333333333333304</v>
      </c>
      <c r="P19">
        <v>0.75</v>
      </c>
      <c r="Q19">
        <v>0.5</v>
      </c>
      <c r="R19">
        <v>1</v>
      </c>
      <c r="S19">
        <v>0.83333333333333304</v>
      </c>
      <c r="T19" s="2"/>
      <c r="U19" t="s">
        <v>22</v>
      </c>
      <c r="V19">
        <f t="shared" ref="V19:AM19" si="2">STDEV(V2:V16)</f>
        <v>0.17946864547601299</v>
      </c>
      <c r="W19">
        <f t="shared" si="2"/>
        <v>0.21128856368212945</v>
      </c>
      <c r="X19">
        <f t="shared" si="2"/>
        <v>0.21238130827787147</v>
      </c>
      <c r="Y19">
        <f t="shared" si="2"/>
        <v>0.20460957789184611</v>
      </c>
      <c r="Z19">
        <f t="shared" si="2"/>
        <v>0.19020317735844686</v>
      </c>
      <c r="AA19">
        <f t="shared" si="2"/>
        <v>0.21547290184283341</v>
      </c>
      <c r="AB19">
        <f t="shared" si="2"/>
        <v>0.17499055152119894</v>
      </c>
      <c r="AC19">
        <f t="shared" si="2"/>
        <v>0.10850109111196432</v>
      </c>
      <c r="AD19">
        <f t="shared" si="2"/>
        <v>0.15811388300841919</v>
      </c>
      <c r="AE19">
        <f t="shared" si="2"/>
        <v>0.20118695404073922</v>
      </c>
      <c r="AF19">
        <f t="shared" si="2"/>
        <v>0.13313477278633085</v>
      </c>
      <c r="AG19">
        <f t="shared" si="2"/>
        <v>0.15387413258000388</v>
      </c>
      <c r="AH19">
        <f t="shared" si="2"/>
        <v>0.13163602215215378</v>
      </c>
      <c r="AI19">
        <f t="shared" si="2"/>
        <v>0.19381985854431336</v>
      </c>
      <c r="AJ19">
        <f t="shared" si="2"/>
        <v>0.1254621087848472</v>
      </c>
      <c r="AK19">
        <f t="shared" si="2"/>
        <v>0.22002885813615092</v>
      </c>
      <c r="AL19">
        <f t="shared" si="2"/>
        <v>0.12781227967600967</v>
      </c>
      <c r="AM19">
        <f t="shared" si="2"/>
        <v>0.18757714462371314</v>
      </c>
      <c r="AN19" t="s">
        <v>22</v>
      </c>
      <c r="AR19" t="s">
        <v>41</v>
      </c>
      <c r="AS19">
        <v>0.625</v>
      </c>
      <c r="AT19">
        <v>0.625</v>
      </c>
      <c r="AU19">
        <v>0.73611111111111105</v>
      </c>
      <c r="AV19">
        <f t="shared" si="0"/>
        <v>0.66203703703703709</v>
      </c>
    </row>
    <row r="20" spans="1:48" x14ac:dyDescent="0.2">
      <c r="A20" t="s">
        <v>42</v>
      </c>
      <c r="B20">
        <v>1</v>
      </c>
      <c r="C20">
        <v>1</v>
      </c>
      <c r="D20">
        <v>0.91666666666666696</v>
      </c>
      <c r="E20">
        <v>1</v>
      </c>
      <c r="F20">
        <v>0.91666666666666696</v>
      </c>
      <c r="G20">
        <v>0.75</v>
      </c>
      <c r="H20">
        <v>1</v>
      </c>
      <c r="I20">
        <v>0.41666666666666702</v>
      </c>
      <c r="J20">
        <v>0.41666666666666702</v>
      </c>
      <c r="K20">
        <v>0.33333333333333298</v>
      </c>
      <c r="L20">
        <v>0.66666666666666696</v>
      </c>
      <c r="M20">
        <v>0.91666666666666696</v>
      </c>
      <c r="N20">
        <v>0.41666666666666702</v>
      </c>
      <c r="O20">
        <v>0.91666666666666696</v>
      </c>
      <c r="P20">
        <v>0.83333333333333304</v>
      </c>
      <c r="Q20">
        <v>0.83333333333333304</v>
      </c>
      <c r="R20">
        <v>0.91666666666666696</v>
      </c>
      <c r="S20">
        <v>1</v>
      </c>
      <c r="T20" s="2"/>
      <c r="U20" t="s">
        <v>23</v>
      </c>
      <c r="V20">
        <f>V19/(15)^(1/2)</f>
        <v>4.6338605006333425E-2</v>
      </c>
      <c r="W20">
        <f t="shared" ref="W20:AM20" si="3">W19/(15)^(1/2)</f>
        <v>5.4554472558998174E-2</v>
      </c>
      <c r="X20">
        <f t="shared" si="3"/>
        <v>5.4836618000395972E-2</v>
      </c>
      <c r="Y20">
        <f t="shared" si="3"/>
        <v>5.2829965843309949E-2</v>
      </c>
      <c r="Z20">
        <f t="shared" si="3"/>
        <v>4.911024922033335E-2</v>
      </c>
      <c r="AA20">
        <f t="shared" si="3"/>
        <v>5.563486402641861E-2</v>
      </c>
      <c r="AB20">
        <f t="shared" si="3"/>
        <v>4.5182366119016965E-2</v>
      </c>
      <c r="AC20">
        <f t="shared" si="3"/>
        <v>2.8014861261464758E-2</v>
      </c>
      <c r="AD20">
        <f t="shared" si="3"/>
        <v>4.082482904638636E-2</v>
      </c>
      <c r="AE20">
        <f t="shared" si="3"/>
        <v>5.1946248164931999E-2</v>
      </c>
      <c r="AF20">
        <f t="shared" si="3"/>
        <v>3.4375250520171187E-2</v>
      </c>
      <c r="AG20">
        <f t="shared" si="3"/>
        <v>3.9730130192964473E-2</v>
      </c>
      <c r="AH20">
        <f t="shared" si="3"/>
        <v>3.3988274770418811E-2</v>
      </c>
      <c r="AI20">
        <f t="shared" si="3"/>
        <v>5.0044072287093525E-2</v>
      </c>
      <c r="AJ20">
        <f t="shared" si="3"/>
        <v>3.2394177193585096E-2</v>
      </c>
      <c r="AK20">
        <f t="shared" si="3"/>
        <v>5.6811206883089785E-2</v>
      </c>
      <c r="AL20">
        <f t="shared" si="3"/>
        <v>3.3000988708399341E-2</v>
      </c>
      <c r="AM20">
        <f t="shared" si="3"/>
        <v>4.8432210483785404E-2</v>
      </c>
      <c r="AN20" t="s">
        <v>23</v>
      </c>
      <c r="AR20" t="s">
        <v>42</v>
      </c>
      <c r="AS20">
        <v>0.76388888888888895</v>
      </c>
      <c r="AT20">
        <v>0.80555555555555602</v>
      </c>
      <c r="AU20">
        <v>0.80555555555555602</v>
      </c>
      <c r="AV20">
        <f t="shared" si="0"/>
        <v>0.79166666666666696</v>
      </c>
    </row>
    <row r="21" spans="1:48" x14ac:dyDescent="0.2">
      <c r="A21" t="s">
        <v>21</v>
      </c>
      <c r="B21">
        <f>AVERAGE(B2:B20)</f>
        <v>0.76754385964912297</v>
      </c>
      <c r="C21">
        <f t="shared" ref="C21:S21" si="4">AVERAGE(C2:C20)</f>
        <v>0.72807017543859642</v>
      </c>
      <c r="D21">
        <f t="shared" si="4"/>
        <v>0.71052631578947367</v>
      </c>
      <c r="E21">
        <f t="shared" si="4"/>
        <v>0.8070175438596493</v>
      </c>
      <c r="F21">
        <f t="shared" si="4"/>
        <v>0.57456140350877194</v>
      </c>
      <c r="G21">
        <f t="shared" si="4"/>
        <v>0.56578947368421051</v>
      </c>
      <c r="H21">
        <f t="shared" si="4"/>
        <v>0.75438596491228049</v>
      </c>
      <c r="I21">
        <f t="shared" si="4"/>
        <v>0.45614035087719296</v>
      </c>
      <c r="J21">
        <f t="shared" si="4"/>
        <v>0.41228070175438597</v>
      </c>
      <c r="K21">
        <f t="shared" si="4"/>
        <v>0.36842105263157893</v>
      </c>
      <c r="L21">
        <f t="shared" si="4"/>
        <v>0.57456140350877183</v>
      </c>
      <c r="M21">
        <f t="shared" si="4"/>
        <v>0.69736842105263175</v>
      </c>
      <c r="N21">
        <f t="shared" si="4"/>
        <v>0.42982456140350883</v>
      </c>
      <c r="O21">
        <f t="shared" si="4"/>
        <v>0.69736842105263175</v>
      </c>
      <c r="P21">
        <f t="shared" si="4"/>
        <v>0.70614035087719285</v>
      </c>
      <c r="Q21">
        <f t="shared" si="4"/>
        <v>0.53070175438596501</v>
      </c>
      <c r="R21">
        <f t="shared" si="4"/>
        <v>0.7719298245614038</v>
      </c>
      <c r="S21">
        <f t="shared" si="4"/>
        <v>0.74122807017543857</v>
      </c>
      <c r="AR21" t="s">
        <v>21</v>
      </c>
      <c r="AS21">
        <f>AVERAGE(AS2:AS20)</f>
        <v>0.60964912280701744</v>
      </c>
      <c r="AT21">
        <f t="shared" ref="AT21:AU21" si="5">AVERAGE(AT2:AT20)</f>
        <v>0.63377192982456176</v>
      </c>
      <c r="AU21">
        <f t="shared" si="5"/>
        <v>0.63888888888888884</v>
      </c>
      <c r="AV21">
        <f t="shared" si="0"/>
        <v>0.62743664717348935</v>
      </c>
    </row>
    <row r="22" spans="1:48" x14ac:dyDescent="0.2">
      <c r="A22" t="s">
        <v>22</v>
      </c>
      <c r="B22">
        <f>STDEV(B2:B20)</f>
        <v>0.21797848490858177</v>
      </c>
      <c r="C22">
        <f t="shared" ref="C22:S22" si="6">STDEV(C2:C20)</f>
        <v>0.20000406103739279</v>
      </c>
      <c r="D22">
        <f t="shared" si="6"/>
        <v>0.1931872473550228</v>
      </c>
      <c r="E22">
        <f t="shared" si="6"/>
        <v>0.19255557074066107</v>
      </c>
      <c r="F22">
        <f t="shared" si="6"/>
        <v>0.20392509677383255</v>
      </c>
      <c r="G22">
        <f t="shared" si="6"/>
        <v>0.20332678224195649</v>
      </c>
      <c r="H22">
        <f t="shared" si="6"/>
        <v>0.18103288232647471</v>
      </c>
      <c r="I22">
        <f t="shared" si="6"/>
        <v>0.13137573651762721</v>
      </c>
      <c r="J22">
        <f t="shared" si="6"/>
        <v>0.16309526350344453</v>
      </c>
      <c r="K22">
        <f t="shared" si="6"/>
        <v>0.20659607044251169</v>
      </c>
      <c r="L22">
        <f t="shared" si="6"/>
        <v>0.16642282357095203</v>
      </c>
      <c r="M22">
        <f t="shared" si="6"/>
        <v>0.14221171379306524</v>
      </c>
      <c r="N22">
        <f t="shared" si="6"/>
        <v>0.17405644637219472</v>
      </c>
      <c r="O22">
        <f t="shared" si="6"/>
        <v>0.1867743702094086</v>
      </c>
      <c r="P22">
        <f t="shared" si="6"/>
        <v>0.17206180040292177</v>
      </c>
      <c r="Q22">
        <f t="shared" si="6"/>
        <v>0.1987820288576185</v>
      </c>
      <c r="R22">
        <f t="shared" si="6"/>
        <v>0.14391490879911875</v>
      </c>
      <c r="S22">
        <f t="shared" si="6"/>
        <v>0.20202435535337218</v>
      </c>
    </row>
    <row r="24" spans="1:48" x14ac:dyDescent="0.2">
      <c r="A24" t="s">
        <v>53</v>
      </c>
      <c r="C24" t="s">
        <v>55</v>
      </c>
      <c r="D24" t="s">
        <v>56</v>
      </c>
      <c r="E24" t="s">
        <v>57</v>
      </c>
      <c r="F24" t="s">
        <v>58</v>
      </c>
      <c r="G24" t="s">
        <v>59</v>
      </c>
      <c r="H24" t="s">
        <v>60</v>
      </c>
    </row>
    <row r="25" spans="1:48" x14ac:dyDescent="0.2">
      <c r="A25" t="s">
        <v>24</v>
      </c>
      <c r="B25" s="2">
        <f>AVERAGE(B2:S2)</f>
        <v>0.52777777777777779</v>
      </c>
      <c r="C25" s="1">
        <f>AVERAGE(B2:D2)</f>
        <v>0.5</v>
      </c>
      <c r="D25" s="2">
        <f>AVERAGE(E2:G2)</f>
        <v>0.47222222222222232</v>
      </c>
      <c r="E25" s="2">
        <f>AVERAGE(H2:J2)</f>
        <v>0.41666666666666669</v>
      </c>
      <c r="F25" s="2">
        <f>AVERAGE(K2:M2)</f>
        <v>0.61111111111111127</v>
      </c>
      <c r="G25" s="2">
        <f>AVERAGE(N2:P2)</f>
        <v>0.50000000000000033</v>
      </c>
      <c r="H25" s="2">
        <f>AVERAGE(Q2:S2)</f>
        <v>0.66666666666666663</v>
      </c>
    </row>
    <row r="26" spans="1:48" x14ac:dyDescent="0.2">
      <c r="A26" t="s">
        <v>25</v>
      </c>
      <c r="B26" s="2">
        <f t="shared" ref="B26:B43" si="7">AVERAGE(B3:S3)</f>
        <v>0.75462962962962954</v>
      </c>
      <c r="C26" s="2">
        <f t="shared" ref="C26:C43" si="8">AVERAGE(B3:D3)</f>
        <v>0.91666666666666696</v>
      </c>
      <c r="D26" s="2">
        <f t="shared" ref="D26:D43" si="9">AVERAGE(E3:G3)</f>
        <v>0.88888888888888873</v>
      </c>
      <c r="E26" s="2">
        <f t="shared" ref="E26:E43" si="10">AVERAGE(H3:J3)</f>
        <v>0.58333333333333337</v>
      </c>
      <c r="F26" s="2">
        <f t="shared" ref="F26:F43" si="11">AVERAGE(K3:M3)</f>
        <v>0.52777777777777768</v>
      </c>
      <c r="G26" s="2">
        <f t="shared" ref="G26:G43" si="12">AVERAGE(N3:P3)</f>
        <v>0.72222222222222199</v>
      </c>
      <c r="H26" s="2">
        <f t="shared" ref="H26:H43" si="13">AVERAGE(Q3:S3)</f>
        <v>0.88888888888888895</v>
      </c>
    </row>
    <row r="27" spans="1:48" x14ac:dyDescent="0.2">
      <c r="A27" t="s">
        <v>26</v>
      </c>
      <c r="B27" s="2">
        <f t="shared" si="7"/>
        <v>0.72222222222222221</v>
      </c>
      <c r="C27" s="2">
        <f t="shared" si="8"/>
        <v>0.86111111111111127</v>
      </c>
      <c r="D27" s="2">
        <f t="shared" si="9"/>
        <v>0.72222222222222232</v>
      </c>
      <c r="E27" s="2">
        <f t="shared" si="10"/>
        <v>0.5</v>
      </c>
      <c r="F27" s="2">
        <f t="shared" si="11"/>
        <v>0.69444444444444431</v>
      </c>
      <c r="G27" s="2">
        <f t="shared" si="12"/>
        <v>0.83333333333333337</v>
      </c>
      <c r="H27" s="2">
        <f t="shared" si="13"/>
        <v>0.72222222222222232</v>
      </c>
    </row>
    <row r="28" spans="1:48" x14ac:dyDescent="0.2">
      <c r="A28" t="s">
        <v>27</v>
      </c>
      <c r="B28" s="2">
        <f t="shared" si="7"/>
        <v>0.58796296296296313</v>
      </c>
      <c r="C28" s="2">
        <f t="shared" si="8"/>
        <v>0.75</v>
      </c>
      <c r="D28" s="2">
        <f t="shared" si="9"/>
        <v>0.55555555555555569</v>
      </c>
      <c r="E28" s="2">
        <f t="shared" si="10"/>
        <v>0.61111111111111127</v>
      </c>
      <c r="F28" s="2">
        <f t="shared" si="11"/>
        <v>0.44444444444444464</v>
      </c>
      <c r="G28" s="2">
        <f t="shared" si="12"/>
        <v>0.69444444444444431</v>
      </c>
      <c r="H28" s="1">
        <f t="shared" si="13"/>
        <v>0.47222222222222232</v>
      </c>
    </row>
    <row r="29" spans="1:48" x14ac:dyDescent="0.2">
      <c r="A29" t="s">
        <v>28</v>
      </c>
      <c r="B29" s="2">
        <f t="shared" si="7"/>
        <v>0.71296296296296313</v>
      </c>
      <c r="C29" s="2">
        <f t="shared" si="8"/>
        <v>0.97222222222222232</v>
      </c>
      <c r="D29" s="2">
        <f t="shared" si="9"/>
        <v>0.88888888888888895</v>
      </c>
      <c r="E29" s="2">
        <f t="shared" si="10"/>
        <v>0.75</v>
      </c>
      <c r="F29" s="2">
        <f t="shared" si="11"/>
        <v>0.38888888888888901</v>
      </c>
      <c r="G29" s="2">
        <f t="shared" si="12"/>
        <v>0.58333333333333337</v>
      </c>
      <c r="H29" s="2">
        <f t="shared" si="13"/>
        <v>0.69444444444444431</v>
      </c>
    </row>
    <row r="30" spans="1:48" x14ac:dyDescent="0.2">
      <c r="A30" t="s">
        <v>29</v>
      </c>
      <c r="B30" s="2">
        <f t="shared" si="7"/>
        <v>0.77314814814814803</v>
      </c>
      <c r="C30" s="2">
        <f t="shared" si="8"/>
        <v>0.91666666666666663</v>
      </c>
      <c r="D30" s="2">
        <f t="shared" si="9"/>
        <v>0.75</v>
      </c>
      <c r="E30" s="2">
        <f t="shared" si="10"/>
        <v>0.61111111111111105</v>
      </c>
      <c r="F30" s="2">
        <f t="shared" si="11"/>
        <v>0.72222222222222199</v>
      </c>
      <c r="G30" s="2">
        <f t="shared" si="12"/>
        <v>0.77777777777777768</v>
      </c>
      <c r="H30" s="2">
        <f t="shared" si="13"/>
        <v>0.86111111111111105</v>
      </c>
    </row>
    <row r="31" spans="1:48" x14ac:dyDescent="0.2">
      <c r="A31" t="s">
        <v>30</v>
      </c>
      <c r="B31" s="2">
        <f t="shared" si="7"/>
        <v>0.54166666666666663</v>
      </c>
      <c r="C31" s="1">
        <f t="shared" si="8"/>
        <v>0.52777777777777768</v>
      </c>
      <c r="D31" s="2">
        <f t="shared" si="9"/>
        <v>0.66666666666666663</v>
      </c>
      <c r="E31" s="2">
        <f t="shared" si="10"/>
        <v>0.58333333333333337</v>
      </c>
      <c r="F31" s="2">
        <f t="shared" si="11"/>
        <v>0.41666666666666669</v>
      </c>
      <c r="G31" s="2">
        <f t="shared" si="12"/>
        <v>0.49999999999999972</v>
      </c>
      <c r="H31" s="2">
        <f t="shared" si="13"/>
        <v>0.55555555555555569</v>
      </c>
    </row>
    <row r="32" spans="1:48" x14ac:dyDescent="0.2">
      <c r="A32" t="s">
        <v>31</v>
      </c>
      <c r="B32" s="2">
        <f t="shared" si="7"/>
        <v>0.55555555555555558</v>
      </c>
      <c r="C32" s="2">
        <f t="shared" si="8"/>
        <v>0.63888888888888895</v>
      </c>
      <c r="D32" s="2">
        <f t="shared" si="9"/>
        <v>0.44444444444444436</v>
      </c>
      <c r="E32" s="2">
        <f t="shared" si="10"/>
        <v>0.44444444444444436</v>
      </c>
      <c r="F32" s="2">
        <f t="shared" si="11"/>
        <v>0.63888888888888873</v>
      </c>
      <c r="G32" s="2">
        <f t="shared" si="12"/>
        <v>0.55555555555555569</v>
      </c>
      <c r="H32" s="2">
        <f t="shared" si="13"/>
        <v>0.61111111111111127</v>
      </c>
    </row>
    <row r="33" spans="1:8" x14ac:dyDescent="0.2">
      <c r="A33" t="s">
        <v>32</v>
      </c>
      <c r="B33" s="2">
        <f t="shared" si="7"/>
        <v>0.71759259259259245</v>
      </c>
      <c r="C33" s="2">
        <f t="shared" si="8"/>
        <v>0.83333333333333337</v>
      </c>
      <c r="D33" s="2">
        <f t="shared" si="9"/>
        <v>0.77777777777777768</v>
      </c>
      <c r="E33" s="2">
        <f t="shared" si="10"/>
        <v>0.44444444444444436</v>
      </c>
      <c r="F33" s="2">
        <f t="shared" si="11"/>
        <v>0.63888888888888873</v>
      </c>
      <c r="G33" s="2">
        <f t="shared" si="12"/>
        <v>0.72222222222222199</v>
      </c>
      <c r="H33" s="2">
        <f t="shared" si="13"/>
        <v>0.88888888888888895</v>
      </c>
    </row>
    <row r="34" spans="1:8" x14ac:dyDescent="0.2">
      <c r="A34" t="s">
        <v>33</v>
      </c>
      <c r="B34" s="2">
        <f t="shared" si="7"/>
        <v>0.60185185185185175</v>
      </c>
      <c r="C34" s="2">
        <f t="shared" si="8"/>
        <v>0.80555555555555536</v>
      </c>
      <c r="D34" s="2">
        <f t="shared" si="9"/>
        <v>0.75</v>
      </c>
      <c r="E34" s="2">
        <f t="shared" si="10"/>
        <v>0.38888888888888878</v>
      </c>
      <c r="F34" s="2">
        <f t="shared" si="11"/>
        <v>0.52777777777777768</v>
      </c>
      <c r="G34" s="2">
        <f t="shared" si="12"/>
        <v>0.5</v>
      </c>
      <c r="H34" s="2">
        <f t="shared" si="13"/>
        <v>0.63888888888888895</v>
      </c>
    </row>
    <row r="35" spans="1:8" x14ac:dyDescent="0.2">
      <c r="A35" t="s">
        <v>34</v>
      </c>
      <c r="B35" s="2">
        <f t="shared" si="7"/>
        <v>0.61111111111111116</v>
      </c>
      <c r="C35" s="2">
        <f t="shared" si="8"/>
        <v>0.55555555555555569</v>
      </c>
      <c r="D35" s="2">
        <f t="shared" si="9"/>
        <v>0.47222222222222204</v>
      </c>
      <c r="E35" s="2">
        <f t="shared" si="10"/>
        <v>0.44444444444444436</v>
      </c>
      <c r="F35" s="2">
        <f t="shared" si="11"/>
        <v>0.66666666666666663</v>
      </c>
      <c r="G35" s="2">
        <f t="shared" si="12"/>
        <v>0.80555555555555569</v>
      </c>
      <c r="H35" s="2">
        <f t="shared" si="13"/>
        <v>0.72222222222222232</v>
      </c>
    </row>
    <row r="36" spans="1:8" x14ac:dyDescent="0.2">
      <c r="A36" t="s">
        <v>35</v>
      </c>
      <c r="B36" s="2">
        <f t="shared" si="7"/>
        <v>0.54166666666666685</v>
      </c>
      <c r="C36" s="1">
        <f t="shared" si="8"/>
        <v>0.52777777777777768</v>
      </c>
      <c r="D36" s="2">
        <f t="shared" si="9"/>
        <v>0.61111111111111127</v>
      </c>
      <c r="E36" s="2">
        <f t="shared" si="10"/>
        <v>0.5</v>
      </c>
      <c r="F36" s="2">
        <f t="shared" si="11"/>
        <v>0.58333333333333337</v>
      </c>
      <c r="G36" s="2">
        <f t="shared" si="12"/>
        <v>0.52777777777777801</v>
      </c>
      <c r="H36" s="1">
        <f t="shared" si="13"/>
        <v>0.5</v>
      </c>
    </row>
    <row r="37" spans="1:8" x14ac:dyDescent="0.2">
      <c r="A37" t="s">
        <v>36</v>
      </c>
      <c r="B37" s="2">
        <f t="shared" si="7"/>
        <v>0.52314814814814803</v>
      </c>
      <c r="C37" s="1">
        <f t="shared" si="8"/>
        <v>0.5</v>
      </c>
      <c r="D37" s="2">
        <f t="shared" si="9"/>
        <v>0.47222222222222204</v>
      </c>
      <c r="E37" s="2">
        <f t="shared" si="10"/>
        <v>0.44444444444444436</v>
      </c>
      <c r="F37" s="2">
        <f t="shared" si="11"/>
        <v>0.5</v>
      </c>
      <c r="G37" s="2">
        <f t="shared" si="12"/>
        <v>0.63888888888888873</v>
      </c>
      <c r="H37" s="2">
        <f t="shared" si="13"/>
        <v>0.58333333333333337</v>
      </c>
    </row>
    <row r="38" spans="1:8" x14ac:dyDescent="0.2">
      <c r="A38" t="s">
        <v>37</v>
      </c>
      <c r="B38" s="2">
        <f t="shared" si="7"/>
        <v>0.52777777777777779</v>
      </c>
      <c r="C38" s="2">
        <f t="shared" si="8"/>
        <v>0.55555555555555569</v>
      </c>
      <c r="D38" s="2">
        <f t="shared" si="9"/>
        <v>0.44444444444444436</v>
      </c>
      <c r="E38" s="2">
        <f t="shared" si="10"/>
        <v>0.61111111111111105</v>
      </c>
      <c r="F38" s="2">
        <f t="shared" si="11"/>
        <v>0.50000000000000033</v>
      </c>
      <c r="G38" s="2">
        <f t="shared" si="12"/>
        <v>0.49999999999999972</v>
      </c>
      <c r="H38" s="2">
        <f t="shared" si="13"/>
        <v>0.55555555555555569</v>
      </c>
    </row>
    <row r="39" spans="1:8" x14ac:dyDescent="0.2">
      <c r="A39" t="s">
        <v>38</v>
      </c>
      <c r="B39" s="2">
        <f t="shared" si="7"/>
        <v>0.61111111111111116</v>
      </c>
      <c r="C39" s="2">
        <f t="shared" si="8"/>
        <v>0.88888888888888895</v>
      </c>
      <c r="D39" s="2">
        <f t="shared" si="9"/>
        <v>0.58333333333333337</v>
      </c>
      <c r="E39" s="2">
        <f t="shared" si="10"/>
        <v>0.63888888888888873</v>
      </c>
      <c r="F39" s="2">
        <f t="shared" si="11"/>
        <v>0.44444444444444442</v>
      </c>
      <c r="G39" s="2">
        <f t="shared" si="12"/>
        <v>0.5</v>
      </c>
      <c r="H39" s="2">
        <f t="shared" si="13"/>
        <v>0.61111111111111105</v>
      </c>
    </row>
    <row r="40" spans="1:8" x14ac:dyDescent="0.2">
      <c r="A40" t="s">
        <v>39</v>
      </c>
      <c r="B40" s="2">
        <f t="shared" si="7"/>
        <v>0.65277777777777779</v>
      </c>
      <c r="C40" s="2">
        <f t="shared" si="8"/>
        <v>0.88888888888888873</v>
      </c>
      <c r="D40" s="2">
        <f t="shared" si="9"/>
        <v>0.75</v>
      </c>
      <c r="E40" s="2">
        <f t="shared" si="10"/>
        <v>0.58333333333333337</v>
      </c>
      <c r="F40" s="2">
        <f t="shared" si="11"/>
        <v>0.5</v>
      </c>
      <c r="G40" s="2">
        <f t="shared" si="12"/>
        <v>0.5</v>
      </c>
      <c r="H40" s="2">
        <f t="shared" si="13"/>
        <v>0.69444444444444464</v>
      </c>
    </row>
    <row r="41" spans="1:8" x14ac:dyDescent="0.2">
      <c r="A41" t="s">
        <v>40</v>
      </c>
      <c r="B41" s="2">
        <f t="shared" si="7"/>
        <v>0.50462962962962954</v>
      </c>
      <c r="C41" s="2">
        <f t="shared" si="8"/>
        <v>0.58333333333333337</v>
      </c>
      <c r="D41" s="2">
        <f t="shared" si="9"/>
        <v>0.44444444444444464</v>
      </c>
      <c r="E41" s="2">
        <f t="shared" si="10"/>
        <v>0.55555555555555536</v>
      </c>
      <c r="F41" s="2">
        <f t="shared" si="11"/>
        <v>0.5</v>
      </c>
      <c r="G41" s="2">
        <f t="shared" si="12"/>
        <v>0.36111111111111133</v>
      </c>
      <c r="H41" s="2">
        <f t="shared" si="13"/>
        <v>0.58333333333333337</v>
      </c>
    </row>
    <row r="42" spans="1:8" x14ac:dyDescent="0.2">
      <c r="A42" t="s">
        <v>41</v>
      </c>
      <c r="B42" s="2">
        <f t="shared" si="7"/>
        <v>0.66203703703703687</v>
      </c>
      <c r="C42" s="2">
        <f t="shared" si="8"/>
        <v>0.77777777777777768</v>
      </c>
      <c r="D42" s="2">
        <f t="shared" si="9"/>
        <v>0.75</v>
      </c>
      <c r="E42" s="2">
        <f t="shared" si="10"/>
        <v>0.55555555555555536</v>
      </c>
      <c r="F42" s="2">
        <f t="shared" si="11"/>
        <v>0.44444444444444436</v>
      </c>
      <c r="G42" s="2">
        <f t="shared" si="12"/>
        <v>0.66666666666666663</v>
      </c>
      <c r="H42" s="2">
        <f t="shared" si="13"/>
        <v>0.77777777777777768</v>
      </c>
    </row>
    <row r="43" spans="1:8" x14ac:dyDescent="0.2">
      <c r="A43" t="s">
        <v>42</v>
      </c>
      <c r="B43" s="2">
        <f t="shared" si="7"/>
        <v>0.79166666666666685</v>
      </c>
      <c r="C43" s="2">
        <f t="shared" si="8"/>
        <v>0.97222222222222232</v>
      </c>
      <c r="D43" s="2">
        <f t="shared" si="9"/>
        <v>0.88888888888888895</v>
      </c>
      <c r="E43" s="2">
        <f t="shared" si="10"/>
        <v>0.61111111111111127</v>
      </c>
      <c r="F43" s="2">
        <f t="shared" si="11"/>
        <v>0.63888888888888895</v>
      </c>
      <c r="G43" s="2">
        <f t="shared" si="12"/>
        <v>0.72222222222222232</v>
      </c>
      <c r="H43" s="2">
        <f t="shared" si="13"/>
        <v>0.91666666666666663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2" sqref="C2"/>
    </sheetView>
  </sheetViews>
  <sheetFormatPr baseColWidth="10" defaultRowHeight="16" x14ac:dyDescent="0.2"/>
  <sheetData>
    <row r="1" spans="1:19" x14ac:dyDescent="0.2">
      <c r="B1" t="s">
        <v>18</v>
      </c>
      <c r="C1" t="s">
        <v>19</v>
      </c>
      <c r="D1" t="s">
        <v>20</v>
      </c>
      <c r="F1" t="s">
        <v>43</v>
      </c>
      <c r="G1" t="s">
        <v>44</v>
      </c>
      <c r="H1" t="s">
        <v>47</v>
      </c>
      <c r="I1" t="s">
        <v>45</v>
      </c>
      <c r="K1" t="s">
        <v>43</v>
      </c>
      <c r="L1" t="s">
        <v>44</v>
      </c>
      <c r="M1" t="s">
        <v>47</v>
      </c>
      <c r="N1" t="s">
        <v>45</v>
      </c>
      <c r="P1" t="s">
        <v>43</v>
      </c>
      <c r="Q1" t="s">
        <v>44</v>
      </c>
      <c r="R1" t="s">
        <v>47</v>
      </c>
      <c r="S1" t="s">
        <v>45</v>
      </c>
    </row>
    <row r="2" spans="1:19" x14ac:dyDescent="0.2">
      <c r="A2" s="1" t="s">
        <v>24</v>
      </c>
      <c r="B2">
        <v>630.17945526496305</v>
      </c>
      <c r="C2" s="1">
        <v>407.377826893433</v>
      </c>
      <c r="D2" s="1">
        <v>1065.0927560416601</v>
      </c>
      <c r="F2" t="s">
        <v>25</v>
      </c>
      <c r="G2">
        <v>626.301904009282</v>
      </c>
      <c r="H2">
        <v>601.23709267819402</v>
      </c>
      <c r="I2">
        <v>593.41088651521295</v>
      </c>
      <c r="K2" t="s">
        <v>25</v>
      </c>
      <c r="L2">
        <v>626.301904009282</v>
      </c>
      <c r="M2">
        <v>601.23709267819402</v>
      </c>
      <c r="N2">
        <v>593.41088651521295</v>
      </c>
      <c r="P2" t="s">
        <v>25</v>
      </c>
      <c r="Q2">
        <v>626.301904009282</v>
      </c>
      <c r="R2">
        <v>601.23709267819402</v>
      </c>
      <c r="S2">
        <v>593.41088651521295</v>
      </c>
    </row>
    <row r="3" spans="1:19" x14ac:dyDescent="0.2">
      <c r="A3" t="s">
        <v>25</v>
      </c>
      <c r="B3">
        <v>626.301904009282</v>
      </c>
      <c r="C3">
        <v>601.23709267819402</v>
      </c>
      <c r="D3">
        <v>593.41088651521295</v>
      </c>
      <c r="F3" t="s">
        <v>26</v>
      </c>
      <c r="G3">
        <v>661.03350614223098</v>
      </c>
      <c r="H3">
        <v>588.04181954836895</v>
      </c>
      <c r="I3">
        <v>567.93641909953601</v>
      </c>
      <c r="K3" t="s">
        <v>26</v>
      </c>
      <c r="L3">
        <v>661.03350614223098</v>
      </c>
      <c r="M3">
        <v>588.04181954836895</v>
      </c>
      <c r="N3">
        <v>567.93641909953601</v>
      </c>
      <c r="P3" t="s">
        <v>26</v>
      </c>
      <c r="Q3">
        <v>661.03350614223098</v>
      </c>
      <c r="R3">
        <v>588.04181954836895</v>
      </c>
      <c r="S3">
        <v>567.93641909953601</v>
      </c>
    </row>
    <row r="4" spans="1:19" x14ac:dyDescent="0.2">
      <c r="A4" t="s">
        <v>26</v>
      </c>
      <c r="B4">
        <v>661.03350614223098</v>
      </c>
      <c r="C4">
        <v>588.04181954836895</v>
      </c>
      <c r="D4">
        <v>567.93641909953601</v>
      </c>
      <c r="F4" t="s">
        <v>27</v>
      </c>
      <c r="G4" s="2">
        <v>906.67331693888605</v>
      </c>
      <c r="H4">
        <v>580.64749410928505</v>
      </c>
      <c r="I4">
        <v>572.17297798835205</v>
      </c>
      <c r="K4" t="s">
        <v>28</v>
      </c>
      <c r="L4">
        <v>649.24861954818596</v>
      </c>
      <c r="M4">
        <v>608.55307613123898</v>
      </c>
      <c r="N4">
        <v>622.19237283088898</v>
      </c>
      <c r="P4" t="s">
        <v>28</v>
      </c>
      <c r="Q4">
        <v>649.24861954818596</v>
      </c>
      <c r="R4">
        <v>608.55307613123898</v>
      </c>
      <c r="S4">
        <v>622.19237283088898</v>
      </c>
    </row>
    <row r="5" spans="1:19" x14ac:dyDescent="0.2">
      <c r="A5" t="s">
        <v>27</v>
      </c>
      <c r="B5" s="3">
        <v>906.67331693888605</v>
      </c>
      <c r="C5">
        <v>580.64749410928505</v>
      </c>
      <c r="D5">
        <v>572.17297798835205</v>
      </c>
      <c r="F5" t="s">
        <v>28</v>
      </c>
      <c r="G5">
        <v>649.24861954818596</v>
      </c>
      <c r="H5">
        <v>608.55307613123898</v>
      </c>
      <c r="I5">
        <v>622.19237283088898</v>
      </c>
      <c r="K5" t="s">
        <v>29</v>
      </c>
      <c r="L5">
        <v>610.22345708984199</v>
      </c>
      <c r="M5">
        <v>589.25339725529102</v>
      </c>
      <c r="N5">
        <v>596.22579155148605</v>
      </c>
      <c r="P5" t="s">
        <v>29</v>
      </c>
      <c r="Q5">
        <v>610.22345708984199</v>
      </c>
      <c r="R5">
        <v>589.25339725529102</v>
      </c>
      <c r="S5">
        <v>596.22579155148605</v>
      </c>
    </row>
    <row r="6" spans="1:19" x14ac:dyDescent="0.2">
      <c r="A6" t="s">
        <v>28</v>
      </c>
      <c r="B6">
        <v>649.24861954818596</v>
      </c>
      <c r="C6">
        <v>608.55307613123898</v>
      </c>
      <c r="D6">
        <v>622.19237283088898</v>
      </c>
      <c r="F6" t="s">
        <v>29</v>
      </c>
      <c r="G6">
        <v>610.22345708984199</v>
      </c>
      <c r="H6">
        <v>589.25339725529102</v>
      </c>
      <c r="I6">
        <v>596.22579155148605</v>
      </c>
      <c r="K6" t="s">
        <v>31</v>
      </c>
      <c r="L6">
        <v>620.87011330493897</v>
      </c>
      <c r="M6" s="2">
        <v>850.55867855768895</v>
      </c>
      <c r="N6">
        <v>539.25362828808102</v>
      </c>
      <c r="P6" t="s">
        <v>32</v>
      </c>
      <c r="Q6">
        <v>628.36865013005399</v>
      </c>
      <c r="R6">
        <v>588.13368457428999</v>
      </c>
      <c r="S6">
        <v>581.67117465805995</v>
      </c>
    </row>
    <row r="7" spans="1:19" x14ac:dyDescent="0.2">
      <c r="A7" t="s">
        <v>29</v>
      </c>
      <c r="B7">
        <v>610.22345708984199</v>
      </c>
      <c r="C7">
        <v>589.25339725529102</v>
      </c>
      <c r="D7">
        <v>596.22579155148605</v>
      </c>
      <c r="F7" t="s">
        <v>30</v>
      </c>
      <c r="G7" s="2">
        <v>480.59710660546398</v>
      </c>
      <c r="H7">
        <v>603.49022547142795</v>
      </c>
      <c r="I7" s="2">
        <v>701.30992492264795</v>
      </c>
      <c r="K7" t="s">
        <v>32</v>
      </c>
      <c r="L7">
        <v>628.36865013005399</v>
      </c>
      <c r="M7">
        <v>588.13368457428999</v>
      </c>
      <c r="N7">
        <v>581.67117465805995</v>
      </c>
      <c r="P7" t="s">
        <v>34</v>
      </c>
      <c r="Q7">
        <v>582.00623149111004</v>
      </c>
      <c r="R7">
        <v>577.62057590927395</v>
      </c>
      <c r="S7">
        <v>523.38927996101802</v>
      </c>
    </row>
    <row r="8" spans="1:19" x14ac:dyDescent="0.2">
      <c r="A8" t="s">
        <v>30</v>
      </c>
      <c r="B8" s="3">
        <v>480.59710660546398</v>
      </c>
      <c r="C8">
        <v>603.49022547142795</v>
      </c>
      <c r="D8" s="3">
        <v>701.30992492264795</v>
      </c>
      <c r="F8" t="s">
        <v>31</v>
      </c>
      <c r="G8">
        <v>620.87011330493897</v>
      </c>
      <c r="H8" s="2">
        <v>850.55867855768895</v>
      </c>
      <c r="I8">
        <v>539.25362828808102</v>
      </c>
      <c r="K8" t="s">
        <v>33</v>
      </c>
      <c r="L8" s="2">
        <v>883.49643725590704</v>
      </c>
      <c r="M8">
        <v>588.62003579171596</v>
      </c>
      <c r="N8">
        <v>562.94767808292397</v>
      </c>
      <c r="P8" t="s">
        <v>37</v>
      </c>
      <c r="Q8">
        <v>571.17139730429005</v>
      </c>
      <c r="R8" s="2">
        <v>549.11835396693402</v>
      </c>
      <c r="S8">
        <v>618.71981025462901</v>
      </c>
    </row>
    <row r="9" spans="1:19" x14ac:dyDescent="0.2">
      <c r="A9" t="s">
        <v>31</v>
      </c>
      <c r="B9">
        <v>620.87011330493897</v>
      </c>
      <c r="C9" s="3">
        <v>850.55867855768895</v>
      </c>
      <c r="D9">
        <v>539.25362828808102</v>
      </c>
      <c r="F9" t="s">
        <v>32</v>
      </c>
      <c r="G9">
        <v>628.36865013005399</v>
      </c>
      <c r="H9">
        <v>588.13368457428999</v>
      </c>
      <c r="I9">
        <v>581.67117465805995</v>
      </c>
      <c r="K9" t="s">
        <v>34</v>
      </c>
      <c r="L9">
        <v>582.00623149111004</v>
      </c>
      <c r="M9">
        <v>577.62057590927395</v>
      </c>
      <c r="N9">
        <v>523.38927996101802</v>
      </c>
      <c r="P9" t="s">
        <v>38</v>
      </c>
      <c r="Q9">
        <v>662.07323280204503</v>
      </c>
      <c r="R9">
        <v>614.58770142593505</v>
      </c>
      <c r="S9">
        <v>578.65480237622</v>
      </c>
    </row>
    <row r="10" spans="1:19" x14ac:dyDescent="0.2">
      <c r="A10" t="s">
        <v>32</v>
      </c>
      <c r="B10">
        <v>628.36865013005399</v>
      </c>
      <c r="C10">
        <v>588.13368457428999</v>
      </c>
      <c r="D10">
        <v>581.67117465805995</v>
      </c>
      <c r="F10" t="s">
        <v>33</v>
      </c>
      <c r="G10" s="2">
        <v>883.49643725590704</v>
      </c>
      <c r="H10">
        <v>588.62003579171596</v>
      </c>
      <c r="I10">
        <v>562.94767808292397</v>
      </c>
      <c r="K10" t="s">
        <v>37</v>
      </c>
      <c r="L10">
        <v>571.17139730429005</v>
      </c>
      <c r="M10" s="2">
        <v>549.11835396693402</v>
      </c>
      <c r="N10">
        <v>618.71981025462901</v>
      </c>
      <c r="P10" t="s">
        <v>39</v>
      </c>
      <c r="Q10">
        <v>686.05302602277197</v>
      </c>
      <c r="R10">
        <v>594.57535320115198</v>
      </c>
      <c r="S10">
        <v>591.08727862231297</v>
      </c>
    </row>
    <row r="11" spans="1:19" x14ac:dyDescent="0.2">
      <c r="A11" t="s">
        <v>33</v>
      </c>
      <c r="B11" s="3">
        <v>883.49643725590704</v>
      </c>
      <c r="C11">
        <v>588.62003579171596</v>
      </c>
      <c r="D11">
        <v>562.94767808292397</v>
      </c>
      <c r="F11" t="s">
        <v>34</v>
      </c>
      <c r="G11">
        <v>582.00623149111004</v>
      </c>
      <c r="H11">
        <v>577.62057590927395</v>
      </c>
      <c r="I11">
        <v>523.38927996101802</v>
      </c>
      <c r="K11" t="s">
        <v>38</v>
      </c>
      <c r="L11">
        <v>662.07323280204503</v>
      </c>
      <c r="M11">
        <v>614.58770142593505</v>
      </c>
      <c r="N11">
        <v>578.65480237622</v>
      </c>
      <c r="P11" t="s">
        <v>41</v>
      </c>
      <c r="Q11">
        <v>648.36210275487895</v>
      </c>
      <c r="R11">
        <v>581.59292555517095</v>
      </c>
      <c r="S11">
        <v>598.93044472807696</v>
      </c>
    </row>
    <row r="12" spans="1:19" x14ac:dyDescent="0.2">
      <c r="A12" t="s">
        <v>34</v>
      </c>
      <c r="B12">
        <v>582.00623149111004</v>
      </c>
      <c r="C12">
        <v>577.62057590927395</v>
      </c>
      <c r="D12">
        <v>523.38927996101802</v>
      </c>
      <c r="F12" t="s">
        <v>35</v>
      </c>
      <c r="G12">
        <v>648.45399493612001</v>
      </c>
      <c r="H12">
        <v>587.301762797273</v>
      </c>
      <c r="I12">
        <v>667.46822808280501</v>
      </c>
      <c r="K12" t="s">
        <v>39</v>
      </c>
      <c r="L12">
        <v>686.05302602277197</v>
      </c>
      <c r="M12">
        <v>594.57535320115198</v>
      </c>
      <c r="N12">
        <v>591.08727862231297</v>
      </c>
      <c r="P12" t="s">
        <v>42</v>
      </c>
      <c r="Q12">
        <v>629.33966884839799</v>
      </c>
      <c r="R12">
        <v>598.58359920274097</v>
      </c>
      <c r="S12">
        <v>587.96798743957902</v>
      </c>
    </row>
    <row r="13" spans="1:19" x14ac:dyDescent="0.2">
      <c r="A13" t="s">
        <v>35</v>
      </c>
      <c r="B13">
        <v>648.45399493612001</v>
      </c>
      <c r="C13">
        <v>587.301762797273</v>
      </c>
      <c r="D13">
        <v>667.46822808280501</v>
      </c>
      <c r="F13" t="s">
        <v>36</v>
      </c>
      <c r="G13">
        <v>623.33333333333303</v>
      </c>
      <c r="H13">
        <v>581.32713817550598</v>
      </c>
      <c r="I13" s="2">
        <v>771.23872934785697</v>
      </c>
      <c r="K13" t="s">
        <v>41</v>
      </c>
      <c r="L13">
        <v>648.36210275487895</v>
      </c>
      <c r="M13">
        <v>581.59292555517095</v>
      </c>
      <c r="N13">
        <v>598.93044472807696</v>
      </c>
      <c r="P13" t="s">
        <v>21</v>
      </c>
      <c r="Q13">
        <f>AVERAGE(Q2:Q12)</f>
        <v>632.19834510391729</v>
      </c>
      <c r="R13">
        <f>AVERAGE(R2:R12)</f>
        <v>590.11796176805365</v>
      </c>
      <c r="S13">
        <f>AVERAGE(S2:S12)</f>
        <v>587.28965891245639</v>
      </c>
    </row>
    <row r="14" spans="1:19" x14ac:dyDescent="0.2">
      <c r="A14" t="s">
        <v>36</v>
      </c>
      <c r="B14">
        <v>623.33333333333303</v>
      </c>
      <c r="C14">
        <v>581.32713817550598</v>
      </c>
      <c r="D14" s="3">
        <v>771.23872934785697</v>
      </c>
      <c r="F14" t="s">
        <v>37</v>
      </c>
      <c r="G14">
        <v>571.17139730429005</v>
      </c>
      <c r="H14" s="2">
        <v>549.11835396693402</v>
      </c>
      <c r="I14">
        <v>618.71981025462901</v>
      </c>
      <c r="K14" t="s">
        <v>42</v>
      </c>
      <c r="L14">
        <v>629.33966884839799</v>
      </c>
      <c r="M14">
        <v>598.58359920274097</v>
      </c>
      <c r="N14">
        <v>587.96798743957902</v>
      </c>
      <c r="P14" t="s">
        <v>22</v>
      </c>
      <c r="Q14">
        <f>STDEV(Q2:Q12)</f>
        <v>34.583695500880928</v>
      </c>
      <c r="R14">
        <f>STDEV(R2:R12)</f>
        <v>17.528878909226016</v>
      </c>
      <c r="S14">
        <f>STDEV(S2:S12)</f>
        <v>26.528667738391189</v>
      </c>
    </row>
    <row r="15" spans="1:19" x14ac:dyDescent="0.2">
      <c r="A15" t="s">
        <v>37</v>
      </c>
      <c r="B15">
        <v>571.17139730429005</v>
      </c>
      <c r="C15" s="2">
        <v>549.11835396693402</v>
      </c>
      <c r="D15">
        <v>618.71981025462901</v>
      </c>
      <c r="F15" t="s">
        <v>38</v>
      </c>
      <c r="G15">
        <v>662.07323280204503</v>
      </c>
      <c r="H15">
        <v>614.58770142593505</v>
      </c>
      <c r="I15">
        <v>578.65480237622</v>
      </c>
      <c r="K15" t="s">
        <v>21</v>
      </c>
      <c r="L15">
        <f>AVERAGE(L2:L14)</f>
        <v>650.65756513107203</v>
      </c>
      <c r="M15">
        <f>AVERAGE(M2:M14)</f>
        <v>610.03663798446109</v>
      </c>
      <c r="N15">
        <f>AVERAGE(N2:N14)</f>
        <v>581.72211956984802</v>
      </c>
      <c r="P15" t="s">
        <v>23</v>
      </c>
      <c r="Q15">
        <f>Q14/(18)^(1/2)</f>
        <v>8.1514552023878668</v>
      </c>
      <c r="R15">
        <f t="shared" ref="R15" si="0">R14/(18)^(1/2)</f>
        <v>4.1315963811038561</v>
      </c>
      <c r="S15">
        <f t="shared" ref="S15" si="1">S14/(18)^(1/2)</f>
        <v>6.2528669512204011</v>
      </c>
    </row>
    <row r="16" spans="1:19" x14ac:dyDescent="0.2">
      <c r="A16" t="s">
        <v>38</v>
      </c>
      <c r="B16">
        <v>662.07323280204503</v>
      </c>
      <c r="C16">
        <v>614.58770142593505</v>
      </c>
      <c r="D16">
        <v>578.65480237622</v>
      </c>
      <c r="F16" t="s">
        <v>39</v>
      </c>
      <c r="G16">
        <v>686.05302602277197</v>
      </c>
      <c r="H16">
        <v>594.57535320115198</v>
      </c>
      <c r="I16">
        <v>591.08727862231297</v>
      </c>
      <c r="K16" t="s">
        <v>22</v>
      </c>
      <c r="L16">
        <f>STDEV(L2:L14)</f>
        <v>76.816731818744003</v>
      </c>
      <c r="M16">
        <f>STDEV(M2:M14)</f>
        <v>74.019383212265922</v>
      </c>
      <c r="N16">
        <f>STDEV(N2:N14)</f>
        <v>28.187950975374562</v>
      </c>
    </row>
    <row r="17" spans="1:14" x14ac:dyDescent="0.2">
      <c r="A17" t="s">
        <v>39</v>
      </c>
      <c r="B17">
        <v>686.05302602277197</v>
      </c>
      <c r="C17">
        <v>594.57535320115198</v>
      </c>
      <c r="D17">
        <v>591.08727862231297</v>
      </c>
      <c r="F17" t="s">
        <v>41</v>
      </c>
      <c r="G17">
        <v>648.36210275487895</v>
      </c>
      <c r="H17">
        <v>581.59292555517095</v>
      </c>
      <c r="I17">
        <v>598.93044472807696</v>
      </c>
      <c r="K17" t="s">
        <v>23</v>
      </c>
      <c r="L17">
        <f>L16/(18)^(1/2)</f>
        <v>18.105877325874108</v>
      </c>
      <c r="M17">
        <f t="shared" ref="M17" si="2">M16/(18)^(1/2)</f>
        <v>17.446535936212978</v>
      </c>
      <c r="N17">
        <f t="shared" ref="N17" si="3">N16/(18)^(1/2)</f>
        <v>6.6439637608137705</v>
      </c>
    </row>
    <row r="18" spans="1:14" x14ac:dyDescent="0.2">
      <c r="A18" s="1" t="s">
        <v>40</v>
      </c>
      <c r="B18" s="1" t="s">
        <v>46</v>
      </c>
      <c r="C18" s="3">
        <v>634.95401103328197</v>
      </c>
      <c r="D18">
        <v>579.70357633159699</v>
      </c>
      <c r="F18" t="s">
        <v>42</v>
      </c>
      <c r="G18">
        <v>629.33966884839799</v>
      </c>
      <c r="H18">
        <v>598.58359920274097</v>
      </c>
      <c r="I18">
        <v>587.96798743957902</v>
      </c>
    </row>
    <row r="19" spans="1:14" x14ac:dyDescent="0.2">
      <c r="A19" t="s">
        <v>41</v>
      </c>
      <c r="B19">
        <v>648.36210275487895</v>
      </c>
      <c r="C19">
        <v>581.59292555517095</v>
      </c>
      <c r="D19">
        <v>598.93044472807696</v>
      </c>
      <c r="F19" t="s">
        <v>21</v>
      </c>
      <c r="G19">
        <f>AVERAGE(G2:G18)</f>
        <v>653.97682932457292</v>
      </c>
      <c r="H19">
        <f t="shared" ref="H19:I19" si="4">AVERAGE(H2:H18)</f>
        <v>604.89664202067559</v>
      </c>
      <c r="I19">
        <f t="shared" si="4"/>
        <v>604.38690674998156</v>
      </c>
    </row>
    <row r="20" spans="1:14" x14ac:dyDescent="0.2">
      <c r="A20" t="s">
        <v>42</v>
      </c>
      <c r="B20">
        <v>629.33966884839799</v>
      </c>
      <c r="C20">
        <v>598.58359920274097</v>
      </c>
      <c r="D20">
        <v>587.96798743957902</v>
      </c>
      <c r="F20" t="s">
        <v>22</v>
      </c>
      <c r="G20">
        <f>STDEV(G2:G18)</f>
        <v>101.80818968438543</v>
      </c>
      <c r="H20">
        <f t="shared" ref="H20:I20" si="5">STDEV(H2:H18)</f>
        <v>64.973544530843455</v>
      </c>
      <c r="I20">
        <f t="shared" si="5"/>
        <v>60.447975017022529</v>
      </c>
    </row>
    <row r="21" spans="1:14" x14ac:dyDescent="0.2">
      <c r="A21" t="s">
        <v>21</v>
      </c>
      <c r="B21">
        <f>AVERAGE(B2:B17,B19,B20)</f>
        <v>652.65475298792774</v>
      </c>
      <c r="C21">
        <f>AVERAGE(C2:C17,C19,C20)</f>
        <v>593.92337451360663</v>
      </c>
      <c r="D21">
        <f>AVERAGE(D2:D17,D19,D20)</f>
        <v>629.98167615507487</v>
      </c>
      <c r="F21" t="s">
        <v>23</v>
      </c>
      <c r="G21">
        <f>G20/(18)^(1/2)</f>
        <v>23.996420435385087</v>
      </c>
      <c r="H21">
        <f t="shared" ref="H21:I21" si="6">H20/(18)^(1/2)</f>
        <v>15.314411311828509</v>
      </c>
      <c r="I21">
        <f t="shared" si="6"/>
        <v>14.247724347843882</v>
      </c>
    </row>
    <row r="22" spans="1:14" x14ac:dyDescent="0.2">
      <c r="A22" t="s">
        <v>22</v>
      </c>
      <c r="B22">
        <f>STDEV(B2:B17,B19,B20)</f>
        <v>98.927594691924625</v>
      </c>
      <c r="C22">
        <f t="shared" ref="C22:D22" si="7">STDEV(C2:C17,C19,C20)</f>
        <v>78.362370679849278</v>
      </c>
      <c r="D22">
        <f t="shared" si="7"/>
        <v>123.41263700522232</v>
      </c>
    </row>
    <row r="23" spans="1:14" x14ac:dyDescent="0.2">
      <c r="A23" t="s">
        <v>54</v>
      </c>
      <c r="B23">
        <f>3*B22</f>
        <v>296.78278407577386</v>
      </c>
      <c r="C23">
        <f t="shared" ref="C23:D23" si="8">3*C22</f>
        <v>235.08711203954783</v>
      </c>
      <c r="D23">
        <f t="shared" si="8"/>
        <v>370.23791101566695</v>
      </c>
    </row>
    <row r="24" spans="1:14" x14ac:dyDescent="0.2">
      <c r="A24" t="s">
        <v>51</v>
      </c>
      <c r="B24">
        <f>B21+B23</f>
        <v>949.4375370637016</v>
      </c>
      <c r="C24">
        <f t="shared" ref="C24:D24" si="9">C21+C23</f>
        <v>829.01048655315446</v>
      </c>
      <c r="D24">
        <f t="shared" si="9"/>
        <v>1000.2195871707418</v>
      </c>
    </row>
    <row r="25" spans="1:14" x14ac:dyDescent="0.2">
      <c r="A25" t="s">
        <v>52</v>
      </c>
      <c r="B25">
        <f>B21-B23</f>
        <v>355.87196891215387</v>
      </c>
      <c r="C25">
        <f t="shared" ref="C25:D25" si="10">C21-C23</f>
        <v>358.8362624740588</v>
      </c>
      <c r="D25">
        <f t="shared" si="10"/>
        <v>259.74376513940791</v>
      </c>
    </row>
    <row r="29" spans="1:14" x14ac:dyDescent="0.2">
      <c r="A29" t="s">
        <v>48</v>
      </c>
      <c r="B29" s="2">
        <f>QUARTILE(G2:G11,1)</f>
        <v>612.88512114361629</v>
      </c>
      <c r="C29">
        <f>QUARTILE(H2:H11,1)</f>
        <v>588.06478580484918</v>
      </c>
      <c r="D29">
        <f>QUARTILE(I2:I11,1)</f>
        <v>564.19486333707698</v>
      </c>
    </row>
    <row r="30" spans="1:14" x14ac:dyDescent="0.2">
      <c r="A30" t="s">
        <v>49</v>
      </c>
      <c r="B30">
        <f>QUARTILE(G2:G11,3)</f>
        <v>658.08728449371972</v>
      </c>
      <c r="C30">
        <f>QUARTILE(H2:H11,3)</f>
        <v>602.92694227311949</v>
      </c>
      <c r="D30">
        <f>QUARTILE(I2:I11,3)</f>
        <v>595.52206529241778</v>
      </c>
    </row>
    <row r="31" spans="1:14" x14ac:dyDescent="0.2">
      <c r="A31" t="s">
        <v>50</v>
      </c>
      <c r="B31">
        <f>B30-B29</f>
        <v>45.202163350103433</v>
      </c>
      <c r="C31">
        <f t="shared" ref="C31:D31" si="11">C30-C29</f>
        <v>14.862156468270314</v>
      </c>
      <c r="D31">
        <f t="shared" si="11"/>
        <v>31.327201955340797</v>
      </c>
    </row>
    <row r="32" spans="1:14" x14ac:dyDescent="0.2">
      <c r="A32" t="s">
        <v>51</v>
      </c>
      <c r="B32">
        <f>B30+1.5*B31</f>
        <v>725.89052951887493</v>
      </c>
      <c r="C32">
        <f t="shared" ref="C32:D32" si="12">C30+1.5*C31</f>
        <v>625.22017697552496</v>
      </c>
      <c r="D32">
        <f t="shared" si="12"/>
        <v>642.51286822542897</v>
      </c>
    </row>
    <row r="33" spans="1:4" x14ac:dyDescent="0.2">
      <c r="A33" t="s">
        <v>52</v>
      </c>
      <c r="B33">
        <f>B29-1.5*B31</f>
        <v>545.0818761184612</v>
      </c>
      <c r="C33">
        <f t="shared" ref="C33:D33" si="13">C29-1.5*C31</f>
        <v>565.77155110244371</v>
      </c>
      <c r="D33">
        <f t="shared" si="13"/>
        <v>517.20406040406579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9" sqref="B19:D21"/>
    </sheetView>
  </sheetViews>
  <sheetFormatPr baseColWidth="10" defaultRowHeight="16" x14ac:dyDescent="0.2"/>
  <sheetData>
    <row r="1" spans="1:4" x14ac:dyDescent="0.2">
      <c r="B1" t="s">
        <v>18</v>
      </c>
      <c r="C1" t="s">
        <v>19</v>
      </c>
      <c r="D1" t="s">
        <v>20</v>
      </c>
    </row>
    <row r="2" spans="1:4" x14ac:dyDescent="0.2">
      <c r="A2" s="1" t="s">
        <v>24</v>
      </c>
      <c r="B2">
        <v>0.59722222222222199</v>
      </c>
      <c r="C2">
        <v>0.38888888888888901</v>
      </c>
      <c r="D2">
        <v>0.31944444444444398</v>
      </c>
    </row>
    <row r="3" spans="1:4" x14ac:dyDescent="0.2">
      <c r="A3" t="s">
        <v>25</v>
      </c>
      <c r="B3">
        <v>0.68055555555555602</v>
      </c>
      <c r="C3">
        <v>0.51388888888888895</v>
      </c>
      <c r="D3">
        <v>0.43055555555555602</v>
      </c>
    </row>
    <row r="4" spans="1:4" x14ac:dyDescent="0.2">
      <c r="A4" t="s">
        <v>26</v>
      </c>
      <c r="B4">
        <v>0.76388888888888895</v>
      </c>
      <c r="C4">
        <v>0.38888888888888901</v>
      </c>
      <c r="D4">
        <v>0.26388888888888901</v>
      </c>
    </row>
    <row r="5" spans="1:4" x14ac:dyDescent="0.2">
      <c r="A5" t="s">
        <v>27</v>
      </c>
      <c r="B5">
        <v>0.81944444444444398</v>
      </c>
      <c r="C5">
        <v>0.41666666666666702</v>
      </c>
      <c r="D5">
        <v>0.41666666666666702</v>
      </c>
    </row>
    <row r="6" spans="1:4" x14ac:dyDescent="0.2">
      <c r="A6" t="s">
        <v>28</v>
      </c>
      <c r="B6">
        <v>0.77777777777777801</v>
      </c>
      <c r="C6">
        <v>0.55555555555555602</v>
      </c>
      <c r="D6">
        <v>0.63888888888888895</v>
      </c>
    </row>
    <row r="7" spans="1:4" x14ac:dyDescent="0.2">
      <c r="A7" t="s">
        <v>29</v>
      </c>
      <c r="B7">
        <v>0.56944444444444398</v>
      </c>
      <c r="C7">
        <v>0.43055555555555602</v>
      </c>
      <c r="D7">
        <v>0.45833333333333298</v>
      </c>
    </row>
    <row r="8" spans="1:4" x14ac:dyDescent="0.2">
      <c r="A8" t="s">
        <v>30</v>
      </c>
      <c r="B8">
        <v>0.55555555555555602</v>
      </c>
      <c r="C8">
        <v>0.51388888888888895</v>
      </c>
      <c r="D8">
        <v>0.58333333333333304</v>
      </c>
    </row>
    <row r="9" spans="1:4" x14ac:dyDescent="0.2">
      <c r="A9" t="s">
        <v>31</v>
      </c>
      <c r="B9">
        <v>0.56944444444444398</v>
      </c>
      <c r="C9">
        <v>0.44444444444444497</v>
      </c>
      <c r="D9">
        <v>0.34722222222222199</v>
      </c>
    </row>
    <row r="10" spans="1:4" x14ac:dyDescent="0.2">
      <c r="A10" t="s">
        <v>32</v>
      </c>
      <c r="B10">
        <v>0.65277777777777801</v>
      </c>
      <c r="C10">
        <v>0.38888888888888901</v>
      </c>
      <c r="D10">
        <v>0.36111111111111099</v>
      </c>
    </row>
    <row r="11" spans="1:4" x14ac:dyDescent="0.2">
      <c r="A11" t="s">
        <v>33</v>
      </c>
      <c r="B11">
        <v>0.875</v>
      </c>
      <c r="C11">
        <v>0.43055555555555602</v>
      </c>
      <c r="D11">
        <v>0.33333333333333298</v>
      </c>
    </row>
    <row r="12" spans="1:4" x14ac:dyDescent="0.2">
      <c r="A12" t="s">
        <v>34</v>
      </c>
      <c r="B12">
        <v>0.44444444444444398</v>
      </c>
      <c r="C12">
        <v>0.40277777777777801</v>
      </c>
      <c r="D12">
        <v>0.29166666666666702</v>
      </c>
    </row>
    <row r="13" spans="1:4" x14ac:dyDescent="0.2">
      <c r="A13" t="s">
        <v>35</v>
      </c>
      <c r="B13">
        <v>0.5</v>
      </c>
      <c r="C13">
        <v>0.47222222222222199</v>
      </c>
      <c r="D13">
        <v>0.54166666666666696</v>
      </c>
    </row>
    <row r="14" spans="1:4" x14ac:dyDescent="0.2">
      <c r="A14" t="s">
        <v>36</v>
      </c>
      <c r="B14">
        <v>0.54166666666666696</v>
      </c>
      <c r="C14">
        <v>0.45833333333333298</v>
      </c>
      <c r="D14">
        <v>0.34722222222222199</v>
      </c>
    </row>
    <row r="15" spans="1:4" x14ac:dyDescent="0.2">
      <c r="A15" t="s">
        <v>37</v>
      </c>
      <c r="B15">
        <v>0.52777777777777801</v>
      </c>
      <c r="C15">
        <v>0.45833333333333298</v>
      </c>
      <c r="D15">
        <v>0.54166666666666696</v>
      </c>
    </row>
    <row r="16" spans="1:4" x14ac:dyDescent="0.2">
      <c r="A16" t="s">
        <v>38</v>
      </c>
      <c r="B16">
        <v>0.79166666666666696</v>
      </c>
      <c r="C16">
        <v>0.55555555555555602</v>
      </c>
      <c r="D16">
        <v>0.43055555555555602</v>
      </c>
    </row>
    <row r="17" spans="1:4" x14ac:dyDescent="0.2">
      <c r="A17" t="s">
        <v>39</v>
      </c>
      <c r="B17">
        <v>0.84722222222222199</v>
      </c>
      <c r="C17">
        <v>0.47222222222222199</v>
      </c>
      <c r="D17">
        <v>0.44444444444444497</v>
      </c>
    </row>
    <row r="18" spans="1:4" x14ac:dyDescent="0.2">
      <c r="A18" s="1" t="s">
        <v>40</v>
      </c>
      <c r="B18">
        <v>0.70833333333333304</v>
      </c>
      <c r="C18">
        <v>0.43055555555555602</v>
      </c>
      <c r="D18">
        <v>0.43055555555555602</v>
      </c>
    </row>
    <row r="19" spans="1:4" x14ac:dyDescent="0.2">
      <c r="A19" t="s">
        <v>41</v>
      </c>
      <c r="B19">
        <v>0.70833333333333304</v>
      </c>
      <c r="C19">
        <v>0.40277777777777801</v>
      </c>
      <c r="D19">
        <v>0.48611111111111099</v>
      </c>
    </row>
    <row r="20" spans="1:4" x14ac:dyDescent="0.2">
      <c r="A20" t="s">
        <v>42</v>
      </c>
      <c r="B20">
        <v>0.73611111111111105</v>
      </c>
      <c r="C20">
        <v>0.47222222222222199</v>
      </c>
      <c r="D20">
        <v>0.38888888888888901</v>
      </c>
    </row>
    <row r="21" spans="1:4" x14ac:dyDescent="0.2">
      <c r="A21" t="s">
        <v>21</v>
      </c>
      <c r="B21">
        <f>AVERAGE(B2:B20)</f>
        <v>0.66666666666666652</v>
      </c>
      <c r="C21">
        <f t="shared" ref="C21:D21" si="0">AVERAGE(C2:C20)</f>
        <v>0.45248538011695932</v>
      </c>
      <c r="D21">
        <f t="shared" si="0"/>
        <v>0.42397660818713456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H28" sqref="H28"/>
    </sheetView>
  </sheetViews>
  <sheetFormatPr baseColWidth="10" defaultRowHeight="16" x14ac:dyDescent="0.2"/>
  <sheetData>
    <row r="1" spans="1:16" x14ac:dyDescent="0.2">
      <c r="A1" t="s">
        <v>24</v>
      </c>
      <c r="B1">
        <v>0</v>
      </c>
      <c r="E1" t="s">
        <v>18</v>
      </c>
      <c r="F1" t="s">
        <v>19</v>
      </c>
      <c r="G1" t="s">
        <v>20</v>
      </c>
      <c r="I1" t="s">
        <v>53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2">
      <c r="A2" t="s">
        <v>25</v>
      </c>
      <c r="B2">
        <v>5</v>
      </c>
      <c r="D2" t="s">
        <v>24</v>
      </c>
      <c r="E2">
        <v>630.17945526496305</v>
      </c>
      <c r="F2" s="1">
        <v>407.377826893433</v>
      </c>
      <c r="G2" s="1">
        <v>1065.0927560416601</v>
      </c>
      <c r="I2" t="s">
        <v>24</v>
      </c>
      <c r="J2" s="2">
        <v>0.52777777777777779</v>
      </c>
      <c r="K2" s="1">
        <v>0.5</v>
      </c>
      <c r="L2" s="2">
        <v>0.47222222222222232</v>
      </c>
      <c r="M2" s="2">
        <v>0.41666666666666669</v>
      </c>
      <c r="N2" s="2">
        <v>0.61111111111111127</v>
      </c>
      <c r="O2" s="2">
        <v>0.50000000000000033</v>
      </c>
      <c r="P2" s="2">
        <v>0.66666666666666663</v>
      </c>
    </row>
    <row r="3" spans="1:16" x14ac:dyDescent="0.2">
      <c r="A3" t="s">
        <v>26</v>
      </c>
      <c r="B3">
        <v>22</v>
      </c>
      <c r="D3" t="s">
        <v>25</v>
      </c>
      <c r="E3">
        <v>626.301904009282</v>
      </c>
      <c r="F3">
        <v>601.23709267819402</v>
      </c>
      <c r="G3">
        <v>593.41088651521295</v>
      </c>
      <c r="I3" t="s">
        <v>25</v>
      </c>
      <c r="J3" s="2">
        <v>0.75462962962962954</v>
      </c>
      <c r="K3" s="2">
        <v>0.91666666666666696</v>
      </c>
      <c r="L3" s="2">
        <v>0.88888888888888873</v>
      </c>
      <c r="M3" s="2">
        <v>0.58333333333333337</v>
      </c>
      <c r="N3" s="2">
        <v>0.52777777777777768</v>
      </c>
      <c r="O3" s="2">
        <v>0.72222222222222199</v>
      </c>
      <c r="P3" s="2">
        <v>0.88888888888888895</v>
      </c>
    </row>
    <row r="4" spans="1:16" x14ac:dyDescent="0.2">
      <c r="A4" t="s">
        <v>27</v>
      </c>
      <c r="B4">
        <v>4</v>
      </c>
      <c r="D4" t="s">
        <v>27</v>
      </c>
      <c r="E4" s="3">
        <v>906.67331693888605</v>
      </c>
      <c r="F4">
        <v>580.64749410928505</v>
      </c>
      <c r="G4">
        <v>572.17297798835205</v>
      </c>
      <c r="I4" t="s">
        <v>27</v>
      </c>
      <c r="J4" s="2">
        <v>0.58796296296296313</v>
      </c>
      <c r="K4" s="2">
        <v>0.75</v>
      </c>
      <c r="L4" s="2">
        <v>0.55555555555555569</v>
      </c>
      <c r="M4" s="2">
        <v>0.61111111111111127</v>
      </c>
      <c r="N4" s="2">
        <v>0.44444444444444464</v>
      </c>
      <c r="O4" s="2">
        <v>0.69444444444444431</v>
      </c>
      <c r="P4" s="1">
        <v>0.47222222222222232</v>
      </c>
    </row>
    <row r="5" spans="1:16" x14ac:dyDescent="0.2">
      <c r="A5" t="s">
        <v>28</v>
      </c>
      <c r="B5">
        <v>0</v>
      </c>
      <c r="D5" t="s">
        <v>28</v>
      </c>
      <c r="E5">
        <v>649.24861954818596</v>
      </c>
      <c r="F5">
        <v>608.55307613123898</v>
      </c>
      <c r="G5">
        <v>622.19237283088898</v>
      </c>
      <c r="I5" t="s">
        <v>28</v>
      </c>
      <c r="J5" s="2">
        <v>0.71296296296296313</v>
      </c>
      <c r="K5" s="2">
        <v>0.97222222222222232</v>
      </c>
      <c r="L5" s="2">
        <v>0.88888888888888895</v>
      </c>
      <c r="M5" s="2">
        <v>0.75</v>
      </c>
      <c r="N5" s="2">
        <v>0.38888888888888901</v>
      </c>
      <c r="O5" s="2">
        <v>0.58333333333333337</v>
      </c>
      <c r="P5" s="2">
        <v>0.69444444444444431</v>
      </c>
    </row>
    <row r="6" spans="1:16" x14ac:dyDescent="0.2">
      <c r="A6" t="s">
        <v>29</v>
      </c>
      <c r="B6">
        <v>0</v>
      </c>
      <c r="D6" t="s">
        <v>29</v>
      </c>
      <c r="E6">
        <v>610.22345708984199</v>
      </c>
      <c r="F6">
        <v>589.25339725529102</v>
      </c>
      <c r="G6">
        <v>596.22579155148605</v>
      </c>
      <c r="I6" t="s">
        <v>29</v>
      </c>
      <c r="J6" s="2">
        <v>0.77314814814814803</v>
      </c>
      <c r="K6" s="2">
        <v>0.91666666666666663</v>
      </c>
      <c r="L6" s="2">
        <v>0.75</v>
      </c>
      <c r="M6" s="2">
        <v>0.61111111111111105</v>
      </c>
      <c r="N6" s="2">
        <v>0.72222222222222199</v>
      </c>
      <c r="O6" s="2">
        <v>0.77777777777777768</v>
      </c>
      <c r="P6" s="2">
        <v>0.86111111111111105</v>
      </c>
    </row>
    <row r="7" spans="1:16" x14ac:dyDescent="0.2">
      <c r="A7" t="s">
        <v>30</v>
      </c>
      <c r="B7">
        <v>0</v>
      </c>
      <c r="D7" t="s">
        <v>30</v>
      </c>
      <c r="E7" s="3">
        <v>480.59710660546398</v>
      </c>
      <c r="F7">
        <v>603.49022547142795</v>
      </c>
      <c r="G7" s="3">
        <v>701.30992492264795</v>
      </c>
      <c r="I7" t="s">
        <v>30</v>
      </c>
      <c r="J7" s="2">
        <v>0.54166666666666663</v>
      </c>
      <c r="K7" s="1">
        <v>0.52777777777777768</v>
      </c>
      <c r="L7" s="2">
        <v>0.66666666666666663</v>
      </c>
      <c r="M7" s="2">
        <v>0.58333333333333337</v>
      </c>
      <c r="N7" s="2">
        <v>0.41666666666666669</v>
      </c>
      <c r="O7" s="2">
        <v>0.49999999999999972</v>
      </c>
      <c r="P7" s="2">
        <v>0.55555555555555569</v>
      </c>
    </row>
    <row r="8" spans="1:16" x14ac:dyDescent="0.2">
      <c r="A8" t="s">
        <v>31</v>
      </c>
      <c r="B8">
        <v>0</v>
      </c>
      <c r="D8" t="s">
        <v>31</v>
      </c>
      <c r="E8">
        <v>620.87011330493897</v>
      </c>
      <c r="F8" s="3">
        <v>850.55867855768895</v>
      </c>
      <c r="G8">
        <v>539.25362828808102</v>
      </c>
      <c r="H8" s="2"/>
      <c r="I8" t="s">
        <v>31</v>
      </c>
      <c r="J8" s="2">
        <v>0.55555555555555558</v>
      </c>
      <c r="K8" s="2">
        <v>0.63888888888888895</v>
      </c>
      <c r="L8" s="2">
        <v>0.44444444444444436</v>
      </c>
      <c r="M8" s="2">
        <v>0.44444444444444436</v>
      </c>
      <c r="N8" s="2">
        <v>0.63888888888888873</v>
      </c>
      <c r="O8" s="2">
        <v>0.55555555555555569</v>
      </c>
      <c r="P8" s="2">
        <v>0.61111111111111127</v>
      </c>
    </row>
    <row r="9" spans="1:16" x14ac:dyDescent="0.2">
      <c r="A9" t="s">
        <v>32</v>
      </c>
      <c r="B9">
        <v>21</v>
      </c>
      <c r="D9" t="s">
        <v>33</v>
      </c>
      <c r="E9" s="3">
        <v>883.49643725590704</v>
      </c>
      <c r="F9">
        <v>588.62003579171596</v>
      </c>
      <c r="G9">
        <v>562.94767808292397</v>
      </c>
      <c r="H9" s="2"/>
      <c r="I9" t="s">
        <v>33</v>
      </c>
      <c r="J9" s="2">
        <v>0.60185185185185175</v>
      </c>
      <c r="K9" s="2">
        <v>0.80555555555555536</v>
      </c>
      <c r="L9" s="2">
        <v>0.75</v>
      </c>
      <c r="M9" s="2">
        <v>0.38888888888888878</v>
      </c>
      <c r="N9" s="2">
        <v>0.52777777777777768</v>
      </c>
      <c r="O9" s="2">
        <v>0.5</v>
      </c>
      <c r="P9" s="2">
        <v>0.63888888888888895</v>
      </c>
    </row>
    <row r="10" spans="1:16" x14ac:dyDescent="0.2">
      <c r="A10" t="s">
        <v>33</v>
      </c>
      <c r="B10">
        <v>0</v>
      </c>
      <c r="D10" t="s">
        <v>34</v>
      </c>
      <c r="E10">
        <v>582.00623149111004</v>
      </c>
      <c r="F10">
        <v>577.62057590927395</v>
      </c>
      <c r="G10">
        <v>523.38927996101802</v>
      </c>
      <c r="H10" s="2"/>
      <c r="I10" t="s">
        <v>34</v>
      </c>
      <c r="J10" s="2">
        <v>0.61111111111111116</v>
      </c>
      <c r="K10" s="2">
        <v>0.55555555555555569</v>
      </c>
      <c r="L10" s="2">
        <v>0.47222222222222204</v>
      </c>
      <c r="M10" s="2">
        <v>0.44444444444444436</v>
      </c>
      <c r="N10" s="2">
        <v>0.66666666666666663</v>
      </c>
      <c r="O10" s="2">
        <v>0.80555555555555569</v>
      </c>
      <c r="P10" s="2">
        <v>0.72222222222222232</v>
      </c>
    </row>
    <row r="11" spans="1:16" x14ac:dyDescent="0.2">
      <c r="A11" t="s">
        <v>34</v>
      </c>
      <c r="B11">
        <v>9</v>
      </c>
      <c r="D11" t="s">
        <v>35</v>
      </c>
      <c r="E11">
        <v>648.45399493612001</v>
      </c>
      <c r="F11">
        <v>587.301762797273</v>
      </c>
      <c r="G11">
        <v>667.46822808280501</v>
      </c>
      <c r="H11" s="2"/>
      <c r="I11" t="s">
        <v>35</v>
      </c>
      <c r="J11" s="2">
        <v>0.54166666666666685</v>
      </c>
      <c r="K11" s="1">
        <v>0.52777777777777768</v>
      </c>
      <c r="L11" s="2">
        <v>0.61111111111111127</v>
      </c>
      <c r="M11" s="2">
        <v>0.5</v>
      </c>
      <c r="N11" s="2">
        <v>0.58333333333333337</v>
      </c>
      <c r="O11" s="2">
        <v>0.52777777777777801</v>
      </c>
      <c r="P11" s="1">
        <v>0.5</v>
      </c>
    </row>
    <row r="12" spans="1:16" x14ac:dyDescent="0.2">
      <c r="A12" t="s">
        <v>35</v>
      </c>
      <c r="B12">
        <v>0</v>
      </c>
      <c r="D12" t="s">
        <v>36</v>
      </c>
      <c r="E12">
        <v>623.33333333333303</v>
      </c>
      <c r="F12">
        <v>581.32713817550598</v>
      </c>
      <c r="G12" s="3">
        <v>771.23872934785697</v>
      </c>
      <c r="H12" s="2"/>
      <c r="I12" t="s">
        <v>36</v>
      </c>
      <c r="J12" s="2">
        <v>0.52314814814814803</v>
      </c>
      <c r="K12" s="1">
        <v>0.5</v>
      </c>
      <c r="L12" s="2">
        <v>0.47222222222222204</v>
      </c>
      <c r="M12" s="2">
        <v>0.44444444444444436</v>
      </c>
      <c r="N12" s="2">
        <v>0.5</v>
      </c>
      <c r="O12" s="2">
        <v>0.63888888888888873</v>
      </c>
      <c r="P12" s="2">
        <v>0.58333333333333337</v>
      </c>
    </row>
    <row r="13" spans="1:16" x14ac:dyDescent="0.2">
      <c r="A13" t="s">
        <v>36</v>
      </c>
      <c r="B13">
        <v>6</v>
      </c>
      <c r="D13" t="s">
        <v>37</v>
      </c>
      <c r="E13">
        <v>571.17139730429005</v>
      </c>
      <c r="F13" s="2">
        <v>549.11835396693402</v>
      </c>
      <c r="G13">
        <v>618.71981025462901</v>
      </c>
      <c r="H13" s="2"/>
      <c r="I13" t="s">
        <v>37</v>
      </c>
      <c r="J13" s="2">
        <v>0.52777777777777779</v>
      </c>
      <c r="K13" s="2">
        <v>0.55555555555555569</v>
      </c>
      <c r="L13" s="2">
        <v>0.44444444444444436</v>
      </c>
      <c r="M13" s="2">
        <v>0.61111111111111105</v>
      </c>
      <c r="N13" s="2">
        <v>0.50000000000000033</v>
      </c>
      <c r="O13" s="2">
        <v>0.49999999999999972</v>
      </c>
      <c r="P13" s="2">
        <v>0.55555555555555569</v>
      </c>
    </row>
    <row r="14" spans="1:16" x14ac:dyDescent="0.2">
      <c r="A14" t="s">
        <v>37</v>
      </c>
      <c r="B14">
        <v>0</v>
      </c>
      <c r="D14" t="s">
        <v>38</v>
      </c>
      <c r="E14">
        <v>662.07323280204503</v>
      </c>
      <c r="F14">
        <v>614.58770142593505</v>
      </c>
      <c r="G14">
        <v>578.65480237622</v>
      </c>
      <c r="H14" s="2"/>
      <c r="I14" t="s">
        <v>38</v>
      </c>
      <c r="J14" s="2">
        <v>0.61111111111111116</v>
      </c>
      <c r="K14" s="2">
        <v>0.88888888888888895</v>
      </c>
      <c r="L14" s="2">
        <v>0.58333333333333337</v>
      </c>
      <c r="M14" s="2">
        <v>0.63888888888888873</v>
      </c>
      <c r="N14" s="2">
        <v>0.44444444444444442</v>
      </c>
      <c r="O14" s="2">
        <v>0.5</v>
      </c>
      <c r="P14" s="2">
        <v>0.61111111111111105</v>
      </c>
    </row>
    <row r="15" spans="1:16" x14ac:dyDescent="0.2">
      <c r="A15" t="s">
        <v>38</v>
      </c>
      <c r="B15">
        <v>5</v>
      </c>
      <c r="D15" t="s">
        <v>41</v>
      </c>
      <c r="E15">
        <v>648.36210275487895</v>
      </c>
      <c r="F15">
        <v>581.59292555517095</v>
      </c>
      <c r="G15">
        <v>598.93044472807696</v>
      </c>
      <c r="H15" s="2"/>
      <c r="I15" t="s">
        <v>41</v>
      </c>
      <c r="J15" s="2">
        <v>0.66203703703703687</v>
      </c>
      <c r="K15" s="2">
        <v>0.77777777777777768</v>
      </c>
      <c r="L15" s="2">
        <v>0.75</v>
      </c>
      <c r="M15" s="2">
        <v>0.55555555555555536</v>
      </c>
      <c r="N15" s="2">
        <v>0.44444444444444436</v>
      </c>
      <c r="O15" s="2">
        <v>0.66666666666666663</v>
      </c>
      <c r="P15" s="2">
        <v>0.77777777777777768</v>
      </c>
    </row>
    <row r="16" spans="1:16" x14ac:dyDescent="0.2">
      <c r="A16" t="s">
        <v>39</v>
      </c>
      <c r="B16">
        <v>14</v>
      </c>
      <c r="D16" t="s">
        <v>42</v>
      </c>
      <c r="E16">
        <v>629.33966884839799</v>
      </c>
      <c r="F16">
        <v>598.58359920274097</v>
      </c>
      <c r="G16">
        <v>587.96798743957902</v>
      </c>
      <c r="H16" s="2"/>
      <c r="I16" t="s">
        <v>42</v>
      </c>
      <c r="J16" s="2">
        <v>0.79166666666666685</v>
      </c>
      <c r="K16" s="2">
        <v>0.97222222222222232</v>
      </c>
      <c r="L16" s="2">
        <v>0.88888888888888895</v>
      </c>
      <c r="M16" s="2">
        <v>0.61111111111111127</v>
      </c>
      <c r="N16" s="2">
        <v>0.63888888888888895</v>
      </c>
      <c r="O16" s="2">
        <v>0.72222222222222232</v>
      </c>
      <c r="P16" s="2">
        <v>0.91666666666666663</v>
      </c>
    </row>
    <row r="17" spans="1:16" x14ac:dyDescent="0.2">
      <c r="A17" t="s">
        <v>40</v>
      </c>
      <c r="B17">
        <v>13</v>
      </c>
      <c r="H17" s="2"/>
    </row>
    <row r="18" spans="1:16" x14ac:dyDescent="0.2">
      <c r="A18" t="s">
        <v>41</v>
      </c>
      <c r="B18">
        <v>0</v>
      </c>
      <c r="D18" t="s">
        <v>26</v>
      </c>
      <c r="E18">
        <v>661.03350614223098</v>
      </c>
      <c r="F18">
        <v>588.04181954836895</v>
      </c>
      <c r="G18">
        <v>567.93641909953601</v>
      </c>
      <c r="H18" s="2"/>
      <c r="I18" t="s">
        <v>26</v>
      </c>
      <c r="J18" s="2">
        <v>0.72222222222222221</v>
      </c>
      <c r="K18" s="2">
        <v>0.86111111111111127</v>
      </c>
      <c r="L18" s="2">
        <v>0.72222222222222232</v>
      </c>
      <c r="M18" s="2">
        <v>0.5</v>
      </c>
      <c r="N18" s="2">
        <v>0.69444444444444431</v>
      </c>
      <c r="O18" s="2">
        <v>0.83333333333333337</v>
      </c>
      <c r="P18" s="2">
        <v>0.72222222222222232</v>
      </c>
    </row>
    <row r="19" spans="1:16" x14ac:dyDescent="0.2">
      <c r="A19" t="s">
        <v>42</v>
      </c>
      <c r="B19">
        <v>9</v>
      </c>
      <c r="D19" t="s">
        <v>32</v>
      </c>
      <c r="E19">
        <v>628.36865013005399</v>
      </c>
      <c r="F19">
        <v>588.13368457428999</v>
      </c>
      <c r="G19">
        <v>581.67117465805995</v>
      </c>
      <c r="I19" t="s">
        <v>32</v>
      </c>
      <c r="J19" s="2">
        <v>0.71759259259259245</v>
      </c>
      <c r="K19" s="2">
        <v>0.83333333333333337</v>
      </c>
      <c r="L19" s="2">
        <v>0.77777777777777768</v>
      </c>
      <c r="M19" s="2">
        <v>0.44444444444444436</v>
      </c>
      <c r="N19" s="2">
        <v>0.63888888888888873</v>
      </c>
      <c r="O19" s="2">
        <v>0.72222222222222199</v>
      </c>
      <c r="P19" s="2">
        <v>0.88888888888888895</v>
      </c>
    </row>
    <row r="20" spans="1:16" x14ac:dyDescent="0.2">
      <c r="D20" t="s">
        <v>39</v>
      </c>
      <c r="E20">
        <v>686.05302602277197</v>
      </c>
      <c r="F20">
        <v>594.57535320115198</v>
      </c>
      <c r="G20">
        <v>591.08727862231297</v>
      </c>
      <c r="I20" t="s">
        <v>39</v>
      </c>
      <c r="J20" s="2">
        <v>0.65277777777777779</v>
      </c>
      <c r="K20" s="2">
        <v>0.88888888888888873</v>
      </c>
      <c r="L20" s="2">
        <v>0.75</v>
      </c>
      <c r="M20" s="2">
        <v>0.58333333333333337</v>
      </c>
      <c r="N20" s="2">
        <v>0.5</v>
      </c>
      <c r="O20" s="2">
        <v>0.5</v>
      </c>
      <c r="P20" s="2">
        <v>0.69444444444444464</v>
      </c>
    </row>
    <row r="21" spans="1:16" x14ac:dyDescent="0.2">
      <c r="D21" t="s">
        <v>40</v>
      </c>
      <c r="E21" s="1" t="s">
        <v>46</v>
      </c>
      <c r="F21" s="3">
        <v>634.95401103328197</v>
      </c>
      <c r="G21">
        <v>579.70357633159699</v>
      </c>
      <c r="I21" t="s">
        <v>40</v>
      </c>
      <c r="J21" s="2">
        <v>0.50462962962962954</v>
      </c>
      <c r="K21" s="2">
        <v>0.58333333333333337</v>
      </c>
      <c r="L21" s="2">
        <v>0.44444444444444464</v>
      </c>
      <c r="M21" s="2">
        <v>0.55555555555555536</v>
      </c>
      <c r="N21" s="2">
        <v>0.5</v>
      </c>
      <c r="O21" s="2">
        <v>0.36111111111111133</v>
      </c>
      <c r="P21" s="2">
        <v>0.58333333333333337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PSE</vt:lpstr>
      <vt:lpstr>proportion short</vt:lpstr>
      <vt:lpstr>Music 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2018-03-01T04:24:07Z</dcterms:created>
  <dcterms:modified xsi:type="dcterms:W3CDTF">2019-09-10T19:50:59Z</dcterms:modified>
</cp:coreProperties>
</file>