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zu-hancheng/Google_Drive/Research/cross-domain entrainment/results/"/>
    </mc:Choice>
  </mc:AlternateContent>
  <bookViews>
    <workbookView xWindow="680" yWindow="460" windowWidth="22620" windowHeight="15460" tabRatio="875" activeTab="1"/>
  </bookViews>
  <sheets>
    <sheet name="Identification task" sheetId="3" r:id="rId1"/>
    <sheet name="pa proportion" sheetId="5" r:id="rId2"/>
    <sheet name="pa proportion exclude outliers" sheetId="6" r:id="rId3"/>
    <sheet name="Perceptual boundary (PB)" sheetId="1" r:id="rId4"/>
    <sheet name="PB exclude outliers" sheetId="4" r:id="rId5"/>
    <sheet name="format for R" sheetId="2" r:id="rId6"/>
    <sheet name="SCC notes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4" i="5" l="1"/>
  <c r="N31" i="1"/>
  <c r="M31" i="1"/>
  <c r="L31" i="1"/>
  <c r="M29" i="1"/>
  <c r="N29" i="1"/>
  <c r="L29" i="1"/>
  <c r="AM40" i="5"/>
  <c r="AM33" i="5"/>
  <c r="AO40" i="5"/>
  <c r="AN40" i="5"/>
  <c r="AO33" i="5"/>
  <c r="AO34" i="5"/>
  <c r="AO37" i="5"/>
  <c r="AN33" i="5"/>
  <c r="AN34" i="5"/>
  <c r="AN37" i="5"/>
  <c r="AM34" i="5"/>
  <c r="AM37" i="5"/>
  <c r="AO36" i="5"/>
  <c r="AN36" i="5"/>
  <c r="AM36" i="5"/>
  <c r="AI3" i="5"/>
  <c r="AH3" i="5"/>
  <c r="AJ3" i="5"/>
  <c r="AI4" i="5"/>
  <c r="AH4" i="5"/>
  <c r="AJ4" i="5"/>
  <c r="AI5" i="5"/>
  <c r="AH5" i="5"/>
  <c r="AJ5" i="5"/>
  <c r="AI6" i="5"/>
  <c r="AH6" i="5"/>
  <c r="AJ6" i="5"/>
  <c r="AI7" i="5"/>
  <c r="AH7" i="5"/>
  <c r="AJ7" i="5"/>
  <c r="AI8" i="5"/>
  <c r="AH8" i="5"/>
  <c r="AJ8" i="5"/>
  <c r="AI9" i="5"/>
  <c r="AH9" i="5"/>
  <c r="AJ9" i="5"/>
  <c r="AI10" i="5"/>
  <c r="AH10" i="5"/>
  <c r="AJ10" i="5"/>
  <c r="AI11" i="5"/>
  <c r="AH11" i="5"/>
  <c r="AJ11" i="5"/>
  <c r="AI12" i="5"/>
  <c r="AH12" i="5"/>
  <c r="AJ12" i="5"/>
  <c r="AI13" i="5"/>
  <c r="AH13" i="5"/>
  <c r="AJ13" i="5"/>
  <c r="AI14" i="5"/>
  <c r="AH14" i="5"/>
  <c r="AJ14" i="5"/>
  <c r="AI15" i="5"/>
  <c r="AH15" i="5"/>
  <c r="AJ15" i="5"/>
  <c r="AI16" i="5"/>
  <c r="AH16" i="5"/>
  <c r="AJ16" i="5"/>
  <c r="AI17" i="5"/>
  <c r="AH17" i="5"/>
  <c r="AJ17" i="5"/>
  <c r="AI18" i="5"/>
  <c r="AH18" i="5"/>
  <c r="AJ18" i="5"/>
  <c r="AI19" i="5"/>
  <c r="AH19" i="5"/>
  <c r="AJ19" i="5"/>
  <c r="AI20" i="5"/>
  <c r="AH20" i="5"/>
  <c r="AJ20" i="5"/>
  <c r="AI21" i="5"/>
  <c r="AH21" i="5"/>
  <c r="AJ21" i="5"/>
  <c r="AI22" i="5"/>
  <c r="AH22" i="5"/>
  <c r="AJ22" i="5"/>
  <c r="AI23" i="5"/>
  <c r="AH23" i="5"/>
  <c r="AJ23" i="5"/>
  <c r="AI24" i="5"/>
  <c r="AH24" i="5"/>
  <c r="AJ24" i="5"/>
  <c r="AI25" i="5"/>
  <c r="AH25" i="5"/>
  <c r="AJ25" i="5"/>
  <c r="AI26" i="5"/>
  <c r="AH26" i="5"/>
  <c r="AJ26" i="5"/>
  <c r="AI27" i="5"/>
  <c r="AH27" i="5"/>
  <c r="AJ27" i="5"/>
  <c r="AI28" i="5"/>
  <c r="AH28" i="5"/>
  <c r="AJ28" i="5"/>
  <c r="AI29" i="5"/>
  <c r="AH29" i="5"/>
  <c r="AJ29" i="5"/>
  <c r="AJ39" i="5"/>
  <c r="AJ38" i="5"/>
  <c r="AJ33" i="5"/>
  <c r="AJ32" i="5"/>
  <c r="W3" i="5"/>
  <c r="V3" i="5"/>
  <c r="X3" i="5"/>
  <c r="W4" i="5"/>
  <c r="V4" i="5"/>
  <c r="X4" i="5"/>
  <c r="W5" i="5"/>
  <c r="V5" i="5"/>
  <c r="X5" i="5"/>
  <c r="W6" i="5"/>
  <c r="V6" i="5"/>
  <c r="X6" i="5"/>
  <c r="W7" i="5"/>
  <c r="V7" i="5"/>
  <c r="X7" i="5"/>
  <c r="W8" i="5"/>
  <c r="V8" i="5"/>
  <c r="X8" i="5"/>
  <c r="W9" i="5"/>
  <c r="V9" i="5"/>
  <c r="X9" i="5"/>
  <c r="W10" i="5"/>
  <c r="V10" i="5"/>
  <c r="X10" i="5"/>
  <c r="W11" i="5"/>
  <c r="V11" i="5"/>
  <c r="X11" i="5"/>
  <c r="W12" i="5"/>
  <c r="V12" i="5"/>
  <c r="X12" i="5"/>
  <c r="W13" i="5"/>
  <c r="V13" i="5"/>
  <c r="X13" i="5"/>
  <c r="W14" i="5"/>
  <c r="V14" i="5"/>
  <c r="X14" i="5"/>
  <c r="W15" i="5"/>
  <c r="V15" i="5"/>
  <c r="X15" i="5"/>
  <c r="W16" i="5"/>
  <c r="V16" i="5"/>
  <c r="X16" i="5"/>
  <c r="W17" i="5"/>
  <c r="V17" i="5"/>
  <c r="X17" i="5"/>
  <c r="W18" i="5"/>
  <c r="V18" i="5"/>
  <c r="X18" i="5"/>
  <c r="W19" i="5"/>
  <c r="V19" i="5"/>
  <c r="X19" i="5"/>
  <c r="W20" i="5"/>
  <c r="V20" i="5"/>
  <c r="X20" i="5"/>
  <c r="W21" i="5"/>
  <c r="V21" i="5"/>
  <c r="X21" i="5"/>
  <c r="W22" i="5"/>
  <c r="V22" i="5"/>
  <c r="X22" i="5"/>
  <c r="W23" i="5"/>
  <c r="V23" i="5"/>
  <c r="X23" i="5"/>
  <c r="W24" i="5"/>
  <c r="V24" i="5"/>
  <c r="X24" i="5"/>
  <c r="W25" i="5"/>
  <c r="V25" i="5"/>
  <c r="X25" i="5"/>
  <c r="W26" i="5"/>
  <c r="V26" i="5"/>
  <c r="X26" i="5"/>
  <c r="W27" i="5"/>
  <c r="V27" i="5"/>
  <c r="X27" i="5"/>
  <c r="W28" i="5"/>
  <c r="V28" i="5"/>
  <c r="X28" i="5"/>
  <c r="W29" i="5"/>
  <c r="V29" i="5"/>
  <c r="X29" i="5"/>
  <c r="X39" i="5"/>
  <c r="X38" i="5"/>
  <c r="X36" i="5"/>
  <c r="X35" i="5"/>
  <c r="X33" i="5"/>
  <c r="X32" i="5"/>
  <c r="K3" i="5"/>
  <c r="J3" i="5"/>
  <c r="L3" i="5"/>
  <c r="K4" i="5"/>
  <c r="J4" i="5"/>
  <c r="L4" i="5"/>
  <c r="K5" i="5"/>
  <c r="J5" i="5"/>
  <c r="L5" i="5"/>
  <c r="K6" i="5"/>
  <c r="J6" i="5"/>
  <c r="L6" i="5"/>
  <c r="K7" i="5"/>
  <c r="J7" i="5"/>
  <c r="L7" i="5"/>
  <c r="K8" i="5"/>
  <c r="J8" i="5"/>
  <c r="L8" i="5"/>
  <c r="K9" i="5"/>
  <c r="J9" i="5"/>
  <c r="L9" i="5"/>
  <c r="K10" i="5"/>
  <c r="J10" i="5"/>
  <c r="L10" i="5"/>
  <c r="K11" i="5"/>
  <c r="J11" i="5"/>
  <c r="L11" i="5"/>
  <c r="K12" i="5"/>
  <c r="J12" i="5"/>
  <c r="L12" i="5"/>
  <c r="K13" i="5"/>
  <c r="J13" i="5"/>
  <c r="L13" i="5"/>
  <c r="K14" i="5"/>
  <c r="J14" i="5"/>
  <c r="L14" i="5"/>
  <c r="K15" i="5"/>
  <c r="J15" i="5"/>
  <c r="L15" i="5"/>
  <c r="K16" i="5"/>
  <c r="J16" i="5"/>
  <c r="L16" i="5"/>
  <c r="K17" i="5"/>
  <c r="J17" i="5"/>
  <c r="L17" i="5"/>
  <c r="K18" i="5"/>
  <c r="J18" i="5"/>
  <c r="L18" i="5"/>
  <c r="K19" i="5"/>
  <c r="J19" i="5"/>
  <c r="L19" i="5"/>
  <c r="K20" i="5"/>
  <c r="J20" i="5"/>
  <c r="L20" i="5"/>
  <c r="K21" i="5"/>
  <c r="J21" i="5"/>
  <c r="L21" i="5"/>
  <c r="K22" i="5"/>
  <c r="J22" i="5"/>
  <c r="L22" i="5"/>
  <c r="K23" i="5"/>
  <c r="J23" i="5"/>
  <c r="L23" i="5"/>
  <c r="K24" i="5"/>
  <c r="J24" i="5"/>
  <c r="L24" i="5"/>
  <c r="K25" i="5"/>
  <c r="J25" i="5"/>
  <c r="L25" i="5"/>
  <c r="K26" i="5"/>
  <c r="J26" i="5"/>
  <c r="L26" i="5"/>
  <c r="K27" i="5"/>
  <c r="J27" i="5"/>
  <c r="L27" i="5"/>
  <c r="K28" i="5"/>
  <c r="J28" i="5"/>
  <c r="L28" i="5"/>
  <c r="K29" i="5"/>
  <c r="J29" i="5"/>
  <c r="L29" i="5"/>
  <c r="L39" i="5"/>
  <c r="L38" i="5"/>
  <c r="L36" i="5"/>
  <c r="L35" i="5"/>
  <c r="L33" i="5"/>
  <c r="L32" i="5"/>
  <c r="K41" i="5"/>
  <c r="K39" i="5"/>
  <c r="K38" i="5"/>
  <c r="K36" i="5"/>
  <c r="K35" i="5"/>
  <c r="K33" i="5"/>
  <c r="K32" i="5"/>
  <c r="W39" i="5"/>
  <c r="W38" i="5"/>
  <c r="W33" i="5"/>
  <c r="W32" i="5"/>
  <c r="AH38" i="5"/>
  <c r="AI39" i="5"/>
  <c r="AI38" i="5"/>
  <c r="AI36" i="5"/>
  <c r="AI35" i="5"/>
  <c r="AI33" i="5"/>
  <c r="AI32" i="5"/>
  <c r="D39" i="1"/>
  <c r="C39" i="1"/>
  <c r="B39" i="1"/>
  <c r="D32" i="1"/>
  <c r="D33" i="1"/>
  <c r="D36" i="1"/>
  <c r="D35" i="1"/>
  <c r="C32" i="1"/>
  <c r="C33" i="1"/>
  <c r="C36" i="1"/>
  <c r="C35" i="1"/>
  <c r="B32" i="1"/>
  <c r="B33" i="1"/>
  <c r="B36" i="1"/>
  <c r="B35" i="1"/>
  <c r="V39" i="5"/>
  <c r="V38" i="5"/>
  <c r="AH39" i="5"/>
  <c r="J39" i="5"/>
  <c r="J38" i="5"/>
  <c r="J41" i="5"/>
  <c r="J36" i="5"/>
  <c r="J35" i="5"/>
  <c r="J33" i="5"/>
  <c r="J32" i="5"/>
  <c r="V41" i="5"/>
  <c r="V36" i="5"/>
  <c r="V35" i="5"/>
  <c r="V33" i="5"/>
  <c r="V32" i="5"/>
  <c r="AH41" i="5"/>
  <c r="AH36" i="5"/>
  <c r="AH35" i="5"/>
  <c r="AH33" i="5"/>
  <c r="AH32" i="5"/>
  <c r="AF36" i="5"/>
  <c r="AE36" i="5"/>
  <c r="AD36" i="5"/>
  <c r="AC36" i="5"/>
  <c r="AB36" i="5"/>
  <c r="AF35" i="5"/>
  <c r="AE35" i="5"/>
  <c r="AD35" i="5"/>
  <c r="AC35" i="5"/>
  <c r="AB35" i="5"/>
  <c r="AA36" i="5"/>
  <c r="AA35" i="5"/>
  <c r="T36" i="5"/>
  <c r="S36" i="5"/>
  <c r="R36" i="5"/>
  <c r="Q36" i="5"/>
  <c r="P36" i="5"/>
  <c r="O36" i="5"/>
  <c r="T35" i="5"/>
  <c r="S35" i="5"/>
  <c r="R35" i="5"/>
  <c r="Q35" i="5"/>
  <c r="P35" i="5"/>
  <c r="O35" i="5"/>
  <c r="H35" i="5"/>
  <c r="H36" i="5"/>
  <c r="G36" i="5"/>
  <c r="F36" i="5"/>
  <c r="E36" i="5"/>
  <c r="D36" i="5"/>
  <c r="G35" i="5"/>
  <c r="F35" i="5"/>
  <c r="E35" i="5"/>
  <c r="D35" i="5"/>
  <c r="C36" i="5"/>
  <c r="C35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3" i="5"/>
  <c r="AF33" i="5"/>
  <c r="AE33" i="5"/>
  <c r="AD33" i="5"/>
  <c r="AC33" i="5"/>
  <c r="AB33" i="5"/>
  <c r="AA33" i="5"/>
  <c r="AG3" i="5"/>
  <c r="AG4" i="5"/>
  <c r="AG5" i="5"/>
  <c r="AG6" i="5"/>
  <c r="AG7" i="5"/>
  <c r="AG8" i="5"/>
  <c r="AG9" i="5"/>
  <c r="AG10" i="5"/>
  <c r="AG32" i="5"/>
  <c r="AF32" i="5"/>
  <c r="AE32" i="5"/>
  <c r="AD32" i="5"/>
  <c r="AC32" i="5"/>
  <c r="AB32" i="5"/>
  <c r="AA32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3" i="5"/>
  <c r="T33" i="5"/>
  <c r="S33" i="5"/>
  <c r="R33" i="5"/>
  <c r="Q33" i="5"/>
  <c r="P33" i="5"/>
  <c r="O33" i="5"/>
  <c r="U3" i="5"/>
  <c r="U4" i="5"/>
  <c r="U5" i="5"/>
  <c r="U6" i="5"/>
  <c r="U7" i="5"/>
  <c r="U8" i="5"/>
  <c r="U9" i="5"/>
  <c r="U10" i="5"/>
  <c r="U32" i="5"/>
  <c r="T32" i="5"/>
  <c r="S32" i="5"/>
  <c r="R32" i="5"/>
  <c r="Q32" i="5"/>
  <c r="P32" i="5"/>
  <c r="O32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3" i="5"/>
  <c r="H33" i="5"/>
  <c r="G33" i="5"/>
  <c r="F33" i="5"/>
  <c r="E33" i="5"/>
  <c r="D33" i="5"/>
  <c r="I3" i="5"/>
  <c r="I4" i="5"/>
  <c r="I5" i="5"/>
  <c r="I6" i="5"/>
  <c r="I7" i="5"/>
  <c r="I8" i="5"/>
  <c r="I9" i="5"/>
  <c r="I10" i="5"/>
  <c r="I32" i="5"/>
  <c r="H32" i="5"/>
  <c r="G32" i="5"/>
  <c r="F32" i="5"/>
  <c r="E32" i="5"/>
  <c r="D32" i="5"/>
  <c r="C33" i="5"/>
  <c r="C32" i="5"/>
  <c r="C56" i="5"/>
  <c r="D56" i="5"/>
  <c r="E56" i="5"/>
  <c r="F56" i="5"/>
  <c r="G56" i="5"/>
  <c r="H56" i="5"/>
  <c r="I56" i="5"/>
  <c r="J56" i="5"/>
  <c r="C64" i="5"/>
  <c r="D64" i="5"/>
  <c r="E64" i="5"/>
  <c r="F64" i="5"/>
  <c r="G64" i="5"/>
  <c r="H64" i="5"/>
  <c r="I64" i="5"/>
  <c r="J64" i="5"/>
  <c r="G47" i="5"/>
  <c r="H47" i="5"/>
  <c r="F47" i="5"/>
  <c r="J47" i="5"/>
  <c r="D47" i="5"/>
  <c r="E47" i="5"/>
  <c r="C47" i="5"/>
  <c r="I47" i="5"/>
  <c r="H58" i="5"/>
  <c r="H48" i="5"/>
  <c r="H49" i="5"/>
  <c r="H50" i="5"/>
  <c r="H51" i="5"/>
  <c r="H52" i="5"/>
  <c r="H53" i="5"/>
  <c r="H54" i="5"/>
  <c r="H55" i="5"/>
  <c r="H57" i="5"/>
  <c r="H59" i="5"/>
  <c r="H60" i="5"/>
  <c r="H61" i="5"/>
  <c r="H62" i="5"/>
  <c r="H63" i="5"/>
  <c r="H65" i="5"/>
  <c r="H66" i="5"/>
  <c r="H67" i="5"/>
  <c r="H68" i="5"/>
  <c r="H69" i="5"/>
  <c r="H70" i="5"/>
  <c r="H71" i="5"/>
  <c r="H72" i="5"/>
  <c r="H73" i="5"/>
  <c r="D89" i="5"/>
  <c r="G58" i="5"/>
  <c r="G48" i="5"/>
  <c r="G49" i="5"/>
  <c r="G50" i="5"/>
  <c r="G51" i="5"/>
  <c r="G52" i="5"/>
  <c r="G53" i="5"/>
  <c r="G54" i="5"/>
  <c r="G55" i="5"/>
  <c r="G57" i="5"/>
  <c r="G59" i="5"/>
  <c r="G60" i="5"/>
  <c r="G61" i="5"/>
  <c r="G62" i="5"/>
  <c r="G63" i="5"/>
  <c r="G65" i="5"/>
  <c r="G66" i="5"/>
  <c r="G67" i="5"/>
  <c r="G68" i="5"/>
  <c r="G69" i="5"/>
  <c r="G70" i="5"/>
  <c r="G71" i="5"/>
  <c r="G72" i="5"/>
  <c r="G73" i="5"/>
  <c r="D88" i="5"/>
  <c r="F58" i="5"/>
  <c r="F48" i="5"/>
  <c r="F49" i="5"/>
  <c r="F50" i="5"/>
  <c r="F51" i="5"/>
  <c r="F52" i="5"/>
  <c r="F53" i="5"/>
  <c r="F54" i="5"/>
  <c r="F55" i="5"/>
  <c r="F57" i="5"/>
  <c r="F59" i="5"/>
  <c r="F60" i="5"/>
  <c r="F61" i="5"/>
  <c r="F62" i="5"/>
  <c r="F63" i="5"/>
  <c r="F65" i="5"/>
  <c r="F66" i="5"/>
  <c r="F67" i="5"/>
  <c r="F68" i="5"/>
  <c r="F69" i="5"/>
  <c r="F70" i="5"/>
  <c r="F71" i="5"/>
  <c r="F72" i="5"/>
  <c r="F73" i="5"/>
  <c r="D87" i="5"/>
  <c r="E58" i="5"/>
  <c r="E48" i="5"/>
  <c r="E49" i="5"/>
  <c r="E50" i="5"/>
  <c r="E51" i="5"/>
  <c r="E52" i="5"/>
  <c r="E53" i="5"/>
  <c r="E54" i="5"/>
  <c r="E55" i="5"/>
  <c r="E57" i="5"/>
  <c r="E59" i="5"/>
  <c r="E60" i="5"/>
  <c r="E61" i="5"/>
  <c r="E62" i="5"/>
  <c r="E63" i="5"/>
  <c r="E65" i="5"/>
  <c r="E66" i="5"/>
  <c r="E67" i="5"/>
  <c r="E68" i="5"/>
  <c r="E69" i="5"/>
  <c r="E70" i="5"/>
  <c r="E71" i="5"/>
  <c r="E72" i="5"/>
  <c r="E73" i="5"/>
  <c r="C89" i="5"/>
  <c r="D58" i="5"/>
  <c r="D48" i="5"/>
  <c r="D49" i="5"/>
  <c r="D50" i="5"/>
  <c r="D51" i="5"/>
  <c r="D52" i="5"/>
  <c r="D53" i="5"/>
  <c r="D54" i="5"/>
  <c r="D55" i="5"/>
  <c r="D57" i="5"/>
  <c r="D59" i="5"/>
  <c r="D60" i="5"/>
  <c r="D61" i="5"/>
  <c r="D62" i="5"/>
  <c r="D63" i="5"/>
  <c r="D65" i="5"/>
  <c r="D66" i="5"/>
  <c r="D67" i="5"/>
  <c r="D68" i="5"/>
  <c r="D69" i="5"/>
  <c r="D70" i="5"/>
  <c r="D71" i="5"/>
  <c r="D72" i="5"/>
  <c r="D73" i="5"/>
  <c r="C88" i="5"/>
  <c r="C58" i="5"/>
  <c r="C48" i="5"/>
  <c r="C49" i="5"/>
  <c r="C50" i="5"/>
  <c r="C51" i="5"/>
  <c r="C52" i="5"/>
  <c r="C53" i="5"/>
  <c r="C54" i="5"/>
  <c r="C55" i="5"/>
  <c r="C57" i="5"/>
  <c r="C59" i="5"/>
  <c r="C60" i="5"/>
  <c r="C61" i="5"/>
  <c r="C62" i="5"/>
  <c r="C63" i="5"/>
  <c r="C65" i="5"/>
  <c r="C66" i="5"/>
  <c r="C67" i="5"/>
  <c r="C68" i="5"/>
  <c r="C69" i="5"/>
  <c r="C70" i="5"/>
  <c r="C71" i="5"/>
  <c r="C72" i="5"/>
  <c r="C73" i="5"/>
  <c r="C87" i="5"/>
  <c r="D86" i="5"/>
  <c r="D85" i="5"/>
  <c r="D84" i="5"/>
  <c r="C86" i="5"/>
  <c r="C85" i="5"/>
  <c r="H77" i="5"/>
  <c r="G77" i="5"/>
  <c r="F77" i="5"/>
  <c r="E77" i="5"/>
  <c r="D77" i="5"/>
  <c r="H76" i="5"/>
  <c r="G76" i="5"/>
  <c r="F76" i="5"/>
  <c r="E76" i="5"/>
  <c r="D76" i="5"/>
  <c r="AD30" i="5"/>
  <c r="AE30" i="5"/>
  <c r="AF30" i="5"/>
  <c r="H74" i="5"/>
  <c r="AA30" i="5"/>
  <c r="AB30" i="5"/>
  <c r="AC30" i="5"/>
  <c r="E74" i="5"/>
  <c r="R30" i="5"/>
  <c r="S30" i="5"/>
  <c r="T30" i="5"/>
  <c r="G74" i="5"/>
  <c r="O30" i="5"/>
  <c r="P30" i="5"/>
  <c r="Q30" i="5"/>
  <c r="D74" i="5"/>
  <c r="D45" i="5"/>
  <c r="H131" i="5"/>
  <c r="G131" i="5"/>
  <c r="H130" i="5"/>
  <c r="G130" i="5"/>
  <c r="H129" i="5"/>
  <c r="G129" i="5"/>
  <c r="E131" i="5"/>
  <c r="E130" i="5"/>
  <c r="E129" i="5"/>
  <c r="D131" i="5"/>
  <c r="D130" i="5"/>
  <c r="D129" i="5"/>
  <c r="N20" i="4"/>
  <c r="M20" i="4"/>
  <c r="L20" i="4"/>
  <c r="I12" i="4"/>
  <c r="H12" i="4"/>
  <c r="G12" i="4"/>
  <c r="AG41" i="5"/>
  <c r="AF41" i="5"/>
  <c r="AE41" i="5"/>
  <c r="AD41" i="5"/>
  <c r="AC41" i="5"/>
  <c r="AB41" i="5"/>
  <c r="AA41" i="5"/>
  <c r="F30" i="5"/>
  <c r="G30" i="5"/>
  <c r="H30" i="5"/>
  <c r="F74" i="5"/>
  <c r="C30" i="5"/>
  <c r="D30" i="5"/>
  <c r="E30" i="5"/>
  <c r="C74" i="5"/>
  <c r="C76" i="5"/>
  <c r="C77" i="5"/>
  <c r="C45" i="5"/>
  <c r="U41" i="5"/>
  <c r="I41" i="5"/>
  <c r="AG30" i="5"/>
  <c r="U30" i="5"/>
  <c r="I30" i="5"/>
  <c r="T41" i="5"/>
  <c r="S41" i="5"/>
  <c r="R41" i="5"/>
  <c r="Q41" i="5"/>
  <c r="P41" i="5"/>
  <c r="O41" i="5"/>
  <c r="D41" i="5"/>
  <c r="E41" i="5"/>
  <c r="F41" i="5"/>
  <c r="G41" i="5"/>
  <c r="H41" i="5"/>
  <c r="C41" i="5"/>
  <c r="B33" i="3"/>
  <c r="D29" i="4"/>
  <c r="C29" i="4"/>
  <c r="B29" i="4"/>
  <c r="B26" i="6"/>
  <c r="W26" i="6"/>
  <c r="V26" i="6"/>
  <c r="U26" i="6"/>
  <c r="T26" i="6"/>
  <c r="S26" i="6"/>
  <c r="R26" i="6"/>
  <c r="O26" i="6"/>
  <c r="N26" i="6"/>
  <c r="M26" i="6"/>
  <c r="L26" i="6"/>
  <c r="K26" i="6"/>
  <c r="J26" i="6"/>
  <c r="G26" i="6"/>
  <c r="F26" i="6"/>
  <c r="E26" i="6"/>
  <c r="D26" i="6"/>
  <c r="C26" i="6"/>
  <c r="M18" i="4"/>
  <c r="N18" i="4"/>
  <c r="L18" i="4"/>
  <c r="H10" i="4"/>
  <c r="I10" i="4"/>
  <c r="G10" i="4"/>
  <c r="C29" i="1"/>
  <c r="D29" i="1"/>
  <c r="B29" i="1"/>
  <c r="F45" i="5"/>
  <c r="G45" i="5"/>
  <c r="E45" i="5"/>
  <c r="H45" i="5"/>
  <c r="J58" i="5"/>
  <c r="I58" i="5"/>
  <c r="J48" i="5"/>
  <c r="J49" i="5"/>
  <c r="J50" i="5"/>
  <c r="J51" i="5"/>
  <c r="J52" i="5"/>
  <c r="J53" i="5"/>
  <c r="J54" i="5"/>
  <c r="J55" i="5"/>
  <c r="J57" i="5"/>
  <c r="J59" i="5"/>
  <c r="J60" i="5"/>
  <c r="J61" i="5"/>
  <c r="J62" i="5"/>
  <c r="J63" i="5"/>
  <c r="J65" i="5"/>
  <c r="J66" i="5"/>
  <c r="J67" i="5"/>
  <c r="J68" i="5"/>
  <c r="J69" i="5"/>
  <c r="J70" i="5"/>
  <c r="J71" i="5"/>
  <c r="J72" i="5"/>
  <c r="J73" i="5"/>
  <c r="M50" i="5"/>
  <c r="I48" i="5"/>
  <c r="I49" i="5"/>
  <c r="I50" i="5"/>
  <c r="I51" i="5"/>
  <c r="I52" i="5"/>
  <c r="I53" i="5"/>
  <c r="I54" i="5"/>
  <c r="I55" i="5"/>
  <c r="I57" i="5"/>
  <c r="I59" i="5"/>
  <c r="I60" i="5"/>
  <c r="I61" i="5"/>
  <c r="I62" i="5"/>
  <c r="I63" i="5"/>
  <c r="I65" i="5"/>
  <c r="I66" i="5"/>
  <c r="I67" i="5"/>
  <c r="I68" i="5"/>
  <c r="I69" i="5"/>
  <c r="I70" i="5"/>
  <c r="I71" i="5"/>
  <c r="I72" i="5"/>
  <c r="I73" i="5"/>
  <c r="L50" i="5"/>
  <c r="N47" i="5"/>
  <c r="L47" i="5"/>
  <c r="M47" i="5"/>
  <c r="I35" i="5"/>
  <c r="I36" i="5"/>
  <c r="U35" i="5"/>
  <c r="U36" i="5"/>
  <c r="AG35" i="5"/>
  <c r="AG36" i="5"/>
  <c r="AI41" i="5"/>
  <c r="W35" i="5"/>
  <c r="W36" i="5"/>
  <c r="W41" i="5"/>
  <c r="X41" i="5"/>
  <c r="L41" i="5"/>
  <c r="AJ35" i="5"/>
  <c r="AJ36" i="5"/>
  <c r="AJ41" i="5"/>
</calcChain>
</file>

<file path=xl/sharedStrings.xml><?xml version="1.0" encoding="utf-8"?>
<sst xmlns="http://schemas.openxmlformats.org/spreadsheetml/2006/main" count="631" uniqueCount="96">
  <si>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</si>
  <si>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</si>
  <si>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</si>
  <si>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</si>
  <si>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</si>
  <si>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</si>
  <si>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</si>
  <si>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</si>
  <si>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</si>
  <si>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</si>
  <si>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</si>
  <si>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</si>
  <si>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</si>
  <si>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</si>
  <si>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</si>
  <si>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</si>
  <si>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</si>
  <si>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</si>
  <si>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</si>
  <si>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</si>
  <si>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 xml:space="preserve">Early </t>
  </si>
  <si>
    <t>On-time</t>
  </si>
  <si>
    <t>Late</t>
  </si>
  <si>
    <t>Onset</t>
  </si>
  <si>
    <t>Early</t>
  </si>
  <si>
    <t>Ontime</t>
  </si>
  <si>
    <t>PB</t>
  </si>
  <si>
    <t>sub #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</si>
  <si>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</si>
  <si>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</si>
  <si>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</si>
  <si>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</si>
  <si>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</si>
  <si>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</si>
  <si>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</si>
  <si>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</si>
  <si>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</si>
  <si>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Notes</t>
  </si>
  <si>
    <t>don't have s021</t>
  </si>
  <si>
    <t>mean</t>
  </si>
  <si>
    <t>VOT: 234567</t>
  </si>
  <si>
    <t>VOT: 123456</t>
  </si>
  <si>
    <t>VOT1</t>
  </si>
  <si>
    <t>VOT2</t>
  </si>
  <si>
    <t>VOT3</t>
  </si>
  <si>
    <t>VOT4</t>
  </si>
  <si>
    <t>VOT5</t>
  </si>
  <si>
    <t>VOT6</t>
  </si>
  <si>
    <t xml:space="preserve">On-time </t>
  </si>
  <si>
    <t>out</t>
  </si>
  <si>
    <t>VOTs used for real task (VOT =  8.845, 15.279, 21.039, 26.821, 31.357, 36.731, 42.128, 47.162 ms)</t>
  </si>
  <si>
    <t>M</t>
  </si>
  <si>
    <t>shorter VOT</t>
  </si>
  <si>
    <t>longer VOT</t>
  </si>
  <si>
    <t>early</t>
  </si>
  <si>
    <t>on time</t>
  </si>
  <si>
    <t>late</t>
  </si>
  <si>
    <t>At short VOTs, the sound sounds more p-like for later and later delay shifts. This suggests that the perceived duration of the VOT increases from early to late.</t>
  </si>
  <si>
    <t>Does prepausal lengthening--or expectation of it--predict the opposite outcome? If speech rate slows down, should tolerate a longer VOT in the /b/ category, right?</t>
  </si>
  <si>
    <t>Not a superstrong effect but might be there. Rerun with new, larger sample?</t>
  </si>
  <si>
    <t>ontime</t>
  </si>
  <si>
    <t>1st</t>
  </si>
  <si>
    <t>2nd</t>
  </si>
  <si>
    <t>3rd</t>
  </si>
  <si>
    <t>4th</t>
  </si>
  <si>
    <t>5th</t>
  </si>
  <si>
    <t>6th</t>
  </si>
  <si>
    <t>234567</t>
  </si>
  <si>
    <t>123456</t>
  </si>
  <si>
    <t>all short VOT</t>
  </si>
  <si>
    <t>all long VOT</t>
  </si>
  <si>
    <t>Pattern is consistent across the two different continua shifts</t>
  </si>
  <si>
    <t>short ones</t>
  </si>
  <si>
    <t>long ones</t>
  </si>
  <si>
    <t>short ones slope</t>
  </si>
  <si>
    <t>long ones slope</t>
  </si>
  <si>
    <t>known x's</t>
  </si>
  <si>
    <t>positive slope?</t>
  </si>
  <si>
    <t>x  x  x  x  x  x x</t>
  </si>
  <si>
    <t>x  x  x  x  x  x  x</t>
  </si>
  <si>
    <t>x  x  x  x  x  x   x</t>
  </si>
  <si>
    <t>speeded speech rate: more p's</t>
  </si>
  <si>
    <t xml:space="preserve">There might be NO prediction of perceived speech rate changes because there isn't enough context to tell you that rate has slowed. If there is a prediction though, </t>
  </si>
  <si>
    <t>slowed speech rate: fewer p's</t>
  </si>
  <si>
    <t>g</t>
  </si>
  <si>
    <t>p</t>
  </si>
  <si>
    <t>slope</t>
  </si>
  <si>
    <t>full linear slopes</t>
  </si>
  <si>
    <t>Zoe: how are the fit lines in "individual curves" derived? And how are you determining the perceptual boundaries?</t>
  </si>
  <si>
    <t>y=mx+b</t>
  </si>
  <si>
    <t>.5=mx+b</t>
  </si>
  <si>
    <t>.5-b=mx</t>
  </si>
  <si>
    <t>x=(.5-b)/m</t>
  </si>
  <si>
    <t>intercept</t>
  </si>
  <si>
    <t>50% point</t>
  </si>
  <si>
    <t>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</si>
</sst>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5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/>
    <xf numFmtId="0" fontId="0" fillId="3" borderId="0" xfId="0" applyFont="1" applyFill="1"/>
    <xf numFmtId="0" fontId="0" fillId="4" borderId="0" xfId="0" applyFont="1" applyFill="1"/>
    <xf numFmtId="0" fontId="0" fillId="4" borderId="0" xfId="0" applyFill="1"/>
    <xf numFmtId="0" fontId="2" fillId="0" borderId="0" xfId="0" applyFont="1"/>
    <xf numFmtId="0" fontId="5" fillId="0" borderId="0" xfId="0" applyFont="1"/>
    <xf numFmtId="0" fontId="2" fillId="0" borderId="0" xfId="0" applyFont="1" applyFill="1"/>
    <xf numFmtId="14" fontId="0" fillId="0" borderId="0" xfId="0" applyNumberFormat="1"/>
    <xf numFmtId="0" fontId="6" fillId="0" borderId="0" xfId="61"/>
    <xf numFmtId="0" fontId="7" fillId="0" borderId="0" xfId="61" applyFont="1"/>
    <xf numFmtId="0" fontId="6" fillId="0" borderId="0" xfId="61" quotePrefix="1"/>
    <xf numFmtId="164" fontId="0" fillId="0" borderId="0" xfId="0" applyNumberFormat="1"/>
    <xf numFmtId="164" fontId="0" fillId="5" borderId="0" xfId="0" applyNumberFormat="1" applyFill="1"/>
    <xf numFmtId="0" fontId="0" fillId="6" borderId="0" xfId="0" applyFill="1"/>
  </cellXfs>
  <cellStyles count="2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Normal" xfId="0" builtinId="0"/>
    <cellStyle name="Normal_pa proportion" xfId="6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proportion'!$C$83</c:f>
              <c:strCache>
                <c:ptCount val="1"/>
                <c:pt idx="0">
                  <c:v>shorter VOT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'pa proportion'!$C$87:$C$89</c:f>
                <c:numCache>
                  <c:formatCode>General</c:formatCode>
                  <c:ptCount val="3"/>
                  <c:pt idx="0">
                    <c:v>0.0262884357178242</c:v>
                  </c:pt>
                  <c:pt idx="1">
                    <c:v>0.0326236897638317</c:v>
                  </c:pt>
                  <c:pt idx="2">
                    <c:v>0.0323869881454675</c:v>
                  </c:pt>
                </c:numCache>
              </c:numRef>
            </c:plus>
            <c:minus>
              <c:numRef>
                <c:f>'pa proportion'!$C$87:$C$89</c:f>
                <c:numCache>
                  <c:formatCode>General</c:formatCode>
                  <c:ptCount val="3"/>
                  <c:pt idx="0">
                    <c:v>0.0262884357178242</c:v>
                  </c:pt>
                  <c:pt idx="1">
                    <c:v>0.0326236897638317</c:v>
                  </c:pt>
                  <c:pt idx="2">
                    <c:v>0.0323869881454675</c:v>
                  </c:pt>
                </c:numCache>
              </c:numRef>
            </c:minus>
          </c:errBars>
          <c:cat>
            <c:strRef>
              <c:f>'pa proportion'!$B$84:$B$86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proportion'!$C$84:$C$86</c:f>
              <c:numCache>
                <c:formatCode>General</c:formatCode>
                <c:ptCount val="3"/>
                <c:pt idx="0">
                  <c:v>0.207818930041152</c:v>
                </c:pt>
                <c:pt idx="1">
                  <c:v>0.239711934156379</c:v>
                </c:pt>
                <c:pt idx="2">
                  <c:v>0.260288065843621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 proportion'!$D$83</c:f>
              <c:strCache>
                <c:ptCount val="1"/>
                <c:pt idx="0">
                  <c:v>longer VOT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'pa proportion'!$D$87:$D$88</c:f>
                <c:numCache>
                  <c:formatCode>General</c:formatCode>
                  <c:ptCount val="2"/>
                  <c:pt idx="0">
                    <c:v>0.0124768801361294</c:v>
                  </c:pt>
                  <c:pt idx="1">
                    <c:v>0.0172364963049342</c:v>
                  </c:pt>
                </c:numCache>
              </c:numRef>
            </c:plus>
            <c:minus>
              <c:numRef>
                <c:f>'pa proportion'!$D$87:$D$88</c:f>
                <c:numCache>
                  <c:formatCode>General</c:formatCode>
                  <c:ptCount val="2"/>
                  <c:pt idx="0">
                    <c:v>0.0124768801361294</c:v>
                  </c:pt>
                  <c:pt idx="1">
                    <c:v>0.0172364963049342</c:v>
                  </c:pt>
                </c:numCache>
              </c:numRef>
            </c:minus>
          </c:errBars>
          <c:cat>
            <c:strRef>
              <c:f>'pa proportion'!$B$84:$B$86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proportion'!$D$84:$D$85</c:f>
              <c:numCache>
                <c:formatCode>General</c:formatCode>
                <c:ptCount val="2"/>
                <c:pt idx="0">
                  <c:v>0.936213991769547</c:v>
                </c:pt>
                <c:pt idx="1">
                  <c:v>0.926954732510288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65328"/>
        <c:axId val="-2125862368"/>
      </c:lineChart>
      <c:catAx>
        <c:axId val="-212586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5862368"/>
        <c:crosses val="autoZero"/>
        <c:auto val="1"/>
        <c:lblAlgn val="ctr"/>
        <c:lblOffset val="100"/>
        <c:noMultiLvlLbl val="0"/>
      </c:catAx>
      <c:valAx>
        <c:axId val="-2125862368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86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proportion exclude outliers'!$A$28</c:f>
              <c:strCache>
                <c:ptCount val="1"/>
                <c:pt idx="0">
                  <c:v>Early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 proportion exclude outliers'!$B$28:$G$28</c:f>
              <c:numCache>
                <c:formatCode>General</c:formatCode>
                <c:ptCount val="6"/>
                <c:pt idx="0">
                  <c:v>0.118055555555556</c:v>
                </c:pt>
                <c:pt idx="1">
                  <c:v>0.135416666666667</c:v>
                </c:pt>
                <c:pt idx="2">
                  <c:v>0.378472222222222</c:v>
                </c:pt>
                <c:pt idx="3">
                  <c:v>0.829861111111111</c:v>
                </c:pt>
                <c:pt idx="4">
                  <c:v>0.975694444444445</c:v>
                </c:pt>
                <c:pt idx="5">
                  <c:v>0.986111111111111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 proportion exclude outliers'!$A$29</c:f>
              <c:strCache>
                <c:ptCount val="1"/>
                <c:pt idx="0">
                  <c:v>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 proportion exclude outliers'!$B$29:$G$29</c:f>
              <c:numCache>
                <c:formatCode>General</c:formatCode>
                <c:ptCount val="6"/>
                <c:pt idx="0">
                  <c:v>0.149305555555556</c:v>
                </c:pt>
                <c:pt idx="1">
                  <c:v>0.204861111111111</c:v>
                </c:pt>
                <c:pt idx="2">
                  <c:v>0.361111111111111</c:v>
                </c:pt>
                <c:pt idx="3">
                  <c:v>0.836805555555555</c:v>
                </c:pt>
                <c:pt idx="4">
                  <c:v>0.951388888888889</c:v>
                </c:pt>
                <c:pt idx="5">
                  <c:v>0.975694444444445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 proportion exclude outliers'!$A$30</c:f>
              <c:strCache>
                <c:ptCount val="1"/>
                <c:pt idx="0">
                  <c:v>Late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 proportion exclude outliers'!$B$30:$G$30</c:f>
              <c:numCache>
                <c:formatCode>General</c:formatCode>
                <c:ptCount val="6"/>
                <c:pt idx="0">
                  <c:v>0.194444444444444</c:v>
                </c:pt>
                <c:pt idx="1">
                  <c:v>0.184027777777778</c:v>
                </c:pt>
                <c:pt idx="2">
                  <c:v>0.388888888888889</c:v>
                </c:pt>
                <c:pt idx="3">
                  <c:v>0.854166666666667</c:v>
                </c:pt>
                <c:pt idx="4">
                  <c:v>0.958333333333333</c:v>
                </c:pt>
                <c:pt idx="5">
                  <c:v>0.972222222222222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939376"/>
        <c:axId val="-2123936048"/>
      </c:lineChart>
      <c:catAx>
        <c:axId val="-212393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936048"/>
        <c:crosses val="autoZero"/>
        <c:auto val="1"/>
        <c:lblAlgn val="ctr"/>
        <c:lblOffset val="100"/>
        <c:noMultiLvlLbl val="0"/>
      </c:catAx>
      <c:valAx>
        <c:axId val="-21239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9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'Perceptual boundary (PB)'!$A$2</c:f>
              <c:strCache>
                <c:ptCount val="1"/>
                <c:pt idx="0">
                  <c:v>s01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(PB)'!$B$2:$D$2</c:f>
              <c:numCache>
                <c:formatCode>General</c:formatCode>
                <c:ptCount val="3"/>
                <c:pt idx="0">
                  <c:v>27.2094177476099</c:v>
                </c:pt>
                <c:pt idx="1">
                  <c:v>28.3768190969029</c:v>
                </c:pt>
                <c:pt idx="2">
                  <c:v>30.0403608914676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'Perceptual boundary (PB)'!$A$3</c:f>
              <c:strCache>
                <c:ptCount val="1"/>
                <c:pt idx="0">
                  <c:v>s02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(PB)'!$B$3:$D$3</c:f>
              <c:numCache>
                <c:formatCode>General</c:formatCode>
                <c:ptCount val="3"/>
                <c:pt idx="0">
                  <c:v>26.0120569974866</c:v>
                </c:pt>
                <c:pt idx="1">
                  <c:v>27.2246655701707</c:v>
                </c:pt>
                <c:pt idx="2">
                  <c:v>31.7541210969241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'Perceptual boundary (PB)'!$A$4</c:f>
              <c:strCache>
                <c:ptCount val="1"/>
                <c:pt idx="0">
                  <c:v>s03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(PB)'!$B$4:$D$4</c:f>
              <c:numCache>
                <c:formatCode>General</c:formatCode>
                <c:ptCount val="3"/>
                <c:pt idx="0">
                  <c:v>29.1918489214712</c:v>
                </c:pt>
                <c:pt idx="1">
                  <c:v>31.1557570425229</c:v>
                </c:pt>
                <c:pt idx="2">
                  <c:v>31.1331098653877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'Perceptual boundary (PB)'!$A$5</c:f>
              <c:strCache>
                <c:ptCount val="1"/>
                <c:pt idx="0">
                  <c:v>s04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(PB)'!$B$5:$D$5</c:f>
              <c:numCache>
                <c:formatCode>General</c:formatCode>
                <c:ptCount val="3"/>
                <c:pt idx="0">
                  <c:v>25.7410605520038</c:v>
                </c:pt>
                <c:pt idx="1">
                  <c:v>23.8896987236455</c:v>
                </c:pt>
                <c:pt idx="2">
                  <c:v>26.1184438011206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'Perceptual boundary (PB)'!$A$6</c:f>
              <c:strCache>
                <c:ptCount val="1"/>
                <c:pt idx="0">
                  <c:v>s05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(PB)'!$B$6:$D$6</c:f>
              <c:numCache>
                <c:formatCode>General</c:formatCode>
                <c:ptCount val="3"/>
                <c:pt idx="0">
                  <c:v>27.3777867292236</c:v>
                </c:pt>
                <c:pt idx="1">
                  <c:v>27.0869636358327</c:v>
                </c:pt>
                <c:pt idx="2">
                  <c:v>27.4800978342137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'Perceptual boundary (PB)'!$A$7</c:f>
              <c:strCache>
                <c:ptCount val="1"/>
                <c:pt idx="0">
                  <c:v>s06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(PB)'!$B$7:$D$7</c:f>
              <c:numCache>
                <c:formatCode>General</c:formatCode>
                <c:ptCount val="3"/>
                <c:pt idx="0">
                  <c:v>22.7392146335142</c:v>
                </c:pt>
                <c:pt idx="1">
                  <c:v>22.8044280214318</c:v>
                </c:pt>
                <c:pt idx="2">
                  <c:v>23.9339523156855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'Perceptual boundary (PB)'!$A$8</c:f>
              <c:strCache>
                <c:ptCount val="1"/>
                <c:pt idx="0">
                  <c:v>s07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(PB)'!$B$8:$D$8</c:f>
              <c:numCache>
                <c:formatCode>General</c:formatCode>
                <c:ptCount val="3"/>
                <c:pt idx="0">
                  <c:v>25.8517606934361</c:v>
                </c:pt>
                <c:pt idx="1">
                  <c:v>34.6052110287188</c:v>
                </c:pt>
                <c:pt idx="2">
                  <c:v>26.9963495146775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'Perceptual boundary (PB)'!$A$9</c:f>
              <c:strCache>
                <c:ptCount val="1"/>
                <c:pt idx="0">
                  <c:v>s08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(PB)'!$B$9:$D$9</c:f>
              <c:numCache>
                <c:formatCode>General</c:formatCode>
                <c:ptCount val="3"/>
                <c:pt idx="0">
                  <c:v>24.9413141965351</c:v>
                </c:pt>
                <c:pt idx="1">
                  <c:v>26.4502518546602</c:v>
                </c:pt>
                <c:pt idx="2">
                  <c:v>20.7167394172589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'Perceptual boundary (PB)'!$A$10</c:f>
              <c:strCache>
                <c:ptCount val="1"/>
                <c:pt idx="0">
                  <c:v>s09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(PB)'!$B$10:$D$10</c:f>
              <c:numCache>
                <c:formatCode>General</c:formatCode>
                <c:ptCount val="3"/>
                <c:pt idx="0">
                  <c:v>20.7478746185774</c:v>
                </c:pt>
                <c:pt idx="1">
                  <c:v>21.8182661309708</c:v>
                </c:pt>
                <c:pt idx="2">
                  <c:v>38.5499971874435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'Perceptual boundary (PB)'!$A$11</c:f>
              <c:strCache>
                <c:ptCount val="1"/>
                <c:pt idx="0">
                  <c:v>s10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(PB)'!$B$11:$D$11</c:f>
              <c:numCache>
                <c:formatCode>General</c:formatCode>
                <c:ptCount val="3"/>
                <c:pt idx="0">
                  <c:v>28.0052031135433</c:v>
                </c:pt>
                <c:pt idx="1">
                  <c:v>22.6967766092178</c:v>
                </c:pt>
                <c:pt idx="2">
                  <c:v>15.882439633858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'Perceptual boundary (PB)'!$A$12</c:f>
              <c:strCache>
                <c:ptCount val="1"/>
                <c:pt idx="0">
                  <c:v>s11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(PB)'!$B$12:$D$12</c:f>
              <c:numCache>
                <c:formatCode>General</c:formatCode>
                <c:ptCount val="3"/>
                <c:pt idx="0">
                  <c:v>27.5427274719972</c:v>
                </c:pt>
                <c:pt idx="1">
                  <c:v>23.3034961559425</c:v>
                </c:pt>
                <c:pt idx="2">
                  <c:v>24.6908544401253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'Perceptual boundary (PB)'!$A$13</c:f>
              <c:strCache>
                <c:ptCount val="1"/>
                <c:pt idx="0">
                  <c:v>s12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(PB)'!$B$13:$D$13</c:f>
              <c:numCache>
                <c:formatCode>General</c:formatCode>
                <c:ptCount val="3"/>
                <c:pt idx="0">
                  <c:v>21.0459162836319</c:v>
                </c:pt>
                <c:pt idx="1">
                  <c:v>17.4158798473332</c:v>
                </c:pt>
                <c:pt idx="2">
                  <c:v>23.4080902604856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'Perceptual boundary (PB)'!$A$14</c:f>
              <c:strCache>
                <c:ptCount val="1"/>
                <c:pt idx="0">
                  <c:v>s13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(PB)'!$B$14:$D$14</c:f>
              <c:numCache>
                <c:formatCode>General</c:formatCode>
                <c:ptCount val="3"/>
                <c:pt idx="0">
                  <c:v>20.8810231278262</c:v>
                </c:pt>
                <c:pt idx="1">
                  <c:v>22.0295168156164</c:v>
                </c:pt>
                <c:pt idx="2">
                  <c:v>20.8634680117169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'Perceptual boundary (PB)'!$A$15</c:f>
              <c:strCache>
                <c:ptCount val="1"/>
                <c:pt idx="0">
                  <c:v>s14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(PB)'!$B$15:$D$15</c:f>
              <c:numCache>
                <c:formatCode>General</c:formatCode>
                <c:ptCount val="3"/>
                <c:pt idx="0">
                  <c:v>25.1440423874506</c:v>
                </c:pt>
                <c:pt idx="1">
                  <c:v>22.8970585781541</c:v>
                </c:pt>
                <c:pt idx="2">
                  <c:v>22.3499039160756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'Perceptual boundary (PB)'!$A$16</c:f>
              <c:strCache>
                <c:ptCount val="1"/>
                <c:pt idx="0">
                  <c:v>s15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(PB)'!$B$16:$D$16</c:f>
              <c:numCache>
                <c:formatCode>General</c:formatCode>
                <c:ptCount val="3"/>
                <c:pt idx="0">
                  <c:v>24.8250681025469</c:v>
                </c:pt>
                <c:pt idx="1">
                  <c:v>25.8640449723023</c:v>
                </c:pt>
                <c:pt idx="2">
                  <c:v>25.7021330283766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'Perceptual boundary (PB)'!$A$17</c:f>
              <c:strCache>
                <c:ptCount val="1"/>
                <c:pt idx="0">
                  <c:v>s16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(PB)'!$B$17:$D$17</c:f>
              <c:numCache>
                <c:formatCode>General</c:formatCode>
                <c:ptCount val="3"/>
                <c:pt idx="0">
                  <c:v>22.3499039160756</c:v>
                </c:pt>
                <c:pt idx="1">
                  <c:v>24.2721757369447</c:v>
                </c:pt>
                <c:pt idx="2">
                  <c:v>25.9351432647426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'Perceptual boundary (PB)'!$A$18</c:f>
              <c:strCache>
                <c:ptCount val="1"/>
                <c:pt idx="0">
                  <c:v>s17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(PB)'!$B$18:$D$18</c:f>
              <c:numCache>
                <c:formatCode>General</c:formatCode>
                <c:ptCount val="3"/>
                <c:pt idx="0">
                  <c:v>15.8306748017037</c:v>
                </c:pt>
                <c:pt idx="1">
                  <c:v>26.1540079110717</c:v>
                </c:pt>
                <c:pt idx="2">
                  <c:v>25.3362032374967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'Perceptual boundary (PB)'!$A$19</c:f>
              <c:strCache>
                <c:ptCount val="1"/>
                <c:pt idx="0">
                  <c:v>s18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(PB)'!$B$19:$D$19</c:f>
              <c:numCache>
                <c:formatCode>General</c:formatCode>
                <c:ptCount val="3"/>
                <c:pt idx="0">
                  <c:v>28.0262878559802</c:v>
                </c:pt>
                <c:pt idx="1">
                  <c:v>24.9139967317909</c:v>
                </c:pt>
                <c:pt idx="2">
                  <c:v>27.372825265605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'Perceptual boundary (PB)'!$A$20</c:f>
              <c:strCache>
                <c:ptCount val="1"/>
                <c:pt idx="0">
                  <c:v>s19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(PB)'!$B$20:$D$20</c:f>
              <c:numCache>
                <c:formatCode>General</c:formatCode>
                <c:ptCount val="3"/>
                <c:pt idx="0">
                  <c:v>28.1661665510883</c:v>
                </c:pt>
                <c:pt idx="1">
                  <c:v>28.2418351687894</c:v>
                </c:pt>
                <c:pt idx="2">
                  <c:v>28.1090800424577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'Perceptual boundary (PB)'!$A$21</c:f>
              <c:strCache>
                <c:ptCount val="1"/>
                <c:pt idx="0">
                  <c:v>s20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(PB)'!$B$21:$D$21</c:f>
              <c:numCache>
                <c:formatCode>General</c:formatCode>
                <c:ptCount val="3"/>
                <c:pt idx="0">
                  <c:v>26.7874656093011</c:v>
                </c:pt>
                <c:pt idx="1">
                  <c:v>24.6495714768389</c:v>
                </c:pt>
                <c:pt idx="2">
                  <c:v>27.3540826771662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'Perceptual boundary (PB)'!$A$22</c:f>
              <c:strCache>
                <c:ptCount val="1"/>
                <c:pt idx="0">
                  <c:v>s23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(PB)'!$B$22:$D$22</c:f>
              <c:numCache>
                <c:formatCode>General</c:formatCode>
                <c:ptCount val="3"/>
                <c:pt idx="0">
                  <c:v>27.0286098124913</c:v>
                </c:pt>
                <c:pt idx="1">
                  <c:v>26.978150391554</c:v>
                </c:pt>
                <c:pt idx="2">
                  <c:v>28.5042838719788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'Perceptual boundary (PB)'!$A$23</c:f>
              <c:strCache>
                <c:ptCount val="1"/>
                <c:pt idx="0">
                  <c:v>s24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(PB)'!$B$23:$D$23</c:f>
              <c:numCache>
                <c:formatCode>General</c:formatCode>
                <c:ptCount val="3"/>
                <c:pt idx="0">
                  <c:v>26.9265002766151</c:v>
                </c:pt>
                <c:pt idx="1">
                  <c:v>27.2048349606296</c:v>
                </c:pt>
                <c:pt idx="2">
                  <c:v>27.2643281866024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'Perceptual boundary (PB)'!$A$24</c:f>
              <c:strCache>
                <c:ptCount val="1"/>
                <c:pt idx="0">
                  <c:v>s25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(PB)'!$B$24:$D$24</c:f>
              <c:numCache>
                <c:formatCode>General</c:formatCode>
                <c:ptCount val="3"/>
                <c:pt idx="0">
                  <c:v>28.1661665510883</c:v>
                </c:pt>
                <c:pt idx="1">
                  <c:v>29.5458400233619</c:v>
                </c:pt>
                <c:pt idx="2">
                  <c:v>28.324239057238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'Perceptual boundary (PB)'!$A$25</c:f>
              <c:strCache>
                <c:ptCount val="1"/>
                <c:pt idx="0">
                  <c:v>s26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(PB)'!$B$25:$D$25</c:f>
              <c:numCache>
                <c:formatCode>General</c:formatCode>
                <c:ptCount val="3"/>
                <c:pt idx="0">
                  <c:v>33.814467807577</c:v>
                </c:pt>
                <c:pt idx="1">
                  <c:v>22.6315322100523</c:v>
                </c:pt>
                <c:pt idx="2">
                  <c:v>28.9981877603522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'Perceptual boundary (PB)'!$A$26</c:f>
              <c:strCache>
                <c:ptCount val="1"/>
                <c:pt idx="0">
                  <c:v>s27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(PB)'!$B$26:$D$26</c:f>
              <c:numCache>
                <c:formatCode>General</c:formatCode>
                <c:ptCount val="3"/>
                <c:pt idx="0">
                  <c:v>29.2959065998188</c:v>
                </c:pt>
                <c:pt idx="1">
                  <c:v>30.1231718677166</c:v>
                </c:pt>
                <c:pt idx="2">
                  <c:v>26.6769143872201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'Perceptual boundary (PB)'!$A$27</c:f>
              <c:strCache>
                <c:ptCount val="1"/>
                <c:pt idx="0">
                  <c:v>s28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(PB)'!$B$27:$D$27</c:f>
              <c:numCache>
                <c:formatCode>General</c:formatCode>
                <c:ptCount val="3"/>
                <c:pt idx="0">
                  <c:v>26.5304675383185</c:v>
                </c:pt>
                <c:pt idx="1">
                  <c:v>28.5576469620121</c:v>
                </c:pt>
                <c:pt idx="2">
                  <c:v>25.3465799873642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'Perceptual boundary (PB)'!$A$28</c:f>
              <c:strCache>
                <c:ptCount val="1"/>
                <c:pt idx="0">
                  <c:v>s29</c:v>
                </c:pt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(PB)'!$B$28:$D$28</c:f>
              <c:numCache>
                <c:formatCode>General</c:formatCode>
                <c:ptCount val="3"/>
                <c:pt idx="0">
                  <c:v>23.5961275769812</c:v>
                </c:pt>
                <c:pt idx="1">
                  <c:v>26.5815984538942</c:v>
                </c:pt>
                <c:pt idx="2">
                  <c:v>25.8987033881704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'Perceptual boundary (PB)'!$A$29</c:f>
              <c:strCache>
                <c:ptCount val="1"/>
              </c:strCache>
            </c:strRef>
          </c:tx>
          <c:cat>
            <c:strRef>
              <c:f>'Perceptual boundary (PB)'!$B$1:$D$1</c:f>
              <c:strCache>
                <c:ptCount val="3"/>
                <c:pt idx="0">
                  <c:v>Early 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'Perceptual boundary (PB)'!$B$29:$D$29</c:f>
              <c:numCache>
                <c:formatCode>General</c:formatCode>
                <c:ptCount val="3"/>
                <c:pt idx="0">
                  <c:v>25.69537261014418</c:v>
                </c:pt>
                <c:pt idx="1">
                  <c:v>25.8323405917807</c:v>
                </c:pt>
                <c:pt idx="2">
                  <c:v>26.47187527189671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91200"/>
        <c:axId val="-2123088352"/>
      </c:lineChart>
      <c:catAx>
        <c:axId val="-212309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3088352"/>
        <c:crosses val="autoZero"/>
        <c:auto val="1"/>
        <c:lblAlgn val="ctr"/>
        <c:lblOffset val="100"/>
        <c:noMultiLvlLbl val="0"/>
      </c:catAx>
      <c:valAx>
        <c:axId val="-21230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9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'PB exclude outliers'!$F$2</c:f>
              <c:strCache>
                <c:ptCount val="1"/>
                <c:pt idx="0">
                  <c:v>s01</c:v>
                </c:pt>
              </c:strCache>
            </c:strRef>
          </c:tx>
          <c:val>
            <c:numRef>
              <c:f>'PB exclude outliers'!$G$2:$I$2</c:f>
              <c:numCache>
                <c:formatCode>General</c:formatCode>
                <c:ptCount val="3"/>
                <c:pt idx="0">
                  <c:v>27.2094177476099</c:v>
                </c:pt>
                <c:pt idx="1">
                  <c:v>28.3768190969029</c:v>
                </c:pt>
                <c:pt idx="2">
                  <c:v>30.0403608914676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'PB exclude outliers'!$F$3</c:f>
              <c:strCache>
                <c:ptCount val="1"/>
                <c:pt idx="0">
                  <c:v>s03</c:v>
                </c:pt>
              </c:strCache>
            </c:strRef>
          </c:tx>
          <c:val>
            <c:numRef>
              <c:f>'PB exclude outliers'!$G$3:$I$3</c:f>
              <c:numCache>
                <c:formatCode>General</c:formatCode>
                <c:ptCount val="3"/>
                <c:pt idx="0">
                  <c:v>29.1918489214712</c:v>
                </c:pt>
                <c:pt idx="1">
                  <c:v>31.1557570425229</c:v>
                </c:pt>
                <c:pt idx="2">
                  <c:v>31.1331098653877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'PB exclude outliers'!$F$4</c:f>
              <c:strCache>
                <c:ptCount val="1"/>
                <c:pt idx="0">
                  <c:v>s19</c:v>
                </c:pt>
              </c:strCache>
            </c:strRef>
          </c:tx>
          <c:val>
            <c:numRef>
              <c:f>'PB exclude outliers'!$G$4:$I$4</c:f>
              <c:numCache>
                <c:formatCode>General</c:formatCode>
                <c:ptCount val="3"/>
                <c:pt idx="0">
                  <c:v>28.1661665510883</c:v>
                </c:pt>
                <c:pt idx="1">
                  <c:v>28.2418351687894</c:v>
                </c:pt>
                <c:pt idx="2">
                  <c:v>28.1090800424577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'PB exclude outliers'!$F$5</c:f>
              <c:strCache>
                <c:ptCount val="1"/>
                <c:pt idx="0">
                  <c:v>s20</c:v>
                </c:pt>
              </c:strCache>
            </c:strRef>
          </c:tx>
          <c:val>
            <c:numRef>
              <c:f>'PB exclude outliers'!$G$5:$I$5</c:f>
              <c:numCache>
                <c:formatCode>General</c:formatCode>
                <c:ptCount val="3"/>
                <c:pt idx="0">
                  <c:v>26.7874656093011</c:v>
                </c:pt>
                <c:pt idx="1">
                  <c:v>24.6495714768389</c:v>
                </c:pt>
                <c:pt idx="2">
                  <c:v>27.3540826771662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'PB exclude outliers'!$F$6</c:f>
              <c:strCache>
                <c:ptCount val="1"/>
                <c:pt idx="0">
                  <c:v>s23</c:v>
                </c:pt>
              </c:strCache>
            </c:strRef>
          </c:tx>
          <c:val>
            <c:numRef>
              <c:f>'PB exclude outliers'!$G$6:$I$6</c:f>
              <c:numCache>
                <c:formatCode>General</c:formatCode>
                <c:ptCount val="3"/>
                <c:pt idx="0">
                  <c:v>27.0286098124913</c:v>
                </c:pt>
                <c:pt idx="1">
                  <c:v>26.978150391554</c:v>
                </c:pt>
                <c:pt idx="2">
                  <c:v>28.5042838719788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'PB exclude outliers'!$F$7</c:f>
              <c:strCache>
                <c:ptCount val="1"/>
                <c:pt idx="0">
                  <c:v>s24</c:v>
                </c:pt>
              </c:strCache>
            </c:strRef>
          </c:tx>
          <c:val>
            <c:numRef>
              <c:f>'PB exclude outliers'!$G$7:$I$7</c:f>
              <c:numCache>
                <c:formatCode>General</c:formatCode>
                <c:ptCount val="3"/>
                <c:pt idx="0">
                  <c:v>26.9265002766151</c:v>
                </c:pt>
                <c:pt idx="1">
                  <c:v>27.2048349606296</c:v>
                </c:pt>
                <c:pt idx="2">
                  <c:v>27.2643281866024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'PB exclude outliers'!$F$8</c:f>
              <c:strCache>
                <c:ptCount val="1"/>
                <c:pt idx="0">
                  <c:v>s25</c:v>
                </c:pt>
              </c:strCache>
            </c:strRef>
          </c:tx>
          <c:val>
            <c:numRef>
              <c:f>'PB exclude outliers'!$G$8:$I$8</c:f>
              <c:numCache>
                <c:formatCode>General</c:formatCode>
                <c:ptCount val="3"/>
                <c:pt idx="0">
                  <c:v>28.1661665510883</c:v>
                </c:pt>
                <c:pt idx="1">
                  <c:v>29.5458400233619</c:v>
                </c:pt>
                <c:pt idx="2">
                  <c:v>28.324239057238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'PB exclude outliers'!$F$9</c:f>
              <c:strCache>
                <c:ptCount val="1"/>
                <c:pt idx="0">
                  <c:v>s27</c:v>
                </c:pt>
              </c:strCache>
            </c:strRef>
          </c:tx>
          <c:val>
            <c:numRef>
              <c:f>'PB exclude outliers'!$G$9:$I$9</c:f>
              <c:numCache>
                <c:formatCode>General</c:formatCode>
                <c:ptCount val="3"/>
                <c:pt idx="0">
                  <c:v>29.2959065998188</c:v>
                </c:pt>
                <c:pt idx="1">
                  <c:v>30.1231718677166</c:v>
                </c:pt>
                <c:pt idx="2">
                  <c:v>26.6769143872201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22416"/>
        <c:axId val="-2123019376"/>
      </c:lineChart>
      <c:catAx>
        <c:axId val="-212302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019376"/>
        <c:crosses val="autoZero"/>
        <c:auto val="1"/>
        <c:lblAlgn val="ctr"/>
        <c:lblOffset val="100"/>
        <c:noMultiLvlLbl val="0"/>
      </c:catAx>
      <c:valAx>
        <c:axId val="-212301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2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'PB exclude outliers'!$K$2:$K$17</c:f>
              <c:strCache>
                <c:ptCount val="16"/>
                <c:pt idx="0">
                  <c:v>s02</c:v>
                </c:pt>
                <c:pt idx="1">
                  <c:v>s04</c:v>
                </c:pt>
                <c:pt idx="2">
                  <c:v>s05</c:v>
                </c:pt>
                <c:pt idx="3">
                  <c:v>s06</c:v>
                </c:pt>
                <c:pt idx="4">
                  <c:v>s07</c:v>
                </c:pt>
                <c:pt idx="5">
                  <c:v>s09</c:v>
                </c:pt>
                <c:pt idx="6">
                  <c:v>s10</c:v>
                </c:pt>
                <c:pt idx="7">
                  <c:v>s11</c:v>
                </c:pt>
                <c:pt idx="8">
                  <c:v>s12</c:v>
                </c:pt>
                <c:pt idx="9">
                  <c:v>s13</c:v>
                </c:pt>
                <c:pt idx="10">
                  <c:v>s15</c:v>
                </c:pt>
                <c:pt idx="11">
                  <c:v>s17</c:v>
                </c:pt>
                <c:pt idx="12">
                  <c:v>s18</c:v>
                </c:pt>
                <c:pt idx="13">
                  <c:v>s26</c:v>
                </c:pt>
                <c:pt idx="14">
                  <c:v>s28</c:v>
                </c:pt>
                <c:pt idx="15">
                  <c:v>s29</c:v>
                </c:pt>
              </c:strCache>
            </c:strRef>
          </c:cat>
          <c:val>
            <c:numRef>
              <c:f>'PB exclude outliers'!$L$2:$L$17</c:f>
              <c:numCache>
                <c:formatCode>General</c:formatCode>
                <c:ptCount val="16"/>
                <c:pt idx="0">
                  <c:v>26.0120569974866</c:v>
                </c:pt>
                <c:pt idx="1">
                  <c:v>25.7410605520038</c:v>
                </c:pt>
                <c:pt idx="2">
                  <c:v>27.3777867292236</c:v>
                </c:pt>
                <c:pt idx="3">
                  <c:v>22.7392146335142</c:v>
                </c:pt>
                <c:pt idx="4">
                  <c:v>25.8517606934361</c:v>
                </c:pt>
                <c:pt idx="5">
                  <c:v>20.7478746185774</c:v>
                </c:pt>
                <c:pt idx="6">
                  <c:v>28.0052031135433</c:v>
                </c:pt>
                <c:pt idx="7">
                  <c:v>27.5427274719972</c:v>
                </c:pt>
                <c:pt idx="8">
                  <c:v>21.0459162836319</c:v>
                </c:pt>
                <c:pt idx="9">
                  <c:v>20.8810231278262</c:v>
                </c:pt>
                <c:pt idx="10">
                  <c:v>24.8250681025469</c:v>
                </c:pt>
                <c:pt idx="11">
                  <c:v>15.8306748017037</c:v>
                </c:pt>
                <c:pt idx="12">
                  <c:v>28.0262878559802</c:v>
                </c:pt>
                <c:pt idx="13">
                  <c:v>33.814467807577</c:v>
                </c:pt>
                <c:pt idx="14">
                  <c:v>26.5304675383185</c:v>
                </c:pt>
                <c:pt idx="15">
                  <c:v>23.5961275769812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'PB exclude outliers'!$K$2:$K$17</c:f>
              <c:strCache>
                <c:ptCount val="16"/>
                <c:pt idx="0">
                  <c:v>s02</c:v>
                </c:pt>
                <c:pt idx="1">
                  <c:v>s04</c:v>
                </c:pt>
                <c:pt idx="2">
                  <c:v>s05</c:v>
                </c:pt>
                <c:pt idx="3">
                  <c:v>s06</c:v>
                </c:pt>
                <c:pt idx="4">
                  <c:v>s07</c:v>
                </c:pt>
                <c:pt idx="5">
                  <c:v>s09</c:v>
                </c:pt>
                <c:pt idx="6">
                  <c:v>s10</c:v>
                </c:pt>
                <c:pt idx="7">
                  <c:v>s11</c:v>
                </c:pt>
                <c:pt idx="8">
                  <c:v>s12</c:v>
                </c:pt>
                <c:pt idx="9">
                  <c:v>s13</c:v>
                </c:pt>
                <c:pt idx="10">
                  <c:v>s15</c:v>
                </c:pt>
                <c:pt idx="11">
                  <c:v>s17</c:v>
                </c:pt>
                <c:pt idx="12">
                  <c:v>s18</c:v>
                </c:pt>
                <c:pt idx="13">
                  <c:v>s26</c:v>
                </c:pt>
                <c:pt idx="14">
                  <c:v>s28</c:v>
                </c:pt>
                <c:pt idx="15">
                  <c:v>s29</c:v>
                </c:pt>
              </c:strCache>
            </c:strRef>
          </c:cat>
          <c:val>
            <c:numRef>
              <c:f>'PB exclude outliers'!$M$2:$M$17</c:f>
              <c:numCache>
                <c:formatCode>General</c:formatCode>
                <c:ptCount val="16"/>
                <c:pt idx="0">
                  <c:v>27.2246655701707</c:v>
                </c:pt>
                <c:pt idx="1">
                  <c:v>23.8896987236455</c:v>
                </c:pt>
                <c:pt idx="2">
                  <c:v>27.0869636358327</c:v>
                </c:pt>
                <c:pt idx="3">
                  <c:v>22.8044280214318</c:v>
                </c:pt>
                <c:pt idx="4">
                  <c:v>34.6052110287188</c:v>
                </c:pt>
                <c:pt idx="5">
                  <c:v>21.8182661309708</c:v>
                </c:pt>
                <c:pt idx="6">
                  <c:v>22.6967766092178</c:v>
                </c:pt>
                <c:pt idx="7">
                  <c:v>23.3034961559425</c:v>
                </c:pt>
                <c:pt idx="8">
                  <c:v>17.4158798473332</c:v>
                </c:pt>
                <c:pt idx="9">
                  <c:v>22.0295168156164</c:v>
                </c:pt>
                <c:pt idx="10">
                  <c:v>25.8640449723023</c:v>
                </c:pt>
                <c:pt idx="11">
                  <c:v>26.1540079110717</c:v>
                </c:pt>
                <c:pt idx="12">
                  <c:v>24.9139967317909</c:v>
                </c:pt>
                <c:pt idx="13">
                  <c:v>22.6315322100523</c:v>
                </c:pt>
                <c:pt idx="14">
                  <c:v>28.5576469620121</c:v>
                </c:pt>
                <c:pt idx="15">
                  <c:v>26.5815984538942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'PB exclude outliers'!$K$2:$K$17</c:f>
              <c:strCache>
                <c:ptCount val="16"/>
                <c:pt idx="0">
                  <c:v>s02</c:v>
                </c:pt>
                <c:pt idx="1">
                  <c:v>s04</c:v>
                </c:pt>
                <c:pt idx="2">
                  <c:v>s05</c:v>
                </c:pt>
                <c:pt idx="3">
                  <c:v>s06</c:v>
                </c:pt>
                <c:pt idx="4">
                  <c:v>s07</c:v>
                </c:pt>
                <c:pt idx="5">
                  <c:v>s09</c:v>
                </c:pt>
                <c:pt idx="6">
                  <c:v>s10</c:v>
                </c:pt>
                <c:pt idx="7">
                  <c:v>s11</c:v>
                </c:pt>
                <c:pt idx="8">
                  <c:v>s12</c:v>
                </c:pt>
                <c:pt idx="9">
                  <c:v>s13</c:v>
                </c:pt>
                <c:pt idx="10">
                  <c:v>s15</c:v>
                </c:pt>
                <c:pt idx="11">
                  <c:v>s17</c:v>
                </c:pt>
                <c:pt idx="12">
                  <c:v>s18</c:v>
                </c:pt>
                <c:pt idx="13">
                  <c:v>s26</c:v>
                </c:pt>
                <c:pt idx="14">
                  <c:v>s28</c:v>
                </c:pt>
                <c:pt idx="15">
                  <c:v>s29</c:v>
                </c:pt>
              </c:strCache>
            </c:strRef>
          </c:cat>
          <c:val>
            <c:numRef>
              <c:f>'PB exclude outliers'!$N$2:$N$17</c:f>
              <c:numCache>
                <c:formatCode>General</c:formatCode>
                <c:ptCount val="16"/>
                <c:pt idx="0">
                  <c:v>31.7541210969241</c:v>
                </c:pt>
                <c:pt idx="1">
                  <c:v>26.1184438011206</c:v>
                </c:pt>
                <c:pt idx="2">
                  <c:v>27.4800978342137</c:v>
                </c:pt>
                <c:pt idx="3">
                  <c:v>23.9339523156855</c:v>
                </c:pt>
                <c:pt idx="4">
                  <c:v>26.9963495146775</c:v>
                </c:pt>
                <c:pt idx="5">
                  <c:v>38.5499971874435</c:v>
                </c:pt>
                <c:pt idx="6">
                  <c:v>15.882439633858</c:v>
                </c:pt>
                <c:pt idx="7">
                  <c:v>24.6908544401253</c:v>
                </c:pt>
                <c:pt idx="8">
                  <c:v>23.4080902604856</c:v>
                </c:pt>
                <c:pt idx="9">
                  <c:v>20.8634680117169</c:v>
                </c:pt>
                <c:pt idx="10">
                  <c:v>25.7021330283766</c:v>
                </c:pt>
                <c:pt idx="11">
                  <c:v>25.3362032374967</c:v>
                </c:pt>
                <c:pt idx="12">
                  <c:v>27.372825265605</c:v>
                </c:pt>
                <c:pt idx="13">
                  <c:v>28.9981877603522</c:v>
                </c:pt>
                <c:pt idx="14">
                  <c:v>25.3465799873642</c:v>
                </c:pt>
                <c:pt idx="15">
                  <c:v>25.8987033881704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94448"/>
        <c:axId val="-2122991440"/>
      </c:lineChart>
      <c:catAx>
        <c:axId val="-212299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2991440"/>
        <c:crosses val="autoZero"/>
        <c:auto val="1"/>
        <c:lblAlgn val="ctr"/>
        <c:lblOffset val="100"/>
        <c:noMultiLvlLbl val="0"/>
      </c:catAx>
      <c:valAx>
        <c:axId val="-212299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9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proportion'!$B$120:$C$120</c:f>
              <c:strCache>
                <c:ptCount val="2"/>
                <c:pt idx="0">
                  <c:v>234567</c:v>
                </c:pt>
                <c:pt idx="1">
                  <c:v>early</c:v>
                </c:pt>
              </c:strCache>
            </c:strRef>
          </c:tx>
          <c:cat>
            <c:strRef>
              <c:f>'pa proportion'!$D$119:$I$119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'pa proportion'!$D$120:$I$120</c:f>
              <c:numCache>
                <c:formatCode>General</c:formatCode>
                <c:ptCount val="6"/>
                <c:pt idx="0">
                  <c:v>0.0</c:v>
                </c:pt>
                <c:pt idx="1">
                  <c:v>0.0104166666666667</c:v>
                </c:pt>
                <c:pt idx="2">
                  <c:v>0.21875</c:v>
                </c:pt>
                <c:pt idx="3">
                  <c:v>0.864583333333333</c:v>
                </c:pt>
                <c:pt idx="4">
                  <c:v>0.989583333333333</c:v>
                </c:pt>
                <c:pt idx="5">
                  <c:v>0.989583333333333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 proportion'!$B$121:$C$121</c:f>
              <c:strCache>
                <c:ptCount val="2"/>
                <c:pt idx="0">
                  <c:v>234567</c:v>
                </c:pt>
                <c:pt idx="1">
                  <c:v>ontime</c:v>
                </c:pt>
              </c:strCache>
            </c:strRef>
          </c:tx>
          <c:cat>
            <c:strRef>
              <c:f>'pa proportion'!$D$119:$I$119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'pa proportion'!$D$121:$I$121</c:f>
              <c:numCache>
                <c:formatCode>General</c:formatCode>
                <c:ptCount val="6"/>
                <c:pt idx="0">
                  <c:v>0.0104166666666667</c:v>
                </c:pt>
                <c:pt idx="1">
                  <c:v>0.0520833333333334</c:v>
                </c:pt>
                <c:pt idx="2">
                  <c:v>0.260416666666667</c:v>
                </c:pt>
                <c:pt idx="3">
                  <c:v>0.802083333333333</c:v>
                </c:pt>
                <c:pt idx="4">
                  <c:v>0.9375</c:v>
                </c:pt>
                <c:pt idx="5">
                  <c:v>0.989583333333333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 proportion'!$B$122:$C$122</c:f>
              <c:strCache>
                <c:ptCount val="2"/>
                <c:pt idx="0">
                  <c:v>234567</c:v>
                </c:pt>
                <c:pt idx="1">
                  <c:v>late</c:v>
                </c:pt>
              </c:strCache>
            </c:strRef>
          </c:tx>
          <c:cat>
            <c:strRef>
              <c:f>'pa proportion'!$D$119:$I$119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'pa proportion'!$D$122:$I$122</c:f>
              <c:numCache>
                <c:formatCode>General</c:formatCode>
                <c:ptCount val="6"/>
                <c:pt idx="0">
                  <c:v>0.0416666666666667</c:v>
                </c:pt>
                <c:pt idx="1">
                  <c:v>0.0729166666666666</c:v>
                </c:pt>
                <c:pt idx="2">
                  <c:v>0.260416666666667</c:v>
                </c:pt>
                <c:pt idx="3">
                  <c:v>0.875</c:v>
                </c:pt>
                <c:pt idx="4">
                  <c:v>0.9375</c:v>
                </c:pt>
                <c:pt idx="5">
                  <c:v>0.989583333333333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 proportion'!$B$123:$C$123</c:f>
              <c:strCache>
                <c:ptCount val="2"/>
                <c:pt idx="0">
                  <c:v>123456</c:v>
                </c:pt>
                <c:pt idx="1">
                  <c:v>early</c:v>
                </c:pt>
              </c:strCache>
            </c:strRef>
          </c:tx>
          <c:cat>
            <c:strRef>
              <c:f>'pa proportion'!$D$119:$I$119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'pa proportion'!$D$123:$I$123</c:f>
              <c:numCache>
                <c:formatCode>General</c:formatCode>
                <c:ptCount val="6"/>
                <c:pt idx="0">
                  <c:v>0.185185185185185</c:v>
                </c:pt>
                <c:pt idx="1">
                  <c:v>0.185185185185185</c:v>
                </c:pt>
                <c:pt idx="2">
                  <c:v>0.435185185185185</c:v>
                </c:pt>
                <c:pt idx="3">
                  <c:v>0.837962962962963</c:v>
                </c:pt>
                <c:pt idx="4">
                  <c:v>0.972222222222222</c:v>
                </c:pt>
                <c:pt idx="5">
                  <c:v>0.986111111111111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 proportion'!$B$124:$C$124</c:f>
              <c:strCache>
                <c:ptCount val="2"/>
                <c:pt idx="0">
                  <c:v>123456</c:v>
                </c:pt>
                <c:pt idx="1">
                  <c:v>ontime</c:v>
                </c:pt>
              </c:strCache>
            </c:strRef>
          </c:tx>
          <c:cat>
            <c:strRef>
              <c:f>'pa proportion'!$D$119:$I$119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'pa proportion'!$D$124:$I$124</c:f>
              <c:numCache>
                <c:formatCode>General</c:formatCode>
                <c:ptCount val="6"/>
                <c:pt idx="0">
                  <c:v>0.208333333333333</c:v>
                </c:pt>
                <c:pt idx="1">
                  <c:v>0.287037037037037</c:v>
                </c:pt>
                <c:pt idx="2">
                  <c:v>0.421296296296296</c:v>
                </c:pt>
                <c:pt idx="3">
                  <c:v>0.875</c:v>
                </c:pt>
                <c:pt idx="4">
                  <c:v>0.962962962962963</c:v>
                </c:pt>
                <c:pt idx="5">
                  <c:v>0.972222222222222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 proportion'!$B$125:$C$125</c:f>
              <c:strCache>
                <c:ptCount val="2"/>
                <c:pt idx="0">
                  <c:v>123456</c:v>
                </c:pt>
                <c:pt idx="1">
                  <c:v>late</c:v>
                </c:pt>
              </c:strCache>
            </c:strRef>
          </c:tx>
          <c:cat>
            <c:strRef>
              <c:f>'pa proportion'!$D$119:$I$119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'pa proportion'!$D$125:$I$125</c:f>
              <c:numCache>
                <c:formatCode>General</c:formatCode>
                <c:ptCount val="6"/>
                <c:pt idx="0">
                  <c:v>0.25</c:v>
                </c:pt>
                <c:pt idx="1">
                  <c:v>0.236111111111111</c:v>
                </c:pt>
                <c:pt idx="2">
                  <c:v>0.486111111111111</c:v>
                </c:pt>
                <c:pt idx="3">
                  <c:v>0.875</c:v>
                </c:pt>
                <c:pt idx="4">
                  <c:v>0.972222222222222</c:v>
                </c:pt>
                <c:pt idx="5">
                  <c:v>0.967592592592593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37600"/>
        <c:axId val="-2124034688"/>
      </c:lineChart>
      <c:catAx>
        <c:axId val="-212403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034688"/>
        <c:crosses val="autoZero"/>
        <c:auto val="1"/>
        <c:lblAlgn val="ctr"/>
        <c:lblOffset val="100"/>
        <c:noMultiLvlLbl val="0"/>
      </c:catAx>
      <c:valAx>
        <c:axId val="-21240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3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proportion'!$D$128</c:f>
              <c:strCache>
                <c:ptCount val="1"/>
                <c:pt idx="0">
                  <c:v>234567</c:v>
                </c:pt>
              </c:strCache>
            </c:strRef>
          </c:tx>
          <c:cat>
            <c:strRef>
              <c:f>'pa proportion'!$B$129:$C$131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proportion'!$D$129:$D$131</c:f>
              <c:numCache>
                <c:formatCode>General</c:formatCode>
                <c:ptCount val="3"/>
                <c:pt idx="0">
                  <c:v>0.0763888888888889</c:v>
                </c:pt>
                <c:pt idx="1">
                  <c:v>0.107638888888889</c:v>
                </c:pt>
                <c:pt idx="2">
                  <c:v>0.125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 proportion'!$E$128</c:f>
              <c:strCache>
                <c:ptCount val="1"/>
                <c:pt idx="0">
                  <c:v>123456</c:v>
                </c:pt>
              </c:strCache>
            </c:strRef>
          </c:tx>
          <c:cat>
            <c:strRef>
              <c:f>'pa proportion'!$B$129:$C$131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proportion'!$E$129:$E$131</c:f>
              <c:numCache>
                <c:formatCode>General</c:formatCode>
                <c:ptCount val="3"/>
                <c:pt idx="0">
                  <c:v>0.268518518518519</c:v>
                </c:pt>
                <c:pt idx="1">
                  <c:v>0.305555555555556</c:v>
                </c:pt>
                <c:pt idx="2">
                  <c:v>0.324074074074074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50496"/>
        <c:axId val="-2125847616"/>
      </c:lineChart>
      <c:catAx>
        <c:axId val="-212585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5847616"/>
        <c:crosses val="autoZero"/>
        <c:auto val="1"/>
        <c:lblAlgn val="ctr"/>
        <c:lblOffset val="100"/>
        <c:noMultiLvlLbl val="0"/>
      </c:catAx>
      <c:valAx>
        <c:axId val="-21258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85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proportion'!$D$119</c:f>
              <c:strCache>
                <c:ptCount val="1"/>
                <c:pt idx="0">
                  <c:v>1st</c:v>
                </c:pt>
              </c:strCache>
            </c:strRef>
          </c:tx>
          <c:cat>
            <c:multiLvlStrRef>
              <c:f>'pa proportion'!$B$120:$C$125</c:f>
              <c:multiLvlStrCache>
                <c:ptCount val="6"/>
                <c:lvl>
                  <c:pt idx="0">
                    <c:v>early</c:v>
                  </c:pt>
                  <c:pt idx="1">
                    <c:v>ontime</c:v>
                  </c:pt>
                  <c:pt idx="2">
                    <c:v>late</c:v>
                  </c:pt>
                  <c:pt idx="3">
                    <c:v>early</c:v>
                  </c:pt>
                  <c:pt idx="4">
                    <c:v>ontime</c:v>
                  </c:pt>
                  <c:pt idx="5">
                    <c:v>late</c:v>
                  </c:pt>
                </c:lvl>
                <c:lvl>
                  <c:pt idx="0">
                    <c:v>234567</c:v>
                  </c:pt>
                  <c:pt idx="3">
                    <c:v>123456</c:v>
                  </c:pt>
                </c:lvl>
              </c:multiLvlStrCache>
            </c:multiLvlStrRef>
          </c:cat>
          <c:val>
            <c:numRef>
              <c:f>'pa proportion'!$D$120:$D$125</c:f>
              <c:numCache>
                <c:formatCode>General</c:formatCode>
                <c:ptCount val="6"/>
                <c:pt idx="0">
                  <c:v>0.0</c:v>
                </c:pt>
                <c:pt idx="1">
                  <c:v>0.0104166666666667</c:v>
                </c:pt>
                <c:pt idx="2">
                  <c:v>0.0416666666666667</c:v>
                </c:pt>
                <c:pt idx="3">
                  <c:v>0.185185185185185</c:v>
                </c:pt>
                <c:pt idx="4">
                  <c:v>0.208333333333333</c:v>
                </c:pt>
                <c:pt idx="5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 proportion'!$E$119</c:f>
              <c:strCache>
                <c:ptCount val="1"/>
                <c:pt idx="0">
                  <c:v>2nd</c:v>
                </c:pt>
              </c:strCache>
            </c:strRef>
          </c:tx>
          <c:cat>
            <c:multiLvlStrRef>
              <c:f>'pa proportion'!$B$120:$C$125</c:f>
              <c:multiLvlStrCache>
                <c:ptCount val="6"/>
                <c:lvl>
                  <c:pt idx="0">
                    <c:v>early</c:v>
                  </c:pt>
                  <c:pt idx="1">
                    <c:v>ontime</c:v>
                  </c:pt>
                  <c:pt idx="2">
                    <c:v>late</c:v>
                  </c:pt>
                  <c:pt idx="3">
                    <c:v>early</c:v>
                  </c:pt>
                  <c:pt idx="4">
                    <c:v>ontime</c:v>
                  </c:pt>
                  <c:pt idx="5">
                    <c:v>late</c:v>
                  </c:pt>
                </c:lvl>
                <c:lvl>
                  <c:pt idx="0">
                    <c:v>234567</c:v>
                  </c:pt>
                  <c:pt idx="3">
                    <c:v>123456</c:v>
                  </c:pt>
                </c:lvl>
              </c:multiLvlStrCache>
            </c:multiLvlStrRef>
          </c:cat>
          <c:val>
            <c:numRef>
              <c:f>'pa proportion'!$E$120:$E$125</c:f>
              <c:numCache>
                <c:formatCode>General</c:formatCode>
                <c:ptCount val="6"/>
                <c:pt idx="0">
                  <c:v>0.0104166666666667</c:v>
                </c:pt>
                <c:pt idx="1">
                  <c:v>0.0520833333333334</c:v>
                </c:pt>
                <c:pt idx="2">
                  <c:v>0.0729166666666666</c:v>
                </c:pt>
                <c:pt idx="3">
                  <c:v>0.185185185185185</c:v>
                </c:pt>
                <c:pt idx="4">
                  <c:v>0.287037037037037</c:v>
                </c:pt>
                <c:pt idx="5">
                  <c:v>0.236111111111111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 proportion'!$F$119</c:f>
              <c:strCache>
                <c:ptCount val="1"/>
                <c:pt idx="0">
                  <c:v>3rd</c:v>
                </c:pt>
              </c:strCache>
            </c:strRef>
          </c:tx>
          <c:cat>
            <c:multiLvlStrRef>
              <c:f>'pa proportion'!$B$120:$C$125</c:f>
              <c:multiLvlStrCache>
                <c:ptCount val="6"/>
                <c:lvl>
                  <c:pt idx="0">
                    <c:v>early</c:v>
                  </c:pt>
                  <c:pt idx="1">
                    <c:v>ontime</c:v>
                  </c:pt>
                  <c:pt idx="2">
                    <c:v>late</c:v>
                  </c:pt>
                  <c:pt idx="3">
                    <c:v>early</c:v>
                  </c:pt>
                  <c:pt idx="4">
                    <c:v>ontime</c:v>
                  </c:pt>
                  <c:pt idx="5">
                    <c:v>late</c:v>
                  </c:pt>
                </c:lvl>
                <c:lvl>
                  <c:pt idx="0">
                    <c:v>234567</c:v>
                  </c:pt>
                  <c:pt idx="3">
                    <c:v>123456</c:v>
                  </c:pt>
                </c:lvl>
              </c:multiLvlStrCache>
            </c:multiLvlStrRef>
          </c:cat>
          <c:val>
            <c:numRef>
              <c:f>'pa proportion'!$F$120:$F$125</c:f>
              <c:numCache>
                <c:formatCode>General</c:formatCode>
                <c:ptCount val="6"/>
                <c:pt idx="0">
                  <c:v>0.21875</c:v>
                </c:pt>
                <c:pt idx="1">
                  <c:v>0.260416666666667</c:v>
                </c:pt>
                <c:pt idx="2">
                  <c:v>0.260416666666667</c:v>
                </c:pt>
                <c:pt idx="3">
                  <c:v>0.435185185185185</c:v>
                </c:pt>
                <c:pt idx="4">
                  <c:v>0.421296296296296</c:v>
                </c:pt>
                <c:pt idx="5">
                  <c:v>0.486111111111111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03632"/>
        <c:axId val="-2125800720"/>
      </c:lineChart>
      <c:catAx>
        <c:axId val="-212580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5800720"/>
        <c:crosses val="autoZero"/>
        <c:auto val="1"/>
        <c:lblAlgn val="ctr"/>
        <c:lblOffset val="100"/>
        <c:noMultiLvlLbl val="0"/>
      </c:catAx>
      <c:valAx>
        <c:axId val="-212580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80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proportion'!$B$47</c:f>
              <c:strCache>
                <c:ptCount val="1"/>
                <c:pt idx="0">
                  <c:v>s01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proportion'!$C$47:$E$47</c:f>
              <c:numCache>
                <c:formatCode>General</c:formatCode>
                <c:ptCount val="3"/>
                <c:pt idx="0">
                  <c:v>0.0555555555555557</c:v>
                </c:pt>
                <c:pt idx="1">
                  <c:v>0.138888888888889</c:v>
                </c:pt>
                <c:pt idx="2">
                  <c:v>0.166666666666667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 proportion'!$B$48</c:f>
              <c:strCache>
                <c:ptCount val="1"/>
                <c:pt idx="0">
                  <c:v>s02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proportion'!$C$48:$E$48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0.0277777777777778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 proportion'!$B$49</c:f>
              <c:strCache>
                <c:ptCount val="1"/>
                <c:pt idx="0">
                  <c:v>s03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proportion'!$C$49:$E$49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 proportion'!$B$50</c:f>
              <c:strCache>
                <c:ptCount val="1"/>
                <c:pt idx="0">
                  <c:v>s04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proportion'!$C$50:$E$50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 proportion'!$B$51</c:f>
              <c:strCache>
                <c:ptCount val="1"/>
                <c:pt idx="0">
                  <c:v>s05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proportion'!$C$51:$E$51</c:f>
              <c:numCache>
                <c:formatCode>General</c:formatCode>
                <c:ptCount val="3"/>
                <c:pt idx="0">
                  <c:v>0.138888888888889</c:v>
                </c:pt>
                <c:pt idx="1">
                  <c:v>0.166666666666667</c:v>
                </c:pt>
                <c:pt idx="2">
                  <c:v>0.166666666666667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 proportion'!$B$52</c:f>
              <c:strCache>
                <c:ptCount val="1"/>
                <c:pt idx="0">
                  <c:v>s06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proportion'!$C$52:$E$52</c:f>
              <c:numCache>
                <c:formatCode>General</c:formatCode>
                <c:ptCount val="3"/>
                <c:pt idx="0">
                  <c:v>0.194444444444444</c:v>
                </c:pt>
                <c:pt idx="1">
                  <c:v>0.277777777777778</c:v>
                </c:pt>
                <c:pt idx="2">
                  <c:v>0.305555555555556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'pa proportion'!$B$53</c:f>
              <c:strCache>
                <c:ptCount val="1"/>
                <c:pt idx="0">
                  <c:v>s07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proportion'!$C$53:$E$53</c:f>
              <c:numCache>
                <c:formatCode>General</c:formatCode>
                <c:ptCount val="3"/>
                <c:pt idx="0">
                  <c:v>0.111111111111111</c:v>
                </c:pt>
                <c:pt idx="1">
                  <c:v>0.0833333333333333</c:v>
                </c:pt>
                <c:pt idx="2">
                  <c:v>0.194444444444444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'pa proportion'!$B$54</c:f>
              <c:strCache>
                <c:ptCount val="1"/>
                <c:pt idx="0">
                  <c:v>s08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proportion'!$C$54:$E$54</c:f>
              <c:numCache>
                <c:formatCode>General</c:formatCode>
                <c:ptCount val="3"/>
                <c:pt idx="0">
                  <c:v>0.111111111111111</c:v>
                </c:pt>
                <c:pt idx="1">
                  <c:v>0.194444444444444</c:v>
                </c:pt>
                <c:pt idx="2">
                  <c:v>0.138888888888889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'pa proportion'!$B$55</c:f>
              <c:strCache>
                <c:ptCount val="1"/>
                <c:pt idx="0">
                  <c:v>s09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proportion'!$C$55:$E$55</c:f>
              <c:numCache>
                <c:formatCode>General</c:formatCode>
                <c:ptCount val="3"/>
                <c:pt idx="0">
                  <c:v>0.166666666666667</c:v>
                </c:pt>
                <c:pt idx="1">
                  <c:v>0.111111111111111</c:v>
                </c:pt>
                <c:pt idx="2">
                  <c:v>0.194444444444445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'pa proportion'!$B$56</c:f>
              <c:strCache>
                <c:ptCount val="1"/>
                <c:pt idx="0">
                  <c:v>s10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proportion'!$C$56:$E$56</c:f>
              <c:numCache>
                <c:formatCode>General</c:formatCode>
                <c:ptCount val="3"/>
                <c:pt idx="0">
                  <c:v>0.305555555555556</c:v>
                </c:pt>
                <c:pt idx="1">
                  <c:v>0.305555555555556</c:v>
                </c:pt>
                <c:pt idx="2">
                  <c:v>0.305555555555556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'pa proportion'!$B$57</c:f>
              <c:strCache>
                <c:ptCount val="1"/>
                <c:pt idx="0">
                  <c:v>s11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proportion'!$C$57:$E$57</c:f>
              <c:numCache>
                <c:formatCode>General</c:formatCode>
                <c:ptCount val="3"/>
                <c:pt idx="0">
                  <c:v>0.222222222222222</c:v>
                </c:pt>
                <c:pt idx="1">
                  <c:v>0.222222222222222</c:v>
                </c:pt>
                <c:pt idx="2">
                  <c:v>0.138888888888889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'pa proportion'!$B$58</c:f>
              <c:strCache>
                <c:ptCount val="1"/>
                <c:pt idx="0">
                  <c:v>s12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proportion'!$C$58:$E$58</c:f>
              <c:numCache>
                <c:formatCode>General</c:formatCode>
                <c:ptCount val="3"/>
                <c:pt idx="0">
                  <c:v>0.333333333333333</c:v>
                </c:pt>
                <c:pt idx="1">
                  <c:v>0.5</c:v>
                </c:pt>
                <c:pt idx="2">
                  <c:v>0.361111111111111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'pa proportion'!$B$59</c:f>
              <c:strCache>
                <c:ptCount val="1"/>
                <c:pt idx="0">
                  <c:v>s13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proportion'!$C$59:$E$59</c:f>
              <c:numCache>
                <c:formatCode>General</c:formatCode>
                <c:ptCount val="3"/>
                <c:pt idx="0">
                  <c:v>0.277777777777778</c:v>
                </c:pt>
                <c:pt idx="1">
                  <c:v>0.333333333333333</c:v>
                </c:pt>
                <c:pt idx="2">
                  <c:v>0.25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'pa proportion'!$B$60</c:f>
              <c:strCache>
                <c:ptCount val="1"/>
                <c:pt idx="0">
                  <c:v>s14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proportion'!$C$60:$E$60</c:f>
              <c:numCache>
                <c:formatCode>General</c:formatCode>
                <c:ptCount val="3"/>
                <c:pt idx="0">
                  <c:v>0.194444444444445</c:v>
                </c:pt>
                <c:pt idx="1">
                  <c:v>0.222222222222222</c:v>
                </c:pt>
                <c:pt idx="2">
                  <c:v>0.388888888888889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'pa proportion'!$B$61</c:f>
              <c:strCache>
                <c:ptCount val="1"/>
                <c:pt idx="0">
                  <c:v>s15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proportion'!$C$61:$E$61</c:f>
              <c:numCache>
                <c:formatCode>General</c:formatCode>
                <c:ptCount val="3"/>
                <c:pt idx="0">
                  <c:v>0.416666666666667</c:v>
                </c:pt>
                <c:pt idx="1">
                  <c:v>0.444444444444445</c:v>
                </c:pt>
                <c:pt idx="2">
                  <c:v>0.527777777777778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'pa proportion'!$B$62</c:f>
              <c:strCache>
                <c:ptCount val="1"/>
                <c:pt idx="0">
                  <c:v>s16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proportion'!$C$62:$E$62</c:f>
              <c:numCache>
                <c:formatCode>General</c:formatCode>
                <c:ptCount val="3"/>
                <c:pt idx="0">
                  <c:v>0.361111111111111</c:v>
                </c:pt>
                <c:pt idx="1">
                  <c:v>0.638888888888889</c:v>
                </c:pt>
                <c:pt idx="2">
                  <c:v>0.611111111111111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'pa proportion'!$B$63</c:f>
              <c:strCache>
                <c:ptCount val="1"/>
                <c:pt idx="0">
                  <c:v>s17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proportion'!$C$63:$E$63</c:f>
              <c:numCache>
                <c:formatCode>General</c:formatCode>
                <c:ptCount val="3"/>
                <c:pt idx="0">
                  <c:v>0.111111111111111</c:v>
                </c:pt>
                <c:pt idx="1">
                  <c:v>0.111111111111111</c:v>
                </c:pt>
                <c:pt idx="2">
                  <c:v>0.138888888888889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'pa proportion'!$B$64</c:f>
              <c:strCache>
                <c:ptCount val="1"/>
                <c:pt idx="0">
                  <c:v>s18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proportion'!$C$64:$E$64</c:f>
              <c:numCache>
                <c:formatCode>General</c:formatCode>
                <c:ptCount val="3"/>
                <c:pt idx="0">
                  <c:v>0.0833333333333334</c:v>
                </c:pt>
                <c:pt idx="1">
                  <c:v>0.194444444444445</c:v>
                </c:pt>
                <c:pt idx="2">
                  <c:v>0.222222222222222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'pa proportion'!$B$65</c:f>
              <c:strCache>
                <c:ptCount val="1"/>
                <c:pt idx="0">
                  <c:v>s19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proportion'!$C$65:$E$65</c:f>
              <c:numCache>
                <c:formatCode>General</c:formatCode>
                <c:ptCount val="3"/>
                <c:pt idx="0">
                  <c:v>0.361111111111111</c:v>
                </c:pt>
                <c:pt idx="1">
                  <c:v>0.361111111111111</c:v>
                </c:pt>
                <c:pt idx="2">
                  <c:v>0.472222222222222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'pa proportion'!$B$66</c:f>
              <c:strCache>
                <c:ptCount val="1"/>
                <c:pt idx="0">
                  <c:v>s20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proportion'!$C$66:$E$66</c:f>
              <c:numCache>
                <c:formatCode>General</c:formatCode>
                <c:ptCount val="3"/>
                <c:pt idx="0">
                  <c:v>0.111111111111111</c:v>
                </c:pt>
                <c:pt idx="1">
                  <c:v>0.277777777777778</c:v>
                </c:pt>
                <c:pt idx="2">
                  <c:v>0.25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'pa proportion'!$B$67</c:f>
              <c:strCache>
                <c:ptCount val="1"/>
                <c:pt idx="0">
                  <c:v>s23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proportion'!$C$67:$E$67</c:f>
              <c:numCache>
                <c:formatCode>General</c:formatCode>
                <c:ptCount val="3"/>
                <c:pt idx="0">
                  <c:v>0.25</c:v>
                </c:pt>
                <c:pt idx="1">
                  <c:v>0.305555555555556</c:v>
                </c:pt>
                <c:pt idx="2">
                  <c:v>0.305555555555556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'pa proportion'!$B$68</c:f>
              <c:strCache>
                <c:ptCount val="1"/>
                <c:pt idx="0">
                  <c:v>s24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proportion'!$C$68:$E$68</c:f>
              <c:numCache>
                <c:formatCode>General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'pa proportion'!$B$69</c:f>
              <c:strCache>
                <c:ptCount val="1"/>
                <c:pt idx="0">
                  <c:v>s25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proportion'!$C$69:$E$69</c:f>
              <c:numCache>
                <c:formatCode>General</c:formatCode>
                <c:ptCount val="3"/>
                <c:pt idx="0">
                  <c:v>0.5</c:v>
                </c:pt>
                <c:pt idx="1">
                  <c:v>0.527777777777778</c:v>
                </c:pt>
                <c:pt idx="2">
                  <c:v>0.5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'pa proportion'!$B$70</c:f>
              <c:strCache>
                <c:ptCount val="1"/>
                <c:pt idx="0">
                  <c:v>s26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proportion'!$C$70:$E$70</c:f>
              <c:numCache>
                <c:formatCode>General</c:formatCode>
                <c:ptCount val="3"/>
                <c:pt idx="0">
                  <c:v>0.166666666666666</c:v>
                </c:pt>
                <c:pt idx="1">
                  <c:v>0.0277777777777778</c:v>
                </c:pt>
                <c:pt idx="2">
                  <c:v>0.0277777777777778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'pa proportion'!$B$71</c:f>
              <c:strCache>
                <c:ptCount val="1"/>
                <c:pt idx="0">
                  <c:v>s27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proportion'!$C$71:$E$71</c:f>
              <c:numCache>
                <c:formatCode>General</c:formatCode>
                <c:ptCount val="3"/>
                <c:pt idx="0">
                  <c:v>0.388888888888889</c:v>
                </c:pt>
                <c:pt idx="1">
                  <c:v>0.388888888888889</c:v>
                </c:pt>
                <c:pt idx="2">
                  <c:v>0.416666666666667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'pa proportion'!$B$72</c:f>
              <c:strCache>
                <c:ptCount val="1"/>
                <c:pt idx="0">
                  <c:v>s28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proportion'!$C$72:$E$72</c:f>
              <c:numCache>
                <c:formatCode>General</c:formatCode>
                <c:ptCount val="3"/>
                <c:pt idx="0">
                  <c:v>0.138888888888889</c:v>
                </c:pt>
                <c:pt idx="1">
                  <c:v>0.0555555555555557</c:v>
                </c:pt>
                <c:pt idx="2">
                  <c:v>0.166666666666667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'pa proportion'!$B$73</c:f>
              <c:strCache>
                <c:ptCount val="1"/>
                <c:pt idx="0">
                  <c:v>s29</c:v>
                </c:pt>
              </c:strCache>
            </c:strRef>
          </c:tx>
          <c:cat>
            <c:strRef>
              <c:f>'pa proportion'!$C$46:$E$46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'pa proportion'!$C$73:$E$73</c:f>
              <c:numCache>
                <c:formatCode>General</c:formatCode>
                <c:ptCount val="3"/>
                <c:pt idx="0">
                  <c:v>0.361111111111111</c:v>
                </c:pt>
                <c:pt idx="1">
                  <c:v>0.333333333333333</c:v>
                </c:pt>
                <c:pt idx="2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18256"/>
        <c:axId val="-2125615728"/>
      </c:lineChart>
      <c:catAx>
        <c:axId val="-212561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5615728"/>
        <c:crosses val="autoZero"/>
        <c:auto val="1"/>
        <c:lblAlgn val="ctr"/>
        <c:lblOffset val="100"/>
        <c:noMultiLvlLbl val="0"/>
      </c:catAx>
      <c:valAx>
        <c:axId val="-212561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61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proportion'!$I$46</c:f>
              <c:strCache>
                <c:ptCount val="1"/>
                <c:pt idx="0">
                  <c:v>short ones slope</c:v>
                </c:pt>
              </c:strCache>
            </c:strRef>
          </c:tx>
          <c:val>
            <c:numRef>
              <c:f>'pa proportion'!$I$47:$I$73</c:f>
              <c:numCache>
                <c:formatCode>0.000000</c:formatCode>
                <c:ptCount val="27"/>
                <c:pt idx="0">
                  <c:v>0.0555555555555555</c:v>
                </c:pt>
                <c:pt idx="1">
                  <c:v>0.0138888888888889</c:v>
                </c:pt>
                <c:pt idx="2">
                  <c:v>0.0</c:v>
                </c:pt>
                <c:pt idx="3">
                  <c:v>0.0</c:v>
                </c:pt>
                <c:pt idx="4">
                  <c:v>0.0138888888888888</c:v>
                </c:pt>
                <c:pt idx="5">
                  <c:v>0.0555555555555556</c:v>
                </c:pt>
                <c:pt idx="6">
                  <c:v>0.0416666666666666</c:v>
                </c:pt>
                <c:pt idx="7">
                  <c:v>0.0138888888888889</c:v>
                </c:pt>
                <c:pt idx="8">
                  <c:v>0.0138888888888889</c:v>
                </c:pt>
                <c:pt idx="9">
                  <c:v>0.0</c:v>
                </c:pt>
                <c:pt idx="10">
                  <c:v>-0.0416666666666667</c:v>
                </c:pt>
                <c:pt idx="11">
                  <c:v>0.0138888888888891</c:v>
                </c:pt>
                <c:pt idx="12">
                  <c:v>-0.0138888888888889</c:v>
                </c:pt>
                <c:pt idx="13">
                  <c:v>0.097222222222222</c:v>
                </c:pt>
                <c:pt idx="14">
                  <c:v>0.0555555555555555</c:v>
                </c:pt>
                <c:pt idx="15">
                  <c:v>0.125</c:v>
                </c:pt>
                <c:pt idx="16">
                  <c:v>0.0138888888888888</c:v>
                </c:pt>
                <c:pt idx="17">
                  <c:v>0.0694444444444443</c:v>
                </c:pt>
                <c:pt idx="18">
                  <c:v>0.0555555555555553</c:v>
                </c:pt>
                <c:pt idx="19">
                  <c:v>0.0694444444444444</c:v>
                </c:pt>
                <c:pt idx="20">
                  <c:v>0.0277777777777778</c:v>
                </c:pt>
                <c:pt idx="21">
                  <c:v>2.22044604925031E-16</c:v>
                </c:pt>
                <c:pt idx="22">
                  <c:v>1.66533453693773E-16</c:v>
                </c:pt>
                <c:pt idx="23">
                  <c:v>-0.0694444444444444</c:v>
                </c:pt>
                <c:pt idx="24">
                  <c:v>0.0138888888888888</c:v>
                </c:pt>
                <c:pt idx="25">
                  <c:v>0.0138888888888888</c:v>
                </c:pt>
                <c:pt idx="26">
                  <c:v>0.0694444444444445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 proportion'!$J$46</c:f>
              <c:strCache>
                <c:ptCount val="1"/>
                <c:pt idx="0">
                  <c:v>long ones slope</c:v>
                </c:pt>
              </c:strCache>
            </c:strRef>
          </c:tx>
          <c:val>
            <c:numRef>
              <c:f>'pa proportion'!$J$47:$J$73</c:f>
              <c:numCache>
                <c:formatCode>0.000000</c:formatCode>
                <c:ptCount val="27"/>
                <c:pt idx="0">
                  <c:v>-0.0138888888888888</c:v>
                </c:pt>
                <c:pt idx="1">
                  <c:v>-0.0277777777777777</c:v>
                </c:pt>
                <c:pt idx="2">
                  <c:v>0.0138888888888888</c:v>
                </c:pt>
                <c:pt idx="3">
                  <c:v>-1.66533453693773E-16</c:v>
                </c:pt>
                <c:pt idx="4">
                  <c:v>-0.0138888888888888</c:v>
                </c:pt>
                <c:pt idx="5">
                  <c:v>0.0</c:v>
                </c:pt>
                <c:pt idx="6">
                  <c:v>0.0</c:v>
                </c:pt>
                <c:pt idx="7">
                  <c:v>-0.013888888888889</c:v>
                </c:pt>
                <c:pt idx="8">
                  <c:v>-0.0555555555555555</c:v>
                </c:pt>
                <c:pt idx="9">
                  <c:v>0.013888888888889</c:v>
                </c:pt>
                <c:pt idx="10">
                  <c:v>-0.0138888888888888</c:v>
                </c:pt>
                <c:pt idx="11">
                  <c:v>0.0</c:v>
                </c:pt>
                <c:pt idx="12">
                  <c:v>-0.0138888888888888</c:v>
                </c:pt>
                <c:pt idx="13">
                  <c:v>-0.0138888888888888</c:v>
                </c:pt>
                <c:pt idx="14">
                  <c:v>0.0416666666666665</c:v>
                </c:pt>
                <c:pt idx="15">
                  <c:v>-0.0416666666666666</c:v>
                </c:pt>
                <c:pt idx="16">
                  <c:v>0.0416666666666667</c:v>
                </c:pt>
                <c:pt idx="17">
                  <c:v>0.0138888888888888</c:v>
                </c:pt>
                <c:pt idx="18">
                  <c:v>0.0138888888888888</c:v>
                </c:pt>
                <c:pt idx="19">
                  <c:v>0.0138888888888888</c:v>
                </c:pt>
                <c:pt idx="20">
                  <c:v>-0.0138888888888888</c:v>
                </c:pt>
                <c:pt idx="21">
                  <c:v>-0.0277777777777778</c:v>
                </c:pt>
                <c:pt idx="22">
                  <c:v>0.0277777777777778</c:v>
                </c:pt>
                <c:pt idx="23">
                  <c:v>-0.0277777777777778</c:v>
                </c:pt>
                <c:pt idx="24">
                  <c:v>0.0416666666666665</c:v>
                </c:pt>
                <c:pt idx="25">
                  <c:v>0.0</c:v>
                </c:pt>
                <c:pt idx="26">
                  <c:v>1.66533453693773E-16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04752"/>
        <c:axId val="-2125601968"/>
      </c:lineChart>
      <c:catAx>
        <c:axId val="-212560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601968"/>
        <c:crosses val="autoZero"/>
        <c:auto val="1"/>
        <c:lblAlgn val="ctr"/>
        <c:lblOffset val="100"/>
        <c:noMultiLvlLbl val="0"/>
      </c:catAx>
      <c:valAx>
        <c:axId val="-212560196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212560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Ref>
                <c:f>'pa proportion'!$C$110:$E$110</c:f>
                <c:numCache>
                  <c:formatCode>General</c:formatCode>
                  <c:ptCount val="3"/>
                  <c:pt idx="0">
                    <c:v>0.00659981345786703</c:v>
                  </c:pt>
                  <c:pt idx="1">
                    <c:v>0.00859999660958129</c:v>
                  </c:pt>
                  <c:pt idx="2">
                    <c:v>0.00742317803587967</c:v>
                  </c:pt>
                </c:numCache>
              </c:numRef>
            </c:plus>
            <c:minus>
              <c:numRef>
                <c:f>'pa proportion'!$C$110:$E$110</c:f>
                <c:numCache>
                  <c:formatCode>General</c:formatCode>
                  <c:ptCount val="3"/>
                  <c:pt idx="0">
                    <c:v>0.00659981345786703</c:v>
                  </c:pt>
                  <c:pt idx="1">
                    <c:v>0.00859999660958129</c:v>
                  </c:pt>
                  <c:pt idx="2">
                    <c:v>0.00742317803587967</c:v>
                  </c:pt>
                </c:numCache>
              </c:numRef>
            </c:minus>
          </c:errBars>
          <c:cat>
            <c:strRef>
              <c:f>'pa proportion'!$C$108:$E$108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proportion'!$C$109:$E$109</c:f>
              <c:numCache>
                <c:formatCode>General</c:formatCode>
                <c:ptCount val="3"/>
                <c:pt idx="0">
                  <c:v>0.209700176366843</c:v>
                </c:pt>
                <c:pt idx="1">
                  <c:v>0.197354497354497</c:v>
                </c:pt>
                <c:pt idx="2">
                  <c:v>0.192151675485009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565968"/>
        <c:axId val="-2125563088"/>
      </c:barChart>
      <c:catAx>
        <c:axId val="-212556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5563088"/>
        <c:crosses val="autoZero"/>
        <c:auto val="1"/>
        <c:lblAlgn val="ctr"/>
        <c:lblOffset val="100"/>
        <c:noMultiLvlLbl val="0"/>
      </c:catAx>
      <c:valAx>
        <c:axId val="-212556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56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 proportion'!$C$1:$H$1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'pa proportion'!$C$32:$H$32</c:f>
              <c:numCache>
                <c:formatCode>General</c:formatCode>
                <c:ptCount val="6"/>
                <c:pt idx="0">
                  <c:v>0.0</c:v>
                </c:pt>
                <c:pt idx="1">
                  <c:v>0.0104166666666667</c:v>
                </c:pt>
                <c:pt idx="2">
                  <c:v>0.21875</c:v>
                </c:pt>
                <c:pt idx="3">
                  <c:v>0.864583333333333</c:v>
                </c:pt>
                <c:pt idx="4">
                  <c:v>0.989583333333333</c:v>
                </c:pt>
                <c:pt idx="5">
                  <c:v>0.989583333333333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'pa proportion'!$C$1:$H$1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'pa proportion'!$C$33:$H$33</c:f>
              <c:numCache>
                <c:formatCode>General</c:formatCode>
                <c:ptCount val="6"/>
                <c:pt idx="0">
                  <c:v>0.175438596491228</c:v>
                </c:pt>
                <c:pt idx="1">
                  <c:v>0.179824561403509</c:v>
                </c:pt>
                <c:pt idx="2">
                  <c:v>0.434210526315789</c:v>
                </c:pt>
                <c:pt idx="3">
                  <c:v>0.833333333333333</c:v>
                </c:pt>
                <c:pt idx="4">
                  <c:v>0.973684210526316</c:v>
                </c:pt>
                <c:pt idx="5">
                  <c:v>0.986842105263158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25040"/>
        <c:axId val="-2124022256"/>
      </c:scatterChart>
      <c:valAx>
        <c:axId val="-212402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022256"/>
        <c:crosses val="autoZero"/>
        <c:crossBetween val="midCat"/>
      </c:valAx>
      <c:valAx>
        <c:axId val="-212402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2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proportion'!$AL$3</c:f>
              <c:strCache>
                <c:ptCount val="1"/>
                <c:pt idx="0">
                  <c:v>s01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proportion'!$AM$3:$AO$3</c:f>
              <c:numCache>
                <c:formatCode>General</c:formatCode>
                <c:ptCount val="3"/>
                <c:pt idx="0">
                  <c:v>3.389937106918239</c:v>
                </c:pt>
                <c:pt idx="1">
                  <c:v>3.205387205387204</c:v>
                </c:pt>
                <c:pt idx="2">
                  <c:v>3.164750957854406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 proportion'!$AL$4</c:f>
              <c:strCache>
                <c:ptCount val="1"/>
                <c:pt idx="0">
                  <c:v>s03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proportion'!$AM$4:$AO$4</c:f>
              <c:numCache>
                <c:formatCode>General</c:formatCode>
                <c:ptCount val="3"/>
                <c:pt idx="0">
                  <c:v>3.5</c:v>
                </c:pt>
                <c:pt idx="1">
                  <c:v>3.554517133956386</c:v>
                </c:pt>
                <c:pt idx="2">
                  <c:v>3.56140350877193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 proportion'!$AL$5</c:f>
              <c:strCache>
                <c:ptCount val="1"/>
                <c:pt idx="0">
                  <c:v>s19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proportion'!$AM$5:$AO$5</c:f>
              <c:numCache>
                <c:formatCode>General</c:formatCode>
                <c:ptCount val="3"/>
                <c:pt idx="0">
                  <c:v>3.72875816993464</c:v>
                </c:pt>
                <c:pt idx="1">
                  <c:v>3.788778877887788</c:v>
                </c:pt>
                <c:pt idx="2">
                  <c:v>3.66990291262136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 proportion'!$AL$6</c:f>
              <c:strCache>
                <c:ptCount val="1"/>
                <c:pt idx="0">
                  <c:v>s20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proportion'!$AM$6:$AO$6</c:f>
              <c:numCache>
                <c:formatCode>General</c:formatCode>
                <c:ptCount val="3"/>
                <c:pt idx="0">
                  <c:v>4.120567375886524</c:v>
                </c:pt>
                <c:pt idx="1">
                  <c:v>4.554216867469879</c:v>
                </c:pt>
                <c:pt idx="2">
                  <c:v>4.120567375886526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 proportion'!$AL$7</c:f>
              <c:strCache>
                <c:ptCount val="1"/>
                <c:pt idx="0">
                  <c:v>s23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proportion'!$AM$7:$AO$7</c:f>
              <c:numCache>
                <c:formatCode>General</c:formatCode>
                <c:ptCount val="3"/>
                <c:pt idx="0">
                  <c:v>3.216828478964401</c:v>
                </c:pt>
                <c:pt idx="1">
                  <c:v>3.156862745098039</c:v>
                </c:pt>
                <c:pt idx="2">
                  <c:v>3.211221122112211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 proportion'!$AL$8</c:f>
              <c:strCache>
                <c:ptCount val="1"/>
                <c:pt idx="0">
                  <c:v>s24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proportion'!$AM$8:$AO$8</c:f>
              <c:numCache>
                <c:formatCode>General</c:formatCode>
                <c:ptCount val="3"/>
                <c:pt idx="0">
                  <c:v>3.095709570957096</c:v>
                </c:pt>
                <c:pt idx="1">
                  <c:v>2.923076923076922</c:v>
                </c:pt>
                <c:pt idx="2">
                  <c:v>2.794871794871795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'pa proportion'!$AL$9</c:f>
              <c:strCache>
                <c:ptCount val="1"/>
                <c:pt idx="0">
                  <c:v>s25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proportion'!$AM$9:$AO$9</c:f>
              <c:numCache>
                <c:formatCode>General</c:formatCode>
                <c:ptCount val="3"/>
                <c:pt idx="0">
                  <c:v>3.27124183006536</c:v>
                </c:pt>
                <c:pt idx="1">
                  <c:v>3.387820512820512</c:v>
                </c:pt>
                <c:pt idx="2">
                  <c:v>3.087542087542088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'pa proportion'!$AL$10</c:f>
              <c:strCache>
                <c:ptCount val="1"/>
                <c:pt idx="0">
                  <c:v>s27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proportion'!$AM$10:$AO$10</c:f>
              <c:numCache>
                <c:formatCode>General</c:formatCode>
                <c:ptCount val="3"/>
                <c:pt idx="0">
                  <c:v>3.330097087378641</c:v>
                </c:pt>
                <c:pt idx="1">
                  <c:v>3.240740740740741</c:v>
                </c:pt>
                <c:pt idx="2">
                  <c:v>3.311827956989248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'pa proportion'!$AL$11</c:f>
              <c:strCache>
                <c:ptCount val="1"/>
                <c:pt idx="0">
                  <c:v>s02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proportion'!$AM$11:$AO$11</c:f>
              <c:numCache>
                <c:formatCode>General</c:formatCode>
                <c:ptCount val="3"/>
                <c:pt idx="0">
                  <c:v>3.319587628865979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'pa proportion'!$AL$12</c:f>
              <c:strCache>
                <c:ptCount val="1"/>
                <c:pt idx="0">
                  <c:v>s04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proportion'!$AM$12:$AO$12</c:f>
              <c:numCache>
                <c:formatCode>General</c:formatCode>
                <c:ptCount val="3"/>
                <c:pt idx="0">
                  <c:v>2.851851851851852</c:v>
                </c:pt>
                <c:pt idx="1">
                  <c:v>2.726907630522088</c:v>
                </c:pt>
                <c:pt idx="2">
                  <c:v>2.752136752136751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'pa proportion'!$AL$13</c:f>
              <c:strCache>
                <c:ptCount val="1"/>
                <c:pt idx="0">
                  <c:v>s05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proportion'!$AM$13:$AO$13</c:f>
              <c:numCache>
                <c:formatCode>General</c:formatCode>
                <c:ptCount val="3"/>
                <c:pt idx="0">
                  <c:v>3.156862745098039</c:v>
                </c:pt>
                <c:pt idx="1">
                  <c:v>3.083333333333333</c:v>
                </c:pt>
                <c:pt idx="2">
                  <c:v>3.435897435897436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'pa proportion'!$AL$14</c:f>
              <c:strCache>
                <c:ptCount val="1"/>
                <c:pt idx="0">
                  <c:v>s06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proportion'!$AM$14:$AO$14</c:f>
              <c:numCache>
                <c:formatCode>General</c:formatCode>
                <c:ptCount val="3"/>
                <c:pt idx="0">
                  <c:v>2.666666666666668</c:v>
                </c:pt>
                <c:pt idx="1">
                  <c:v>1.925925925925925</c:v>
                </c:pt>
                <c:pt idx="2">
                  <c:v>2.515151515151514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'pa proportion'!$AL$15</c:f>
              <c:strCache>
                <c:ptCount val="1"/>
                <c:pt idx="0">
                  <c:v>s07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proportion'!$AM$15:$AO$15</c:f>
              <c:numCache>
                <c:formatCode>General</c:formatCode>
                <c:ptCount val="3"/>
                <c:pt idx="0">
                  <c:v>2.957364341085271</c:v>
                </c:pt>
                <c:pt idx="1">
                  <c:v>2.890547263681591</c:v>
                </c:pt>
                <c:pt idx="2">
                  <c:v>3.073170731707317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'pa proportion'!$AL$16</c:f>
              <c:strCache>
                <c:ptCount val="1"/>
                <c:pt idx="0">
                  <c:v>s08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proportion'!$AM$16:$AO$16</c:f>
              <c:numCache>
                <c:formatCode>General</c:formatCode>
                <c:ptCount val="3"/>
                <c:pt idx="0">
                  <c:v>3.102272727272727</c:v>
                </c:pt>
                <c:pt idx="1">
                  <c:v>3.111111111111112</c:v>
                </c:pt>
                <c:pt idx="2">
                  <c:v>2.602564102564103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'pa proportion'!$AL$17</c:f>
              <c:strCache>
                <c:ptCount val="1"/>
                <c:pt idx="0">
                  <c:v>s09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proportion'!$AM$17:$AO$17</c:f>
              <c:numCache>
                <c:formatCode>General</c:formatCode>
                <c:ptCount val="3"/>
                <c:pt idx="0">
                  <c:v>2.470588235294116</c:v>
                </c:pt>
                <c:pt idx="1">
                  <c:v>2.267605633802816</c:v>
                </c:pt>
                <c:pt idx="2">
                  <c:v>1.238095238095239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'pa proportion'!$AL$18</c:f>
              <c:strCache>
                <c:ptCount val="1"/>
                <c:pt idx="0">
                  <c:v>s10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proportion'!$AM$18:$AO$18</c:f>
              <c:numCache>
                <c:formatCode>General</c:formatCode>
                <c:ptCount val="3"/>
                <c:pt idx="0">
                  <c:v>2.5962441314554</c:v>
                </c:pt>
                <c:pt idx="1">
                  <c:v>-0.321839080459772</c:v>
                </c:pt>
                <c:pt idx="2">
                  <c:v>1.193798449612404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'pa proportion'!$AL$19</c:f>
              <c:strCache>
                <c:ptCount val="1"/>
                <c:pt idx="0">
                  <c:v>s11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proportion'!$AM$19:$AO$19</c:f>
              <c:numCache>
                <c:formatCode>General</c:formatCode>
                <c:ptCount val="3"/>
                <c:pt idx="0">
                  <c:v>3.499999999999999</c:v>
                </c:pt>
                <c:pt idx="1">
                  <c:v>3.27124183006536</c:v>
                </c:pt>
                <c:pt idx="2">
                  <c:v>3.256944444444444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'pa proportion'!$AL$20</c:f>
              <c:strCache>
                <c:ptCount val="1"/>
                <c:pt idx="0">
                  <c:v>s12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proportion'!$AM$20:$AO$20</c:f>
              <c:numCache>
                <c:formatCode>General</c:formatCode>
                <c:ptCount val="3"/>
                <c:pt idx="0">
                  <c:v>3.380952380952381</c:v>
                </c:pt>
                <c:pt idx="1">
                  <c:v>3.083333333333332</c:v>
                </c:pt>
                <c:pt idx="2">
                  <c:v>2.957364341085272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'pa proportion'!$AL$21</c:f>
              <c:strCache>
                <c:ptCount val="1"/>
                <c:pt idx="0">
                  <c:v>s13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proportion'!$AM$21:$AO$21</c:f>
              <c:numCache>
                <c:formatCode>General</c:formatCode>
                <c:ptCount val="3"/>
                <c:pt idx="0">
                  <c:v>2.687763713080167</c:v>
                </c:pt>
                <c:pt idx="1">
                  <c:v>2.602564102564101</c:v>
                </c:pt>
                <c:pt idx="2">
                  <c:v>2.166666666666666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'pa proportion'!$AL$22</c:f>
              <c:strCache>
                <c:ptCount val="1"/>
                <c:pt idx="0">
                  <c:v>s14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proportion'!$AM$22:$AO$22</c:f>
              <c:numCache>
                <c:formatCode>General</c:formatCode>
                <c:ptCount val="3"/>
                <c:pt idx="0">
                  <c:v>3.307692307692307</c:v>
                </c:pt>
                <c:pt idx="1">
                  <c:v>2.896551724137931</c:v>
                </c:pt>
                <c:pt idx="2">
                  <c:v>2.935483870967742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'pa proportion'!$AL$23</c:f>
              <c:strCache>
                <c:ptCount val="1"/>
                <c:pt idx="0">
                  <c:v>s15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proportion'!$AM$23:$AO$23</c:f>
              <c:numCache>
                <c:formatCode>General</c:formatCode>
                <c:ptCount val="3"/>
                <c:pt idx="0">
                  <c:v>3.083333333333333</c:v>
                </c:pt>
                <c:pt idx="1">
                  <c:v>3.005649717514124</c:v>
                </c:pt>
                <c:pt idx="2">
                  <c:v>2.851851851851852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'pa proportion'!$AL$24</c:f>
              <c:strCache>
                <c:ptCount val="1"/>
                <c:pt idx="0">
                  <c:v>s16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proportion'!$AM$24:$AO$24</c:f>
              <c:numCache>
                <c:formatCode>General</c:formatCode>
                <c:ptCount val="3"/>
                <c:pt idx="0">
                  <c:v>2.935483870967742</c:v>
                </c:pt>
                <c:pt idx="1">
                  <c:v>2.910112359550561</c:v>
                </c:pt>
                <c:pt idx="2">
                  <c:v>3.019607843137254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'pa proportion'!$AL$25</c:f>
              <c:strCache>
                <c:ptCount val="1"/>
                <c:pt idx="0">
                  <c:v>s17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proportion'!$AM$25:$AO$25</c:f>
              <c:numCache>
                <c:formatCode>General</c:formatCode>
                <c:ptCount val="3"/>
                <c:pt idx="0">
                  <c:v>1.714285714285714</c:v>
                </c:pt>
                <c:pt idx="1">
                  <c:v>1.40880503144654</c:v>
                </c:pt>
                <c:pt idx="2">
                  <c:v>1.819209039548021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'pa proportion'!$AL$26</c:f>
              <c:strCache>
                <c:ptCount val="1"/>
                <c:pt idx="0">
                  <c:v>s18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proportion'!$AM$26:$AO$26</c:f>
              <c:numCache>
                <c:formatCode>General</c:formatCode>
                <c:ptCount val="3"/>
                <c:pt idx="0">
                  <c:v>3.57201646090535</c:v>
                </c:pt>
                <c:pt idx="1">
                  <c:v>3.813620071684587</c:v>
                </c:pt>
                <c:pt idx="2">
                  <c:v>4.13063063063063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'pa proportion'!$AL$27</c:f>
              <c:strCache>
                <c:ptCount val="1"/>
                <c:pt idx="0">
                  <c:v>s26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proportion'!$AM$27:$AO$27</c:f>
              <c:numCache>
                <c:formatCode>General</c:formatCode>
                <c:ptCount val="3"/>
                <c:pt idx="0">
                  <c:v>2.610169491525423</c:v>
                </c:pt>
                <c:pt idx="1">
                  <c:v>2.458333333333335</c:v>
                </c:pt>
                <c:pt idx="2">
                  <c:v>2.333333333333333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'pa proportion'!$AL$28</c:f>
              <c:strCache>
                <c:ptCount val="1"/>
                <c:pt idx="0">
                  <c:v>s28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proportion'!$AM$28:$AO$28</c:f>
              <c:numCache>
                <c:formatCode>General</c:formatCode>
                <c:ptCount val="3"/>
                <c:pt idx="0">
                  <c:v>3.373188405797102</c:v>
                </c:pt>
                <c:pt idx="1">
                  <c:v>3.738095238095238</c:v>
                </c:pt>
                <c:pt idx="2">
                  <c:v>3.307692307692307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'pa proportion'!$AL$29</c:f>
              <c:strCache>
                <c:ptCount val="1"/>
                <c:pt idx="0">
                  <c:v>s29</c:v>
                </c:pt>
              </c:strCache>
            </c:strRef>
          </c:tx>
          <c:cat>
            <c:strRef>
              <c:f>'pa proportion'!$AM$2:$AO$2</c:f>
              <c:strCache>
                <c:ptCount val="3"/>
                <c:pt idx="0">
                  <c:v>Early</c:v>
                </c:pt>
                <c:pt idx="1">
                  <c:v>On time</c:v>
                </c:pt>
                <c:pt idx="2">
                  <c:v>Late</c:v>
                </c:pt>
              </c:strCache>
            </c:strRef>
          </c:cat>
          <c:val>
            <c:numRef>
              <c:f>'pa proportion'!$AM$29:$AO$29</c:f>
              <c:numCache>
                <c:formatCode>General</c:formatCode>
                <c:ptCount val="3"/>
                <c:pt idx="0">
                  <c:v>2.687763713080168</c:v>
                </c:pt>
                <c:pt idx="1">
                  <c:v>2.644444444444444</c:v>
                </c:pt>
                <c:pt idx="2">
                  <c:v>1.833333333333331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58688"/>
        <c:axId val="-2123256128"/>
      </c:lineChart>
      <c:catAx>
        <c:axId val="-21232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3256128"/>
        <c:crosses val="autoZero"/>
        <c:auto val="1"/>
        <c:lblAlgn val="ctr"/>
        <c:lblOffset val="100"/>
        <c:noMultiLvlLbl val="0"/>
      </c:catAx>
      <c:valAx>
        <c:axId val="-212325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5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76</xdr:row>
      <xdr:rowOff>50800</xdr:rowOff>
    </xdr:from>
    <xdr:to>
      <xdr:col>12</xdr:col>
      <xdr:colOff>419100</xdr:colOff>
      <xdr:row>96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260350</xdr:colOff>
      <xdr:row>114</xdr:row>
      <xdr:rowOff>101600</xdr:rowOff>
    </xdr:from>
    <xdr:to>
      <xdr:col>16</xdr:col>
      <xdr:colOff>704850</xdr:colOff>
      <xdr:row>128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130</xdr:row>
      <xdr:rowOff>114300</xdr:rowOff>
    </xdr:from>
    <xdr:to>
      <xdr:col>16</xdr:col>
      <xdr:colOff>711200</xdr:colOff>
      <xdr:row>145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139</xdr:row>
      <xdr:rowOff>0</xdr:rowOff>
    </xdr:from>
    <xdr:to>
      <xdr:col>8</xdr:col>
      <xdr:colOff>444500</xdr:colOff>
      <xdr:row>153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209550</xdr:colOff>
      <xdr:row>46</xdr:row>
      <xdr:rowOff>0</xdr:rowOff>
    </xdr:from>
    <xdr:to>
      <xdr:col>21</xdr:col>
      <xdr:colOff>654050</xdr:colOff>
      <xdr:row>60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463550</xdr:colOff>
      <xdr:row>56</xdr:row>
      <xdr:rowOff>139700</xdr:rowOff>
    </xdr:from>
    <xdr:to>
      <xdr:col>17</xdr:col>
      <xdr:colOff>82550</xdr:colOff>
      <xdr:row>71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171450</xdr:colOff>
      <xdr:row>102</xdr:row>
      <xdr:rowOff>19050</xdr:rowOff>
    </xdr:from>
    <xdr:to>
      <xdr:col>11</xdr:col>
      <xdr:colOff>361950</xdr:colOff>
      <xdr:row>116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349250</xdr:colOff>
      <xdr:row>15</xdr:row>
      <xdr:rowOff>19050</xdr:rowOff>
    </xdr:from>
    <xdr:to>
      <xdr:col>12</xdr:col>
      <xdr:colOff>539750</xdr:colOff>
      <xdr:row>29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349250</xdr:colOff>
      <xdr:row>15</xdr:row>
      <xdr:rowOff>19050</xdr:rowOff>
    </xdr:from>
    <xdr:to>
      <xdr:col>34</xdr:col>
      <xdr:colOff>793750</xdr:colOff>
      <xdr:row>29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30</xdr:row>
      <xdr:rowOff>177800</xdr:rowOff>
    </xdr:from>
    <xdr:to>
      <xdr:col>8</xdr:col>
      <xdr:colOff>673100</xdr:colOff>
      <xdr:row>63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6</xdr:row>
      <xdr:rowOff>165100</xdr:rowOff>
    </xdr:from>
    <xdr:to>
      <xdr:col>9</xdr:col>
      <xdr:colOff>476250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30</xdr:row>
      <xdr:rowOff>127000</xdr:rowOff>
    </xdr:from>
    <xdr:to>
      <xdr:col>10</xdr:col>
      <xdr:colOff>158750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</xdr:colOff>
      <xdr:row>20</xdr:row>
      <xdr:rowOff>88900</xdr:rowOff>
    </xdr:from>
    <xdr:to>
      <xdr:col>15</xdr:col>
      <xdr:colOff>514350</xdr:colOff>
      <xdr:row>34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D30" sqref="D30"/>
    </sheetView>
  </sheetViews>
  <sheetFormatPr baseColWidth="10" defaultRowHeight="16" x14ac:dyDescent="0.2"/>
  <sheetData>
    <row r="1" spans="1:9" x14ac:dyDescent="0.2">
      <c r="A1" s="1" t="s">
        <v>27</v>
      </c>
      <c r="B1" t="s">
        <v>26</v>
      </c>
      <c r="C1" t="s">
        <v>37</v>
      </c>
      <c r="D1" t="s">
        <v>50</v>
      </c>
    </row>
    <row r="2" spans="1:9" x14ac:dyDescent="0.2">
      <c r="A2" s="7" t="s">
        <v>0</v>
      </c>
      <c r="B2" s="8">
        <v>28.052206777739698</v>
      </c>
      <c r="C2" s="8"/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</row>
    <row r="3" spans="1:9" x14ac:dyDescent="0.2">
      <c r="A3" s="2" t="s">
        <v>1</v>
      </c>
      <c r="B3">
        <v>28.052206777739698</v>
      </c>
      <c r="C3" t="s">
        <v>38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1:9" x14ac:dyDescent="0.2">
      <c r="A4" s="7" t="s">
        <v>2</v>
      </c>
      <c r="B4" s="8">
        <v>29.235936282914501</v>
      </c>
      <c r="C4" s="8"/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</row>
    <row r="5" spans="1:9" x14ac:dyDescent="0.2">
      <c r="A5" s="1" t="s">
        <v>3</v>
      </c>
      <c r="B5">
        <v>25.115562103451001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</row>
    <row r="6" spans="1:9" x14ac:dyDescent="0.2">
      <c r="A6" s="1" t="s">
        <v>4</v>
      </c>
      <c r="B6">
        <v>26.452220691064401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</row>
    <row r="7" spans="1:9" x14ac:dyDescent="0.2">
      <c r="A7" s="1" t="s">
        <v>5</v>
      </c>
      <c r="B7">
        <v>25.9280784484029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</row>
    <row r="8" spans="1:9" x14ac:dyDescent="0.2">
      <c r="A8" s="4" t="s">
        <v>6</v>
      </c>
      <c r="B8" s="5">
        <v>24.580729227159399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</row>
    <row r="9" spans="1:9" x14ac:dyDescent="0.2">
      <c r="A9" s="2" t="s">
        <v>7</v>
      </c>
      <c r="B9" s="5">
        <v>20.6320023293924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</row>
    <row r="10" spans="1:9" x14ac:dyDescent="0.2">
      <c r="A10" s="4" t="s">
        <v>8</v>
      </c>
      <c r="B10" s="5">
        <v>22.239509361098101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</row>
    <row r="11" spans="1:9" x14ac:dyDescent="0.2">
      <c r="A11" s="4" t="s">
        <v>9</v>
      </c>
      <c r="B11" s="5">
        <v>21.258639098545199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</row>
    <row r="12" spans="1:9" x14ac:dyDescent="0.2">
      <c r="A12" s="4" t="s">
        <v>10</v>
      </c>
      <c r="B12" s="5">
        <v>25.663600913903998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</row>
    <row r="13" spans="1:9" x14ac:dyDescent="0.2">
      <c r="A13" s="1" t="s">
        <v>11</v>
      </c>
      <c r="B13">
        <v>22.597455453633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</row>
    <row r="14" spans="1:9" x14ac:dyDescent="0.2">
      <c r="A14" s="1" t="s">
        <v>12</v>
      </c>
      <c r="B14">
        <v>22.695244082742001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</row>
    <row r="15" spans="1:9" x14ac:dyDescent="0.2">
      <c r="A15" s="2" t="s">
        <v>13</v>
      </c>
      <c r="B15">
        <v>22.702749508542102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</row>
    <row r="16" spans="1:9" x14ac:dyDescent="0.2">
      <c r="A16" s="1" t="s">
        <v>14</v>
      </c>
      <c r="B16">
        <v>22.054131712690701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</row>
    <row r="17" spans="1:9" x14ac:dyDescent="0.2">
      <c r="A17" s="2" t="s">
        <v>15</v>
      </c>
      <c r="B17">
        <v>18.859149266164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</row>
    <row r="18" spans="1:9" x14ac:dyDescent="0.2">
      <c r="A18" s="1" t="s">
        <v>16</v>
      </c>
      <c r="B18">
        <v>25.583135917115602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</row>
    <row r="19" spans="1:9" x14ac:dyDescent="0.2">
      <c r="A19" s="1" t="s">
        <v>17</v>
      </c>
      <c r="B19">
        <v>25.2212018082536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</row>
    <row r="20" spans="1:9" x14ac:dyDescent="0.2">
      <c r="A20" s="7" t="s">
        <v>18</v>
      </c>
      <c r="B20" s="8">
        <v>29.451874380416001</v>
      </c>
      <c r="C20" s="8"/>
      <c r="D20" s="8">
        <v>2</v>
      </c>
      <c r="E20" s="8">
        <v>3</v>
      </c>
      <c r="F20" s="8">
        <v>4</v>
      </c>
      <c r="G20" s="8">
        <v>5</v>
      </c>
      <c r="H20" s="8">
        <v>6</v>
      </c>
      <c r="I20" s="8">
        <v>7</v>
      </c>
    </row>
    <row r="21" spans="1:9" x14ac:dyDescent="0.2">
      <c r="A21" s="7" t="s">
        <v>19</v>
      </c>
      <c r="B21" s="8">
        <v>27.0187579844327</v>
      </c>
      <c r="C21" s="8"/>
      <c r="D21" s="8">
        <v>2</v>
      </c>
      <c r="E21" s="8">
        <v>3</v>
      </c>
      <c r="F21" s="8">
        <v>4</v>
      </c>
      <c r="G21" s="8">
        <v>5</v>
      </c>
      <c r="H21" s="8">
        <v>6</v>
      </c>
      <c r="I21" s="8">
        <v>7</v>
      </c>
    </row>
    <row r="22" spans="1:9" x14ac:dyDescent="0.2">
      <c r="A22" s="2" t="s">
        <v>28</v>
      </c>
      <c r="B22">
        <v>-11.419626712272899</v>
      </c>
      <c r="C22" t="s">
        <v>49</v>
      </c>
    </row>
    <row r="23" spans="1:9" x14ac:dyDescent="0.2">
      <c r="A23" s="2" t="s">
        <v>29</v>
      </c>
      <c r="B23">
        <v>15.928156056174499</v>
      </c>
      <c r="C23" t="s">
        <v>49</v>
      </c>
    </row>
    <row r="24" spans="1:9" x14ac:dyDescent="0.2">
      <c r="A24" s="7" t="s">
        <v>30</v>
      </c>
      <c r="B24" s="8">
        <v>27.0077546135158</v>
      </c>
      <c r="C24" s="8"/>
      <c r="D24" s="8">
        <v>2</v>
      </c>
      <c r="E24" s="8">
        <v>3</v>
      </c>
      <c r="F24" s="8">
        <v>4</v>
      </c>
      <c r="G24" s="8">
        <v>5</v>
      </c>
      <c r="H24" s="8">
        <v>6</v>
      </c>
      <c r="I24" s="8">
        <v>7</v>
      </c>
    </row>
    <row r="25" spans="1:9" x14ac:dyDescent="0.2">
      <c r="A25" s="7" t="s">
        <v>31</v>
      </c>
      <c r="B25" s="8">
        <v>28.133745139711401</v>
      </c>
      <c r="C25" s="8"/>
      <c r="D25" s="8">
        <v>2</v>
      </c>
      <c r="E25" s="8">
        <v>3</v>
      </c>
      <c r="F25" s="8">
        <v>4</v>
      </c>
      <c r="G25" s="8">
        <v>5</v>
      </c>
      <c r="H25" s="8">
        <v>6</v>
      </c>
      <c r="I25" s="8">
        <v>7</v>
      </c>
    </row>
    <row r="26" spans="1:9" x14ac:dyDescent="0.2">
      <c r="A26" s="7" t="s">
        <v>32</v>
      </c>
      <c r="B26" s="8">
        <v>28.504624666220899</v>
      </c>
      <c r="C26" s="8"/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</row>
    <row r="27" spans="1:9" x14ac:dyDescent="0.2">
      <c r="A27" s="1" t="s">
        <v>33</v>
      </c>
      <c r="B27">
        <v>26.209144574906301</v>
      </c>
      <c r="D27">
        <v>1</v>
      </c>
      <c r="E27">
        <v>2</v>
      </c>
      <c r="F27">
        <v>3</v>
      </c>
      <c r="G27">
        <v>4</v>
      </c>
      <c r="H27">
        <v>5</v>
      </c>
      <c r="I27">
        <v>6</v>
      </c>
    </row>
    <row r="28" spans="1:9" x14ac:dyDescent="0.2">
      <c r="A28" s="7" t="s">
        <v>34</v>
      </c>
      <c r="B28" s="8">
        <v>28.449237180409</v>
      </c>
      <c r="C28" s="8"/>
      <c r="D28" s="8">
        <v>2</v>
      </c>
      <c r="E28" s="8">
        <v>3</v>
      </c>
      <c r="F28" s="8">
        <v>4</v>
      </c>
      <c r="G28" s="8">
        <v>5</v>
      </c>
      <c r="H28" s="8">
        <v>6</v>
      </c>
      <c r="I28" s="8">
        <v>7</v>
      </c>
    </row>
    <row r="29" spans="1:9" x14ac:dyDescent="0.2">
      <c r="A29" s="3" t="s">
        <v>35</v>
      </c>
      <c r="B29">
        <v>22.425693733896502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</row>
    <row r="30" spans="1:9" x14ac:dyDescent="0.2">
      <c r="A30" s="3" t="s">
        <v>36</v>
      </c>
      <c r="B30">
        <v>26.162710497431299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</row>
    <row r="33" spans="2:13" x14ac:dyDescent="0.2">
      <c r="B33" s="9">
        <f>AVERAGE(B1:B30)</f>
        <v>23.613649375013587</v>
      </c>
    </row>
    <row r="37" spans="2:13" x14ac:dyDescent="0.2">
      <c r="M37" t="s">
        <v>89</v>
      </c>
    </row>
    <row r="38" spans="2:13" x14ac:dyDescent="0.2">
      <c r="M38" t="s">
        <v>90</v>
      </c>
    </row>
    <row r="39" spans="2:13" x14ac:dyDescent="0.2">
      <c r="M39" t="s">
        <v>91</v>
      </c>
    </row>
    <row r="40" spans="2:13" x14ac:dyDescent="0.2">
      <c r="M40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tabSelected="1" topLeftCell="I1" workbookViewId="0">
      <selection activeCell="C84" sqref="C84"/>
    </sheetView>
  </sheetViews>
  <sheetFormatPr baseColWidth="10" defaultRowHeight="16" x14ac:dyDescent="0.2"/>
  <cols>
    <col min="9" max="10" width="12.5" bestFit="1" customWidth="1"/>
  </cols>
  <sheetData>
    <row r="1" spans="1:41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M1" t="s">
        <v>94</v>
      </c>
    </row>
    <row r="2" spans="1:41" x14ac:dyDescent="0.2">
      <c r="B2" t="s">
        <v>20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s="9" t="s">
        <v>51</v>
      </c>
      <c r="J2" t="s">
        <v>86</v>
      </c>
      <c r="K2" t="s">
        <v>93</v>
      </c>
      <c r="L2" t="s">
        <v>94</v>
      </c>
      <c r="N2" t="s">
        <v>48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s="9" t="s">
        <v>51</v>
      </c>
      <c r="V2" t="s">
        <v>86</v>
      </c>
      <c r="W2" t="s">
        <v>93</v>
      </c>
      <c r="X2" t="s">
        <v>94</v>
      </c>
      <c r="Z2" t="s">
        <v>22</v>
      </c>
      <c r="AA2" t="s">
        <v>42</v>
      </c>
      <c r="AB2" t="s">
        <v>43</v>
      </c>
      <c r="AC2" t="s">
        <v>44</v>
      </c>
      <c r="AD2" t="s">
        <v>45</v>
      </c>
      <c r="AE2" t="s">
        <v>46</v>
      </c>
      <c r="AF2" t="s">
        <v>47</v>
      </c>
      <c r="AG2" s="9" t="s">
        <v>51</v>
      </c>
      <c r="AH2" t="s">
        <v>86</v>
      </c>
      <c r="AI2" t="s">
        <v>93</v>
      </c>
      <c r="AJ2" t="s">
        <v>94</v>
      </c>
      <c r="AM2" t="s">
        <v>24</v>
      </c>
      <c r="AN2" t="s">
        <v>95</v>
      </c>
      <c r="AO2" t="s">
        <v>22</v>
      </c>
    </row>
    <row r="3" spans="1:41" x14ac:dyDescent="0.2">
      <c r="A3" t="s">
        <v>84</v>
      </c>
      <c r="B3" s="7" t="s">
        <v>0</v>
      </c>
      <c r="C3">
        <v>0</v>
      </c>
      <c r="D3">
        <v>0</v>
      </c>
      <c r="E3">
        <v>0.16666666666666699</v>
      </c>
      <c r="F3">
        <v>1</v>
      </c>
      <c r="G3">
        <v>1</v>
      </c>
      <c r="H3">
        <v>1</v>
      </c>
      <c r="I3" s="9">
        <f t="shared" ref="I3:I29" si="0">AVERAGE(C3:H3)</f>
        <v>0.52777777777777779</v>
      </c>
      <c r="J3">
        <f>SLOPE(C3:H3,$C$1:$H$1)</f>
        <v>0.25238095238095237</v>
      </c>
      <c r="K3">
        <f>INTERCEPT(C3:H3,$C$1:$H$1)</f>
        <v>-0.35555555555555551</v>
      </c>
      <c r="L3">
        <f>(0.5-K3)/J3</f>
        <v>3.3899371069182389</v>
      </c>
      <c r="N3" s="7" t="s">
        <v>0</v>
      </c>
      <c r="O3">
        <v>0</v>
      </c>
      <c r="P3">
        <v>0.16666666666666699</v>
      </c>
      <c r="Q3">
        <v>0.25</v>
      </c>
      <c r="R3">
        <v>1</v>
      </c>
      <c r="S3">
        <v>1</v>
      </c>
      <c r="T3">
        <v>1</v>
      </c>
      <c r="U3" s="9">
        <f t="shared" ref="U3:U29" si="1">AVERAGE(O3:T3)</f>
        <v>0.56944444444444453</v>
      </c>
      <c r="V3">
        <f>SLOPE(O3:T3,$C$1:$H$1)</f>
        <v>0.23571428571428565</v>
      </c>
      <c r="W3">
        <f>INTERCEPT(O3:T3,$C$1:$H$1)</f>
        <v>-0.2555555555555552</v>
      </c>
      <c r="X3">
        <f>(0.5-W3)/V3</f>
        <v>3.2053872053872046</v>
      </c>
      <c r="Z3" s="7" t="s">
        <v>0</v>
      </c>
      <c r="AA3">
        <v>0.16666666666666699</v>
      </c>
      <c r="AB3">
        <v>0.25</v>
      </c>
      <c r="AC3">
        <v>8.3333333333333301E-2</v>
      </c>
      <c r="AD3">
        <v>0.91666666666666696</v>
      </c>
      <c r="AE3">
        <v>1</v>
      </c>
      <c r="AF3">
        <v>1</v>
      </c>
      <c r="AG3" s="9">
        <f t="shared" ref="AG3:AG29" si="2">AVERAGE(AA3:AF3)</f>
        <v>0.56944444444444453</v>
      </c>
      <c r="AH3">
        <f>SLOPE(AA3:AF3,$C$1:$H$1)</f>
        <v>0.2071428571428571</v>
      </c>
      <c r="AI3">
        <f>INTERCEPT(AA3:AF3,$C$1:$H$1)</f>
        <v>-0.15555555555555534</v>
      </c>
      <c r="AJ3">
        <f>(0.5-AI3)/AH3</f>
        <v>3.1647509578544057</v>
      </c>
      <c r="AL3" s="7" t="s">
        <v>0</v>
      </c>
      <c r="AM3">
        <v>3.3899371069182389</v>
      </c>
      <c r="AN3">
        <v>3.2053872053872046</v>
      </c>
      <c r="AO3">
        <v>3.1647509578544057</v>
      </c>
    </row>
    <row r="4" spans="1:41" x14ac:dyDescent="0.2">
      <c r="A4" t="s">
        <v>84</v>
      </c>
      <c r="B4" s="7" t="s">
        <v>2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 s="9">
        <f t="shared" si="0"/>
        <v>0.5</v>
      </c>
      <c r="J4">
        <f t="shared" ref="J4:J29" si="3">SLOPE(C4:H4,$C$1:$H$1)</f>
        <v>0.25714285714285712</v>
      </c>
      <c r="K4">
        <f t="shared" ref="K4:K29" si="4">INTERCEPT(C4:H4,$C$1:$H$1)</f>
        <v>-0.39999999999999991</v>
      </c>
      <c r="L4">
        <f t="shared" ref="L4:L29" si="5">(0.5-K4)/J4</f>
        <v>3.5</v>
      </c>
      <c r="N4" s="7" t="s">
        <v>2</v>
      </c>
      <c r="O4">
        <v>0</v>
      </c>
      <c r="P4">
        <v>0</v>
      </c>
      <c r="Q4">
        <v>0</v>
      </c>
      <c r="R4">
        <v>0.91666666666666696</v>
      </c>
      <c r="S4">
        <v>1</v>
      </c>
      <c r="T4">
        <v>1</v>
      </c>
      <c r="U4" s="9">
        <f t="shared" si="1"/>
        <v>0.48611111111111116</v>
      </c>
      <c r="V4">
        <f t="shared" ref="V4:V29" si="6">SLOPE(O4:T4,$C$1:$H$1)</f>
        <v>0.25476190476190474</v>
      </c>
      <c r="W4">
        <f t="shared" ref="W4:W29" si="7">INTERCEPT(O4:T4,$C$1:$H$1)</f>
        <v>-0.40555555555555545</v>
      </c>
      <c r="X4">
        <f t="shared" ref="X4:X29" si="8">(0.5-W4)/V4</f>
        <v>3.5545171339563861</v>
      </c>
      <c r="Z4" s="7" t="s">
        <v>2</v>
      </c>
      <c r="AA4">
        <v>8.3333333333333301E-2</v>
      </c>
      <c r="AB4">
        <v>0</v>
      </c>
      <c r="AC4">
        <v>0</v>
      </c>
      <c r="AD4">
        <v>1</v>
      </c>
      <c r="AE4">
        <v>0.91666666666666696</v>
      </c>
      <c r="AF4">
        <v>0.91666666666666696</v>
      </c>
      <c r="AG4" s="9">
        <f t="shared" si="2"/>
        <v>0.48611111111111116</v>
      </c>
      <c r="AH4">
        <f t="shared" ref="AH4:AH29" si="9">SLOPE(AA4:AF4,$C$1:$H$1)</f>
        <v>0.22619047619047628</v>
      </c>
      <c r="AI4">
        <f t="shared" ref="AI4:AI29" si="10">INTERCEPT(AA4:AF4,$C$1:$H$1)</f>
        <v>-0.3055555555555558</v>
      </c>
      <c r="AJ4">
        <f t="shared" ref="AJ4:AJ29" si="11">(0.5-AI4)/AH4</f>
        <v>3.5614035087719298</v>
      </c>
      <c r="AL4" s="7" t="s">
        <v>2</v>
      </c>
      <c r="AM4">
        <v>3.5</v>
      </c>
      <c r="AN4">
        <v>3.5545171339563861</v>
      </c>
      <c r="AO4">
        <v>3.5614035087719298</v>
      </c>
    </row>
    <row r="5" spans="1:41" x14ac:dyDescent="0.2">
      <c r="A5" t="s">
        <v>84</v>
      </c>
      <c r="B5" s="7" t="s">
        <v>18</v>
      </c>
      <c r="C5" s="1">
        <v>0</v>
      </c>
      <c r="D5" s="1">
        <v>0</v>
      </c>
      <c r="E5" s="1">
        <v>0</v>
      </c>
      <c r="F5" s="1">
        <v>0.75</v>
      </c>
      <c r="G5" s="1">
        <v>0.91666666666666696</v>
      </c>
      <c r="H5" s="1">
        <v>1</v>
      </c>
      <c r="I5" s="9">
        <f t="shared" si="0"/>
        <v>0.44444444444444448</v>
      </c>
      <c r="J5">
        <f t="shared" si="3"/>
        <v>0.24285714285714285</v>
      </c>
      <c r="K5">
        <f t="shared" si="4"/>
        <v>-0.4055555555555555</v>
      </c>
      <c r="L5">
        <f t="shared" si="5"/>
        <v>3.7287581699346402</v>
      </c>
      <c r="N5" s="7" t="s">
        <v>18</v>
      </c>
      <c r="O5">
        <v>0</v>
      </c>
      <c r="P5">
        <v>0</v>
      </c>
      <c r="Q5">
        <v>0</v>
      </c>
      <c r="R5">
        <v>0.66666666666666696</v>
      </c>
      <c r="S5">
        <v>0.91666666666666696</v>
      </c>
      <c r="T5">
        <v>1</v>
      </c>
      <c r="U5" s="9">
        <f t="shared" si="1"/>
        <v>0.43055555555555564</v>
      </c>
      <c r="V5">
        <f t="shared" si="6"/>
        <v>0.24047619047619051</v>
      </c>
      <c r="W5">
        <f t="shared" si="7"/>
        <v>-0.41111111111111115</v>
      </c>
      <c r="X5">
        <f t="shared" si="8"/>
        <v>3.7887788778877884</v>
      </c>
      <c r="Z5" s="7" t="s">
        <v>18</v>
      </c>
      <c r="AA5">
        <v>0</v>
      </c>
      <c r="AB5">
        <v>0</v>
      </c>
      <c r="AC5">
        <v>0</v>
      </c>
      <c r="AD5">
        <v>0.83333333333333304</v>
      </c>
      <c r="AE5">
        <v>0.91666666666666696</v>
      </c>
      <c r="AF5">
        <v>1</v>
      </c>
      <c r="AG5" s="9">
        <f t="shared" si="2"/>
        <v>0.45833333333333331</v>
      </c>
      <c r="AH5">
        <f t="shared" si="9"/>
        <v>0.24523809523809531</v>
      </c>
      <c r="AI5">
        <f t="shared" si="10"/>
        <v>-0.4000000000000003</v>
      </c>
      <c r="AJ5">
        <f t="shared" si="11"/>
        <v>3.6699029126213594</v>
      </c>
      <c r="AL5" s="7" t="s">
        <v>18</v>
      </c>
      <c r="AM5">
        <v>3.7287581699346402</v>
      </c>
      <c r="AN5">
        <v>3.7887788778877884</v>
      </c>
      <c r="AO5">
        <v>3.6699029126213594</v>
      </c>
    </row>
    <row r="6" spans="1:41" x14ac:dyDescent="0.2">
      <c r="A6" t="s">
        <v>84</v>
      </c>
      <c r="B6" s="7" t="s">
        <v>19</v>
      </c>
      <c r="C6" s="1">
        <v>0</v>
      </c>
      <c r="D6" s="1">
        <v>0</v>
      </c>
      <c r="E6" s="1">
        <v>0</v>
      </c>
      <c r="F6" s="1">
        <v>0.25</v>
      </c>
      <c r="G6" s="1">
        <v>1</v>
      </c>
      <c r="H6" s="1">
        <v>0.91666666666666696</v>
      </c>
      <c r="I6" s="9">
        <f t="shared" si="0"/>
        <v>0.36111111111111116</v>
      </c>
      <c r="J6">
        <f t="shared" si="3"/>
        <v>0.22380952380952382</v>
      </c>
      <c r="K6">
        <f t="shared" si="4"/>
        <v>-0.42222222222222217</v>
      </c>
      <c r="L6">
        <f t="shared" si="5"/>
        <v>4.120567375886524</v>
      </c>
      <c r="N6" s="7" t="s">
        <v>19</v>
      </c>
      <c r="O6">
        <v>0</v>
      </c>
      <c r="P6">
        <v>0</v>
      </c>
      <c r="Q6">
        <v>0</v>
      </c>
      <c r="R6">
        <v>8.3333333333333301E-2</v>
      </c>
      <c r="S6">
        <v>0.75</v>
      </c>
      <c r="T6">
        <v>0.91666666666666696</v>
      </c>
      <c r="U6" s="9">
        <f t="shared" si="1"/>
        <v>0.29166666666666669</v>
      </c>
      <c r="V6">
        <f t="shared" si="6"/>
        <v>0.19761904761904767</v>
      </c>
      <c r="W6">
        <f t="shared" si="7"/>
        <v>-0.40000000000000019</v>
      </c>
      <c r="X6">
        <f t="shared" si="8"/>
        <v>4.5542168674698793</v>
      </c>
      <c r="Z6" s="7" t="s">
        <v>19</v>
      </c>
      <c r="AA6">
        <v>0</v>
      </c>
      <c r="AB6">
        <v>0</v>
      </c>
      <c r="AC6">
        <v>0</v>
      </c>
      <c r="AD6">
        <v>0.33333333333333298</v>
      </c>
      <c r="AE6">
        <v>0.83333333333333304</v>
      </c>
      <c r="AF6">
        <v>1</v>
      </c>
      <c r="AG6" s="9">
        <f t="shared" si="2"/>
        <v>0.36111111111111099</v>
      </c>
      <c r="AH6">
        <f t="shared" si="9"/>
        <v>0.22380952380952379</v>
      </c>
      <c r="AI6">
        <f t="shared" si="10"/>
        <v>-0.42222222222222222</v>
      </c>
      <c r="AJ6">
        <f t="shared" si="11"/>
        <v>4.1205673758865258</v>
      </c>
      <c r="AL6" s="7" t="s">
        <v>19</v>
      </c>
      <c r="AM6">
        <v>4.120567375886524</v>
      </c>
      <c r="AN6">
        <v>4.5542168674698793</v>
      </c>
      <c r="AO6">
        <v>4.1205673758865258</v>
      </c>
    </row>
    <row r="7" spans="1:41" x14ac:dyDescent="0.2">
      <c r="A7" t="s">
        <v>84</v>
      </c>
      <c r="B7" s="7" t="s">
        <v>30</v>
      </c>
      <c r="C7">
        <v>0</v>
      </c>
      <c r="D7">
        <v>0</v>
      </c>
      <c r="E7">
        <v>0.41666666666666702</v>
      </c>
      <c r="F7">
        <v>1</v>
      </c>
      <c r="G7">
        <v>1</v>
      </c>
      <c r="H7">
        <v>1</v>
      </c>
      <c r="I7" s="9">
        <f t="shared" si="0"/>
        <v>0.56944444444444453</v>
      </c>
      <c r="J7">
        <f t="shared" si="3"/>
        <v>0.2452380952380952</v>
      </c>
      <c r="K7">
        <f t="shared" si="4"/>
        <v>-0.28888888888888864</v>
      </c>
      <c r="L7">
        <f t="shared" si="5"/>
        <v>3.2168284789644006</v>
      </c>
      <c r="N7" s="7" t="s">
        <v>30</v>
      </c>
      <c r="O7">
        <v>0</v>
      </c>
      <c r="P7">
        <v>0</v>
      </c>
      <c r="Q7">
        <v>0.5</v>
      </c>
      <c r="R7">
        <v>1</v>
      </c>
      <c r="S7">
        <v>1</v>
      </c>
      <c r="T7">
        <v>1</v>
      </c>
      <c r="U7" s="9">
        <f t="shared" si="1"/>
        <v>0.58333333333333337</v>
      </c>
      <c r="V7">
        <f t="shared" si="6"/>
        <v>0.24285714285714285</v>
      </c>
      <c r="W7">
        <f t="shared" si="7"/>
        <v>-0.26666666666666661</v>
      </c>
      <c r="X7">
        <f t="shared" si="8"/>
        <v>3.1568627450980391</v>
      </c>
      <c r="Z7" s="7" t="s">
        <v>30</v>
      </c>
      <c r="AA7">
        <v>0</v>
      </c>
      <c r="AB7">
        <v>0</v>
      </c>
      <c r="AC7">
        <v>0.5</v>
      </c>
      <c r="AD7">
        <v>0.91666666666666696</v>
      </c>
      <c r="AE7">
        <v>1</v>
      </c>
      <c r="AF7">
        <v>1</v>
      </c>
      <c r="AG7" s="9">
        <f t="shared" si="2"/>
        <v>0.56944444444444453</v>
      </c>
      <c r="AH7">
        <f t="shared" si="9"/>
        <v>0.24047619047619045</v>
      </c>
      <c r="AI7">
        <f t="shared" si="10"/>
        <v>-0.27222222222222203</v>
      </c>
      <c r="AJ7">
        <f t="shared" si="11"/>
        <v>3.2112211221122107</v>
      </c>
      <c r="AL7" s="7" t="s">
        <v>30</v>
      </c>
      <c r="AM7">
        <v>3.2168284789644006</v>
      </c>
      <c r="AN7">
        <v>3.1568627450980391</v>
      </c>
      <c r="AO7">
        <v>3.2112211221122107</v>
      </c>
    </row>
    <row r="8" spans="1:41" x14ac:dyDescent="0.2">
      <c r="A8" t="s">
        <v>84</v>
      </c>
      <c r="B8" s="7" t="s">
        <v>31</v>
      </c>
      <c r="C8">
        <v>0</v>
      </c>
      <c r="D8">
        <v>0</v>
      </c>
      <c r="E8">
        <v>0.58333333333333304</v>
      </c>
      <c r="F8">
        <v>1</v>
      </c>
      <c r="G8">
        <v>1</v>
      </c>
      <c r="H8">
        <v>1</v>
      </c>
      <c r="I8" s="9">
        <f t="shared" si="0"/>
        <v>0.59722222222222221</v>
      </c>
      <c r="J8">
        <f t="shared" si="3"/>
        <v>0.24047619047619051</v>
      </c>
      <c r="K8">
        <f t="shared" si="4"/>
        <v>-0.24444444444444458</v>
      </c>
      <c r="L8">
        <f t="shared" si="5"/>
        <v>3.0957095709570956</v>
      </c>
      <c r="N8" s="7" t="s">
        <v>31</v>
      </c>
      <c r="O8">
        <v>0</v>
      </c>
      <c r="P8">
        <v>0.16666666666666699</v>
      </c>
      <c r="Q8">
        <v>0.66666666666666696</v>
      </c>
      <c r="R8">
        <v>1</v>
      </c>
      <c r="S8">
        <v>0.91666666666666696</v>
      </c>
      <c r="T8">
        <v>1</v>
      </c>
      <c r="U8" s="9">
        <f t="shared" si="1"/>
        <v>0.62500000000000011</v>
      </c>
      <c r="V8">
        <f t="shared" si="6"/>
        <v>0.21666666666666667</v>
      </c>
      <c r="W8">
        <f t="shared" si="7"/>
        <v>-0.13333333333333319</v>
      </c>
      <c r="X8">
        <f t="shared" si="8"/>
        <v>2.9230769230769225</v>
      </c>
      <c r="Z8" s="7" t="s">
        <v>31</v>
      </c>
      <c r="AA8">
        <v>0</v>
      </c>
      <c r="AB8">
        <v>0.25</v>
      </c>
      <c r="AC8">
        <v>0.66666666666666696</v>
      </c>
      <c r="AD8">
        <v>1</v>
      </c>
      <c r="AE8">
        <v>1</v>
      </c>
      <c r="AF8">
        <v>1</v>
      </c>
      <c r="AG8" s="9">
        <f t="shared" si="2"/>
        <v>0.65277777777777779</v>
      </c>
      <c r="AH8">
        <f t="shared" si="9"/>
        <v>0.21666666666666665</v>
      </c>
      <c r="AI8">
        <f t="shared" si="10"/>
        <v>-0.10555555555555551</v>
      </c>
      <c r="AJ8">
        <f t="shared" si="11"/>
        <v>2.7948717948717952</v>
      </c>
      <c r="AL8" s="7" t="s">
        <v>31</v>
      </c>
      <c r="AM8">
        <v>3.0957095709570956</v>
      </c>
      <c r="AN8">
        <v>2.9230769230769225</v>
      </c>
      <c r="AO8">
        <v>2.7948717948717952</v>
      </c>
    </row>
    <row r="9" spans="1:41" x14ac:dyDescent="0.2">
      <c r="A9" t="s">
        <v>84</v>
      </c>
      <c r="B9" s="7" t="s">
        <v>32</v>
      </c>
      <c r="C9">
        <v>0</v>
      </c>
      <c r="D9">
        <v>8.3333333333333301E-2</v>
      </c>
      <c r="E9">
        <v>0.25</v>
      </c>
      <c r="F9">
        <v>1</v>
      </c>
      <c r="G9">
        <v>1</v>
      </c>
      <c r="H9">
        <v>1</v>
      </c>
      <c r="I9" s="9">
        <f t="shared" si="0"/>
        <v>0.55555555555555547</v>
      </c>
      <c r="J9">
        <f t="shared" si="3"/>
        <v>0.24285714285714285</v>
      </c>
      <c r="K9">
        <f t="shared" si="4"/>
        <v>-0.29444444444444451</v>
      </c>
      <c r="L9">
        <f t="shared" si="5"/>
        <v>3.2712418300653598</v>
      </c>
      <c r="N9" s="7" t="s">
        <v>32</v>
      </c>
      <c r="O9">
        <v>0</v>
      </c>
      <c r="P9">
        <v>0</v>
      </c>
      <c r="Q9">
        <v>0.25</v>
      </c>
      <c r="R9">
        <v>0.91666666666666696</v>
      </c>
      <c r="S9">
        <v>1</v>
      </c>
      <c r="T9">
        <v>1</v>
      </c>
      <c r="U9" s="9">
        <f t="shared" si="1"/>
        <v>0.52777777777777779</v>
      </c>
      <c r="V9">
        <f t="shared" si="6"/>
        <v>0.2476190476190476</v>
      </c>
      <c r="W9">
        <f t="shared" si="7"/>
        <v>-0.3388888888888888</v>
      </c>
      <c r="X9">
        <f t="shared" si="8"/>
        <v>3.3878205128205128</v>
      </c>
      <c r="Z9" s="7" t="s">
        <v>32</v>
      </c>
      <c r="AA9">
        <v>0</v>
      </c>
      <c r="AB9">
        <v>8.3333333333333301E-2</v>
      </c>
      <c r="AC9">
        <v>0.5</v>
      </c>
      <c r="AD9">
        <v>1</v>
      </c>
      <c r="AE9">
        <v>1</v>
      </c>
      <c r="AF9">
        <v>1</v>
      </c>
      <c r="AG9" s="9">
        <f t="shared" si="2"/>
        <v>0.59722222222222221</v>
      </c>
      <c r="AH9">
        <f t="shared" si="9"/>
        <v>0.23571428571428577</v>
      </c>
      <c r="AI9">
        <f t="shared" si="10"/>
        <v>-0.22777777777777797</v>
      </c>
      <c r="AJ9">
        <f t="shared" si="11"/>
        <v>3.0875420875420878</v>
      </c>
      <c r="AL9" s="7" t="s">
        <v>32</v>
      </c>
      <c r="AM9">
        <v>3.2712418300653598</v>
      </c>
      <c r="AN9">
        <v>3.3878205128205128</v>
      </c>
      <c r="AO9">
        <v>3.0875420875420878</v>
      </c>
    </row>
    <row r="10" spans="1:41" x14ac:dyDescent="0.2">
      <c r="A10" t="s">
        <v>84</v>
      </c>
      <c r="B10" s="7" t="s">
        <v>34</v>
      </c>
      <c r="C10">
        <v>0</v>
      </c>
      <c r="D10">
        <v>0</v>
      </c>
      <c r="E10">
        <v>0.33333333333333298</v>
      </c>
      <c r="F10">
        <v>0.91666666666666696</v>
      </c>
      <c r="G10">
        <v>1</v>
      </c>
      <c r="H10">
        <v>1</v>
      </c>
      <c r="I10" s="9">
        <f t="shared" si="0"/>
        <v>0.54166666666666663</v>
      </c>
      <c r="J10">
        <f t="shared" si="3"/>
        <v>0.24523809523809526</v>
      </c>
      <c r="K10">
        <f t="shared" si="4"/>
        <v>-0.31666666666666676</v>
      </c>
      <c r="L10">
        <f t="shared" si="5"/>
        <v>3.3300970873786411</v>
      </c>
      <c r="N10" s="7" t="s">
        <v>34</v>
      </c>
      <c r="O10">
        <v>8.3333333333333301E-2</v>
      </c>
      <c r="P10">
        <v>8.3333333333333301E-2</v>
      </c>
      <c r="Q10">
        <v>0.41666666666666702</v>
      </c>
      <c r="R10">
        <v>0.83333333333333304</v>
      </c>
      <c r="S10">
        <v>0.91666666666666696</v>
      </c>
      <c r="T10">
        <v>1</v>
      </c>
      <c r="U10" s="9">
        <f t="shared" si="1"/>
        <v>0.55555555555555558</v>
      </c>
      <c r="V10">
        <f t="shared" si="6"/>
        <v>0.21428571428571427</v>
      </c>
      <c r="W10">
        <f t="shared" si="7"/>
        <v>-0.19444444444444442</v>
      </c>
      <c r="X10">
        <f t="shared" si="8"/>
        <v>3.2407407407407409</v>
      </c>
      <c r="Z10" s="7" t="s">
        <v>34</v>
      </c>
      <c r="AA10">
        <v>8.3333333333333301E-2</v>
      </c>
      <c r="AB10">
        <v>0</v>
      </c>
      <c r="AC10">
        <v>0.33333333333333298</v>
      </c>
      <c r="AD10">
        <v>1</v>
      </c>
      <c r="AE10">
        <v>0.83333333333333304</v>
      </c>
      <c r="AF10">
        <v>1</v>
      </c>
      <c r="AG10" s="9">
        <f t="shared" si="2"/>
        <v>0.54166666666666652</v>
      </c>
      <c r="AH10">
        <f t="shared" si="9"/>
        <v>0.22142857142857142</v>
      </c>
      <c r="AI10">
        <f t="shared" si="10"/>
        <v>-0.23333333333333339</v>
      </c>
      <c r="AJ10">
        <f t="shared" si="11"/>
        <v>3.3118279569892479</v>
      </c>
      <c r="AL10" s="7" t="s">
        <v>34</v>
      </c>
      <c r="AM10">
        <v>3.3300970873786411</v>
      </c>
      <c r="AN10">
        <v>3.2407407407407409</v>
      </c>
      <c r="AO10">
        <v>3.3118279569892479</v>
      </c>
    </row>
    <row r="11" spans="1:41" x14ac:dyDescent="0.2">
      <c r="B11" s="6" t="s">
        <v>1</v>
      </c>
      <c r="C11">
        <v>0</v>
      </c>
      <c r="D11">
        <v>8.3333333333333301E-2</v>
      </c>
      <c r="E11">
        <v>0.41666666666666702</v>
      </c>
      <c r="F11">
        <v>0.75</v>
      </c>
      <c r="G11">
        <v>1</v>
      </c>
      <c r="H11">
        <v>1</v>
      </c>
      <c r="I11" s="9">
        <f t="shared" si="0"/>
        <v>0.54166666666666674</v>
      </c>
      <c r="J11">
        <f t="shared" si="3"/>
        <v>0.23095238095238091</v>
      </c>
      <c r="K11">
        <f t="shared" si="4"/>
        <v>-0.26666666666666639</v>
      </c>
      <c r="L11">
        <f t="shared" si="5"/>
        <v>3.3195876288659787</v>
      </c>
      <c r="N11" s="6" t="s">
        <v>1</v>
      </c>
      <c r="O11">
        <v>0</v>
      </c>
      <c r="P11">
        <v>0</v>
      </c>
      <c r="Q11">
        <v>0.33333333333333298</v>
      </c>
      <c r="R11">
        <v>0.66666666666666696</v>
      </c>
      <c r="S11">
        <v>1</v>
      </c>
      <c r="T11">
        <v>1</v>
      </c>
      <c r="U11" s="9">
        <f t="shared" si="1"/>
        <v>0.5</v>
      </c>
      <c r="V11">
        <f t="shared" si="6"/>
        <v>0.23809523809523811</v>
      </c>
      <c r="W11">
        <f t="shared" si="7"/>
        <v>-0.33333333333333337</v>
      </c>
      <c r="X11">
        <f t="shared" si="8"/>
        <v>3.5</v>
      </c>
      <c r="Z11" s="6" t="s">
        <v>1</v>
      </c>
      <c r="AA11">
        <v>0.16666666666666699</v>
      </c>
      <c r="AB11">
        <v>0.16666666666666699</v>
      </c>
      <c r="AC11">
        <v>0.25</v>
      </c>
      <c r="AD11">
        <v>0.5</v>
      </c>
      <c r="AE11">
        <v>0.91666666666666696</v>
      </c>
      <c r="AF11">
        <v>1</v>
      </c>
      <c r="AG11" s="9">
        <f t="shared" si="2"/>
        <v>0.50000000000000011</v>
      </c>
      <c r="AH11">
        <f t="shared" si="9"/>
        <v>0.19047619047619047</v>
      </c>
      <c r="AI11">
        <f t="shared" si="10"/>
        <v>-0.16666666666666652</v>
      </c>
      <c r="AJ11">
        <f t="shared" si="11"/>
        <v>3.4999999999999996</v>
      </c>
      <c r="AL11" s="6" t="s">
        <v>1</v>
      </c>
      <c r="AM11">
        <v>3.3195876288659787</v>
      </c>
      <c r="AN11">
        <v>3.5</v>
      </c>
      <c r="AO11">
        <v>3.4999999999999996</v>
      </c>
    </row>
    <row r="12" spans="1:41" x14ac:dyDescent="0.2">
      <c r="B12" s="1" t="s">
        <v>3</v>
      </c>
      <c r="C12">
        <v>0.16666666666666699</v>
      </c>
      <c r="D12">
        <v>0.25</v>
      </c>
      <c r="E12">
        <v>0.5</v>
      </c>
      <c r="F12">
        <v>0.83333333333333304</v>
      </c>
      <c r="G12">
        <v>1</v>
      </c>
      <c r="H12">
        <v>1</v>
      </c>
      <c r="I12" s="9">
        <f t="shared" si="0"/>
        <v>0.625</v>
      </c>
      <c r="J12">
        <f t="shared" si="3"/>
        <v>0.19285714285714281</v>
      </c>
      <c r="K12">
        <f t="shared" si="4"/>
        <v>-4.9999999999999822E-2</v>
      </c>
      <c r="L12">
        <f t="shared" si="5"/>
        <v>2.8518518518518516</v>
      </c>
      <c r="N12" s="1" t="s">
        <v>3</v>
      </c>
      <c r="O12">
        <v>0.16666666666666699</v>
      </c>
      <c r="P12">
        <v>0.25</v>
      </c>
      <c r="Q12">
        <v>0.5</v>
      </c>
      <c r="R12">
        <v>1</v>
      </c>
      <c r="S12">
        <v>1</v>
      </c>
      <c r="T12">
        <v>1</v>
      </c>
      <c r="U12" s="9">
        <f t="shared" si="1"/>
        <v>0.65277777777777779</v>
      </c>
      <c r="V12">
        <f t="shared" si="6"/>
        <v>0.19761904761904756</v>
      </c>
      <c r="W12">
        <f t="shared" si="7"/>
        <v>-3.888888888888864E-2</v>
      </c>
      <c r="X12">
        <f t="shared" si="8"/>
        <v>2.7269076305220881</v>
      </c>
      <c r="Z12" s="1" t="s">
        <v>3</v>
      </c>
      <c r="AA12">
        <v>0.25</v>
      </c>
      <c r="AB12">
        <v>0.25</v>
      </c>
      <c r="AC12">
        <v>0.41666666666666702</v>
      </c>
      <c r="AD12">
        <v>0.91666666666666696</v>
      </c>
      <c r="AE12">
        <v>1</v>
      </c>
      <c r="AF12">
        <v>1</v>
      </c>
      <c r="AG12" s="9">
        <f t="shared" si="2"/>
        <v>0.63888888888888895</v>
      </c>
      <c r="AH12">
        <f t="shared" si="9"/>
        <v>0.18571428571428572</v>
      </c>
      <c r="AI12">
        <f t="shared" si="10"/>
        <v>-1.1111111111111072E-2</v>
      </c>
      <c r="AJ12">
        <f t="shared" si="11"/>
        <v>2.7521367521367517</v>
      </c>
      <c r="AL12" s="1" t="s">
        <v>3</v>
      </c>
      <c r="AM12">
        <v>2.8518518518518516</v>
      </c>
      <c r="AN12">
        <v>2.7269076305220881</v>
      </c>
      <c r="AO12">
        <v>2.7521367521367517</v>
      </c>
    </row>
    <row r="13" spans="1:41" x14ac:dyDescent="0.2">
      <c r="B13" s="1" t="s">
        <v>4</v>
      </c>
      <c r="C13">
        <v>0.16666666666666699</v>
      </c>
      <c r="D13">
        <v>0.16666666666666699</v>
      </c>
      <c r="E13">
        <v>0.33333333333333298</v>
      </c>
      <c r="F13">
        <v>0.75</v>
      </c>
      <c r="G13">
        <v>1</v>
      </c>
      <c r="H13">
        <v>1</v>
      </c>
      <c r="I13" s="9">
        <f t="shared" si="0"/>
        <v>0.56944444444444453</v>
      </c>
      <c r="J13">
        <f t="shared" si="3"/>
        <v>0.2023809523809523</v>
      </c>
      <c r="K13">
        <f t="shared" si="4"/>
        <v>-0.13888888888888851</v>
      </c>
      <c r="L13">
        <f t="shared" si="5"/>
        <v>3.1568627450980387</v>
      </c>
      <c r="N13" s="1" t="s">
        <v>4</v>
      </c>
      <c r="O13">
        <v>0.16666666666666699</v>
      </c>
      <c r="P13">
        <v>0.25</v>
      </c>
      <c r="Q13">
        <v>0.25</v>
      </c>
      <c r="R13">
        <v>0.83333333333333304</v>
      </c>
      <c r="S13">
        <v>1</v>
      </c>
      <c r="T13">
        <v>1</v>
      </c>
      <c r="U13" s="9">
        <f t="shared" si="1"/>
        <v>0.58333333333333337</v>
      </c>
      <c r="V13">
        <f t="shared" si="6"/>
        <v>0.19999999999999996</v>
      </c>
      <c r="W13">
        <f t="shared" si="7"/>
        <v>-0.11666666666666647</v>
      </c>
      <c r="X13">
        <f t="shared" si="8"/>
        <v>3.083333333333333</v>
      </c>
      <c r="Z13" s="1" t="s">
        <v>4</v>
      </c>
      <c r="AA13">
        <v>0.16666666666666699</v>
      </c>
      <c r="AB13">
        <v>0</v>
      </c>
      <c r="AC13">
        <v>0.25</v>
      </c>
      <c r="AD13">
        <v>0.66666666666666696</v>
      </c>
      <c r="AE13">
        <v>1</v>
      </c>
      <c r="AF13">
        <v>1</v>
      </c>
      <c r="AG13" s="9">
        <f t="shared" si="2"/>
        <v>0.51388888888888895</v>
      </c>
      <c r="AH13">
        <f t="shared" si="9"/>
        <v>0.21666666666666665</v>
      </c>
      <c r="AI13">
        <f t="shared" si="10"/>
        <v>-0.24444444444444435</v>
      </c>
      <c r="AJ13">
        <f t="shared" si="11"/>
        <v>3.4358974358974357</v>
      </c>
      <c r="AL13" s="1" t="s">
        <v>4</v>
      </c>
      <c r="AM13">
        <v>3.1568627450980387</v>
      </c>
      <c r="AN13">
        <v>3.083333333333333</v>
      </c>
      <c r="AO13">
        <v>3.4358974358974357</v>
      </c>
    </row>
    <row r="14" spans="1:41" x14ac:dyDescent="0.2">
      <c r="B14" s="1" t="s">
        <v>5</v>
      </c>
      <c r="C14">
        <v>8.3333333333333301E-2</v>
      </c>
      <c r="D14">
        <v>0.33333333333333298</v>
      </c>
      <c r="E14">
        <v>0.58333333333333304</v>
      </c>
      <c r="F14">
        <v>1</v>
      </c>
      <c r="G14">
        <v>1</v>
      </c>
      <c r="H14">
        <v>1</v>
      </c>
      <c r="I14" s="9">
        <f t="shared" si="0"/>
        <v>0.66666666666666652</v>
      </c>
      <c r="J14">
        <f t="shared" si="3"/>
        <v>0.20000000000000004</v>
      </c>
      <c r="K14">
        <f t="shared" si="4"/>
        <v>-3.3333333333333659E-2</v>
      </c>
      <c r="L14">
        <f t="shared" si="5"/>
        <v>2.6666666666666679</v>
      </c>
      <c r="N14" s="1" t="s">
        <v>5</v>
      </c>
      <c r="O14">
        <v>0.41666666666666702</v>
      </c>
      <c r="P14">
        <v>0.25</v>
      </c>
      <c r="Q14">
        <v>0.83333333333333304</v>
      </c>
      <c r="R14">
        <v>0.91666666666666696</v>
      </c>
      <c r="S14">
        <v>1</v>
      </c>
      <c r="T14">
        <v>1</v>
      </c>
      <c r="U14" s="9">
        <f t="shared" si="1"/>
        <v>0.73611111111111116</v>
      </c>
      <c r="V14">
        <f t="shared" si="6"/>
        <v>0.14999999999999997</v>
      </c>
      <c r="W14">
        <f t="shared" si="7"/>
        <v>0.21111111111111125</v>
      </c>
      <c r="X14">
        <f t="shared" si="8"/>
        <v>1.9259259259259254</v>
      </c>
      <c r="Z14" s="1" t="s">
        <v>5</v>
      </c>
      <c r="AA14">
        <v>0.16666666666666699</v>
      </c>
      <c r="AB14">
        <v>0.41666666666666702</v>
      </c>
      <c r="AC14">
        <v>0.5</v>
      </c>
      <c r="AD14">
        <v>1</v>
      </c>
      <c r="AE14">
        <v>1</v>
      </c>
      <c r="AF14">
        <v>1</v>
      </c>
      <c r="AG14" s="9">
        <f t="shared" si="2"/>
        <v>0.68055555555555569</v>
      </c>
      <c r="AH14">
        <f t="shared" si="9"/>
        <v>0.18333333333333326</v>
      </c>
      <c r="AI14">
        <f t="shared" si="10"/>
        <v>3.8888888888889306E-2</v>
      </c>
      <c r="AJ14">
        <f t="shared" si="11"/>
        <v>2.5151515151515138</v>
      </c>
      <c r="AL14" s="1" t="s">
        <v>5</v>
      </c>
      <c r="AM14">
        <v>2.6666666666666679</v>
      </c>
      <c r="AN14">
        <v>1.9259259259259254</v>
      </c>
      <c r="AO14">
        <v>2.5151515151515138</v>
      </c>
    </row>
    <row r="15" spans="1:41" x14ac:dyDescent="0.2">
      <c r="B15" s="4" t="s">
        <v>6</v>
      </c>
      <c r="C15">
        <v>0</v>
      </c>
      <c r="D15">
        <v>0.41666666666666702</v>
      </c>
      <c r="E15">
        <v>0.41666666666666702</v>
      </c>
      <c r="F15">
        <v>0.83333333333333304</v>
      </c>
      <c r="G15">
        <v>1</v>
      </c>
      <c r="H15">
        <v>1</v>
      </c>
      <c r="I15" s="9">
        <f t="shared" si="0"/>
        <v>0.61111111111111116</v>
      </c>
      <c r="J15">
        <f t="shared" si="3"/>
        <v>0.20476190476190476</v>
      </c>
      <c r="K15">
        <f t="shared" si="4"/>
        <v>-0.10555555555555551</v>
      </c>
      <c r="L15">
        <f t="shared" si="5"/>
        <v>2.9573643410852712</v>
      </c>
      <c r="N15" s="4" t="s">
        <v>6</v>
      </c>
      <c r="O15">
        <v>0.33333333333333298</v>
      </c>
      <c r="P15">
        <v>0.25</v>
      </c>
      <c r="Q15">
        <v>0.41666666666666702</v>
      </c>
      <c r="R15">
        <v>0.66666666666666696</v>
      </c>
      <c r="S15">
        <v>0.91666666666666696</v>
      </c>
      <c r="T15">
        <v>1</v>
      </c>
      <c r="U15" s="9">
        <f t="shared" si="1"/>
        <v>0.59722222222222232</v>
      </c>
      <c r="V15">
        <f t="shared" si="6"/>
        <v>0.1595238095238096</v>
      </c>
      <c r="W15">
        <f t="shared" si="7"/>
        <v>3.8888888888888751E-2</v>
      </c>
      <c r="X15">
        <f t="shared" si="8"/>
        <v>2.8905472636815914</v>
      </c>
      <c r="Z15" s="4" t="s">
        <v>6</v>
      </c>
      <c r="AA15">
        <v>0.25</v>
      </c>
      <c r="AB15">
        <v>8.3333333333333301E-2</v>
      </c>
      <c r="AC15">
        <v>0.41666666666666702</v>
      </c>
      <c r="AD15">
        <v>0.75</v>
      </c>
      <c r="AE15">
        <v>1</v>
      </c>
      <c r="AF15">
        <v>1</v>
      </c>
      <c r="AG15" s="9">
        <f t="shared" si="2"/>
        <v>0.58333333333333337</v>
      </c>
      <c r="AH15">
        <f t="shared" si="9"/>
        <v>0.19523809523809524</v>
      </c>
      <c r="AI15">
        <f t="shared" si="10"/>
        <v>-9.9999999999999978E-2</v>
      </c>
      <c r="AJ15">
        <f t="shared" si="11"/>
        <v>3.0731707317073171</v>
      </c>
      <c r="AL15" s="4" t="s">
        <v>6</v>
      </c>
      <c r="AM15">
        <v>2.9573643410852712</v>
      </c>
      <c r="AN15">
        <v>2.8905472636815914</v>
      </c>
      <c r="AO15">
        <v>3.0731707317073171</v>
      </c>
    </row>
    <row r="16" spans="1:41" x14ac:dyDescent="0.2">
      <c r="B16" s="2" t="s">
        <v>7</v>
      </c>
      <c r="C16">
        <v>0.16666666666666699</v>
      </c>
      <c r="D16">
        <v>0.16666666666666699</v>
      </c>
      <c r="E16">
        <v>0.25</v>
      </c>
      <c r="F16">
        <v>0.91666666666666696</v>
      </c>
      <c r="G16">
        <v>1</v>
      </c>
      <c r="H16">
        <v>1</v>
      </c>
      <c r="I16" s="9">
        <f t="shared" si="0"/>
        <v>0.58333333333333348</v>
      </c>
      <c r="J16">
        <f t="shared" si="3"/>
        <v>0.20952380952380945</v>
      </c>
      <c r="K16">
        <f t="shared" si="4"/>
        <v>-0.14999999999999958</v>
      </c>
      <c r="L16">
        <f t="shared" si="5"/>
        <v>3.1022727272727266</v>
      </c>
      <c r="N16" s="2" t="s">
        <v>7</v>
      </c>
      <c r="O16">
        <v>0</v>
      </c>
      <c r="P16">
        <v>0.33333333333333298</v>
      </c>
      <c r="Q16">
        <v>0.33333333333333298</v>
      </c>
      <c r="R16">
        <v>0.83333333333333304</v>
      </c>
      <c r="S16">
        <v>1</v>
      </c>
      <c r="T16">
        <v>1</v>
      </c>
      <c r="U16" s="9">
        <f t="shared" si="1"/>
        <v>0.58333333333333315</v>
      </c>
      <c r="V16">
        <f t="shared" si="6"/>
        <v>0.21428571428571427</v>
      </c>
      <c r="W16">
        <f t="shared" si="7"/>
        <v>-0.16666666666666685</v>
      </c>
      <c r="X16">
        <f t="shared" si="8"/>
        <v>3.111111111111112</v>
      </c>
      <c r="Z16" s="2" t="s">
        <v>7</v>
      </c>
      <c r="AA16">
        <v>8.3333333333333301E-2</v>
      </c>
      <c r="AB16">
        <v>0.33333333333333298</v>
      </c>
      <c r="AC16">
        <v>0.75</v>
      </c>
      <c r="AD16">
        <v>0.91666666666666696</v>
      </c>
      <c r="AE16">
        <v>0.91666666666666696</v>
      </c>
      <c r="AF16">
        <v>1</v>
      </c>
      <c r="AG16" s="9">
        <f t="shared" si="2"/>
        <v>0.66666666666666663</v>
      </c>
      <c r="AH16">
        <f t="shared" si="9"/>
        <v>0.1857142857142858</v>
      </c>
      <c r="AI16">
        <f t="shared" si="10"/>
        <v>1.6666666666666274E-2</v>
      </c>
      <c r="AJ16">
        <f t="shared" si="11"/>
        <v>2.6025641025641035</v>
      </c>
      <c r="AL16" s="2" t="s">
        <v>7</v>
      </c>
      <c r="AM16">
        <v>3.1022727272727266</v>
      </c>
      <c r="AN16">
        <v>3.111111111111112</v>
      </c>
      <c r="AO16">
        <v>2.6025641025641035</v>
      </c>
    </row>
    <row r="17" spans="1:41" x14ac:dyDescent="0.2">
      <c r="B17" s="4" t="s">
        <v>8</v>
      </c>
      <c r="C17">
        <v>0.16666666666666699</v>
      </c>
      <c r="D17">
        <v>0.33333333333333298</v>
      </c>
      <c r="E17">
        <v>0.75</v>
      </c>
      <c r="F17">
        <v>0.91666666666666696</v>
      </c>
      <c r="G17">
        <v>0.91666666666666696</v>
      </c>
      <c r="H17">
        <v>0.91666666666666696</v>
      </c>
      <c r="I17" s="9">
        <f t="shared" si="0"/>
        <v>0.66666666666666685</v>
      </c>
      <c r="J17">
        <f t="shared" si="3"/>
        <v>0.16190476190476194</v>
      </c>
      <c r="K17">
        <f t="shared" si="4"/>
        <v>0.10000000000000009</v>
      </c>
      <c r="L17">
        <f t="shared" si="5"/>
        <v>2.4705882352941164</v>
      </c>
      <c r="N17" s="4" t="s">
        <v>8</v>
      </c>
      <c r="O17">
        <v>0.16666666666666699</v>
      </c>
      <c r="P17">
        <v>0.5</v>
      </c>
      <c r="Q17">
        <v>0.66666666666666696</v>
      </c>
      <c r="R17">
        <v>0.91666666666666696</v>
      </c>
      <c r="S17">
        <v>1</v>
      </c>
      <c r="T17">
        <v>1</v>
      </c>
      <c r="U17" s="9">
        <f t="shared" si="1"/>
        <v>0.70833333333333348</v>
      </c>
      <c r="V17">
        <f t="shared" si="6"/>
        <v>0.16904761904761897</v>
      </c>
      <c r="W17">
        <f t="shared" si="7"/>
        <v>0.11666666666666703</v>
      </c>
      <c r="X17">
        <f t="shared" si="8"/>
        <v>2.2676056338028157</v>
      </c>
      <c r="Z17" s="4" t="s">
        <v>8</v>
      </c>
      <c r="AA17">
        <v>0.58333333333333304</v>
      </c>
      <c r="AB17">
        <v>0.5</v>
      </c>
      <c r="AC17">
        <v>0.5</v>
      </c>
      <c r="AD17">
        <v>1</v>
      </c>
      <c r="AE17">
        <v>1</v>
      </c>
      <c r="AF17">
        <v>1</v>
      </c>
      <c r="AG17" s="9">
        <f t="shared" si="2"/>
        <v>0.76388888888888884</v>
      </c>
      <c r="AH17">
        <f t="shared" si="9"/>
        <v>0.11666666666666671</v>
      </c>
      <c r="AI17">
        <f t="shared" si="10"/>
        <v>0.35555555555555535</v>
      </c>
      <c r="AJ17">
        <f t="shared" si="11"/>
        <v>1.2380952380952395</v>
      </c>
      <c r="AL17" s="4" t="s">
        <v>8</v>
      </c>
      <c r="AM17">
        <v>2.4705882352941164</v>
      </c>
      <c r="AN17">
        <v>2.2676056338028157</v>
      </c>
      <c r="AO17">
        <v>1.2380952380952395</v>
      </c>
    </row>
    <row r="18" spans="1:41" x14ac:dyDescent="0.2">
      <c r="B18" s="4" t="s">
        <v>9</v>
      </c>
      <c r="C18">
        <v>0.33333333333333298</v>
      </c>
      <c r="D18">
        <v>0.25</v>
      </c>
      <c r="E18">
        <v>0.5</v>
      </c>
      <c r="F18">
        <v>0.83333333333333304</v>
      </c>
      <c r="G18">
        <v>1</v>
      </c>
      <c r="H18">
        <v>1</v>
      </c>
      <c r="I18" s="9">
        <f t="shared" si="0"/>
        <v>0.65277777777777768</v>
      </c>
      <c r="J18">
        <f t="shared" si="3"/>
        <v>0.16904761904761909</v>
      </c>
      <c r="K18">
        <f t="shared" si="4"/>
        <v>6.1111111111110894E-2</v>
      </c>
      <c r="L18">
        <f t="shared" si="5"/>
        <v>2.5962441314553999</v>
      </c>
      <c r="N18" s="4" t="s">
        <v>9</v>
      </c>
      <c r="O18">
        <v>0.66666666666666696</v>
      </c>
      <c r="P18">
        <v>0.66666666666666696</v>
      </c>
      <c r="Q18">
        <v>0.58333333333333304</v>
      </c>
      <c r="R18">
        <v>0.75</v>
      </c>
      <c r="S18">
        <v>1</v>
      </c>
      <c r="T18">
        <v>0.91666666666666696</v>
      </c>
      <c r="U18" s="9">
        <f t="shared" si="1"/>
        <v>0.76388888888888895</v>
      </c>
      <c r="V18">
        <f t="shared" si="6"/>
        <v>6.9047619047619024E-2</v>
      </c>
      <c r="W18">
        <f t="shared" si="7"/>
        <v>0.52222222222222237</v>
      </c>
      <c r="X18">
        <f t="shared" si="8"/>
        <v>-0.32183908045977228</v>
      </c>
      <c r="Z18" s="4" t="s">
        <v>9</v>
      </c>
      <c r="AA18">
        <v>0.58333333333333304</v>
      </c>
      <c r="AB18">
        <v>0.41666666666666702</v>
      </c>
      <c r="AC18">
        <v>0.83333333333333304</v>
      </c>
      <c r="AD18">
        <v>0.58333333333333304</v>
      </c>
      <c r="AE18">
        <v>1</v>
      </c>
      <c r="AF18">
        <v>1</v>
      </c>
      <c r="AG18" s="9">
        <f t="shared" si="2"/>
        <v>0.73611111111111105</v>
      </c>
      <c r="AH18">
        <f t="shared" si="9"/>
        <v>0.10238095238095239</v>
      </c>
      <c r="AI18">
        <f t="shared" si="10"/>
        <v>0.37777777777777766</v>
      </c>
      <c r="AJ18">
        <f t="shared" si="11"/>
        <v>1.1937984496124041</v>
      </c>
      <c r="AL18" s="4" t="s">
        <v>9</v>
      </c>
      <c r="AM18">
        <v>2.5962441314553999</v>
      </c>
      <c r="AN18">
        <v>-0.32183908045977228</v>
      </c>
      <c r="AO18">
        <v>1.1937984496124041</v>
      </c>
    </row>
    <row r="19" spans="1:41" x14ac:dyDescent="0.2">
      <c r="B19" s="4" t="s">
        <v>10</v>
      </c>
      <c r="C19">
        <v>8.3333333333333301E-2</v>
      </c>
      <c r="D19">
        <v>8.3333333333333301E-2</v>
      </c>
      <c r="E19">
        <v>0.16666666666666699</v>
      </c>
      <c r="F19">
        <v>0.66666666666666696</v>
      </c>
      <c r="G19">
        <v>1</v>
      </c>
      <c r="H19">
        <v>1</v>
      </c>
      <c r="I19" s="9">
        <f t="shared" si="0"/>
        <v>0.50000000000000011</v>
      </c>
      <c r="J19">
        <f t="shared" si="3"/>
        <v>0.22380952380952382</v>
      </c>
      <c r="K19">
        <f t="shared" si="4"/>
        <v>-0.28333333333333321</v>
      </c>
      <c r="L19">
        <f t="shared" si="5"/>
        <v>3.4999999999999991</v>
      </c>
      <c r="N19" s="4" t="s">
        <v>10</v>
      </c>
      <c r="O19">
        <v>0</v>
      </c>
      <c r="P19">
        <v>8.3333333333333301E-2</v>
      </c>
      <c r="Q19">
        <v>0.25</v>
      </c>
      <c r="R19">
        <v>1</v>
      </c>
      <c r="S19">
        <v>1</v>
      </c>
      <c r="T19">
        <v>1</v>
      </c>
      <c r="U19" s="9">
        <f t="shared" si="1"/>
        <v>0.55555555555555547</v>
      </c>
      <c r="V19">
        <f t="shared" si="6"/>
        <v>0.24285714285714285</v>
      </c>
      <c r="W19">
        <f t="shared" si="7"/>
        <v>-0.29444444444444451</v>
      </c>
      <c r="X19">
        <f t="shared" si="8"/>
        <v>3.2712418300653598</v>
      </c>
      <c r="Z19" s="4" t="s">
        <v>10</v>
      </c>
      <c r="AA19">
        <v>8.3333333333333301E-2</v>
      </c>
      <c r="AB19">
        <v>8.3333333333333301E-2</v>
      </c>
      <c r="AC19">
        <v>0.25</v>
      </c>
      <c r="AD19">
        <v>0.91666666666666696</v>
      </c>
      <c r="AE19">
        <v>1</v>
      </c>
      <c r="AF19">
        <v>1</v>
      </c>
      <c r="AG19" s="9">
        <f t="shared" si="2"/>
        <v>0.55555555555555558</v>
      </c>
      <c r="AH19">
        <f t="shared" si="9"/>
        <v>0.22857142857142856</v>
      </c>
      <c r="AI19">
        <f t="shared" si="10"/>
        <v>-0.24444444444444435</v>
      </c>
      <c r="AJ19">
        <f t="shared" si="11"/>
        <v>3.2569444444444442</v>
      </c>
      <c r="AL19" s="4" t="s">
        <v>10</v>
      </c>
      <c r="AM19">
        <v>3.4999999999999991</v>
      </c>
      <c r="AN19">
        <v>3.2712418300653598</v>
      </c>
      <c r="AO19">
        <v>3.2569444444444442</v>
      </c>
    </row>
    <row r="20" spans="1:41" x14ac:dyDescent="0.2">
      <c r="B20" s="1" t="s">
        <v>11</v>
      </c>
      <c r="C20">
        <v>8.3333333333333301E-2</v>
      </c>
      <c r="D20">
        <v>0</v>
      </c>
      <c r="E20">
        <v>0.16666666666666699</v>
      </c>
      <c r="F20">
        <v>1</v>
      </c>
      <c r="G20">
        <v>0.91666666666666696</v>
      </c>
      <c r="H20">
        <v>1</v>
      </c>
      <c r="I20" s="9">
        <f t="shared" si="0"/>
        <v>0.52777777777777779</v>
      </c>
      <c r="J20">
        <f t="shared" si="3"/>
        <v>0.23333333333333336</v>
      </c>
      <c r="K20">
        <f t="shared" si="4"/>
        <v>-0.28888888888888897</v>
      </c>
      <c r="L20">
        <f t="shared" si="5"/>
        <v>3.3809523809523809</v>
      </c>
      <c r="N20" s="1" t="s">
        <v>11</v>
      </c>
      <c r="O20">
        <v>0.16666666666666699</v>
      </c>
      <c r="P20">
        <v>0.16666666666666699</v>
      </c>
      <c r="Q20">
        <v>0.25</v>
      </c>
      <c r="R20">
        <v>1</v>
      </c>
      <c r="S20">
        <v>1</v>
      </c>
      <c r="T20">
        <v>0.91666666666666696</v>
      </c>
      <c r="U20" s="9">
        <f t="shared" si="1"/>
        <v>0.58333333333333348</v>
      </c>
      <c r="V20">
        <f t="shared" si="6"/>
        <v>0.2</v>
      </c>
      <c r="W20">
        <f t="shared" si="7"/>
        <v>-0.11666666666666659</v>
      </c>
      <c r="X20">
        <f t="shared" si="8"/>
        <v>3.0833333333333326</v>
      </c>
      <c r="Z20" s="1" t="s">
        <v>11</v>
      </c>
      <c r="AA20">
        <v>0.25</v>
      </c>
      <c r="AB20">
        <v>8.3333333333333301E-2</v>
      </c>
      <c r="AC20">
        <v>0.33333333333333298</v>
      </c>
      <c r="AD20">
        <v>1</v>
      </c>
      <c r="AE20">
        <v>1</v>
      </c>
      <c r="AF20">
        <v>1</v>
      </c>
      <c r="AG20" s="9">
        <f t="shared" si="2"/>
        <v>0.61111111111111105</v>
      </c>
      <c r="AH20">
        <f t="shared" si="9"/>
        <v>0.20476190476190478</v>
      </c>
      <c r="AI20">
        <f t="shared" si="10"/>
        <v>-0.10555555555555574</v>
      </c>
      <c r="AJ20">
        <f t="shared" si="11"/>
        <v>2.9573643410852717</v>
      </c>
      <c r="AL20" s="1" t="s">
        <v>11</v>
      </c>
      <c r="AM20">
        <v>3.3809523809523809</v>
      </c>
      <c r="AN20">
        <v>3.0833333333333326</v>
      </c>
      <c r="AO20">
        <v>2.9573643410852717</v>
      </c>
    </row>
    <row r="21" spans="1:41" x14ac:dyDescent="0.2">
      <c r="B21" s="1" t="s">
        <v>12</v>
      </c>
      <c r="C21">
        <v>0.16666666666666699</v>
      </c>
      <c r="D21">
        <v>0.16666666666666699</v>
      </c>
      <c r="E21">
        <v>0.75</v>
      </c>
      <c r="F21">
        <v>0.91666666666666696</v>
      </c>
      <c r="G21">
        <v>0.91666666666666696</v>
      </c>
      <c r="H21">
        <v>1</v>
      </c>
      <c r="I21" s="9">
        <f t="shared" si="0"/>
        <v>0.65277777777777801</v>
      </c>
      <c r="J21">
        <f t="shared" si="3"/>
        <v>0.18809523809523807</v>
      </c>
      <c r="K21">
        <f t="shared" si="4"/>
        <v>-5.5555555555552028E-3</v>
      </c>
      <c r="L21">
        <f t="shared" si="5"/>
        <v>2.6877637130801673</v>
      </c>
      <c r="N21" s="1" t="s">
        <v>12</v>
      </c>
      <c r="O21">
        <v>0.16666666666666699</v>
      </c>
      <c r="P21">
        <v>0.25</v>
      </c>
      <c r="Q21">
        <v>0.66666666666666696</v>
      </c>
      <c r="R21">
        <v>1</v>
      </c>
      <c r="S21">
        <v>0.91666666666666696</v>
      </c>
      <c r="T21">
        <v>1</v>
      </c>
      <c r="U21" s="9">
        <f t="shared" si="1"/>
        <v>0.66666666666666685</v>
      </c>
      <c r="V21">
        <f t="shared" si="6"/>
        <v>0.18571428571428567</v>
      </c>
      <c r="W21">
        <f t="shared" si="7"/>
        <v>1.6666666666667052E-2</v>
      </c>
      <c r="X21">
        <f t="shared" si="8"/>
        <v>2.6025641025641013</v>
      </c>
      <c r="Z21" s="1" t="s">
        <v>12</v>
      </c>
      <c r="AA21">
        <v>0.25</v>
      </c>
      <c r="AB21">
        <v>0.33333333333333298</v>
      </c>
      <c r="AC21">
        <v>0.83333333333333304</v>
      </c>
      <c r="AD21">
        <v>0.91666666666666696</v>
      </c>
      <c r="AE21">
        <v>1</v>
      </c>
      <c r="AF21">
        <v>1</v>
      </c>
      <c r="AG21" s="9">
        <f t="shared" si="2"/>
        <v>0.72222222222222221</v>
      </c>
      <c r="AH21">
        <f t="shared" si="9"/>
        <v>0.16666666666666669</v>
      </c>
      <c r="AI21">
        <f t="shared" si="10"/>
        <v>0.13888888888888884</v>
      </c>
      <c r="AJ21">
        <f t="shared" si="11"/>
        <v>2.1666666666666665</v>
      </c>
      <c r="AL21" s="1" t="s">
        <v>12</v>
      </c>
      <c r="AM21">
        <v>2.6877637130801673</v>
      </c>
      <c r="AN21">
        <v>2.6025641025641013</v>
      </c>
      <c r="AO21">
        <v>2.1666666666666665</v>
      </c>
    </row>
    <row r="22" spans="1:41" x14ac:dyDescent="0.2">
      <c r="B22" s="2" t="s">
        <v>13</v>
      </c>
      <c r="C22">
        <v>0.25</v>
      </c>
      <c r="D22">
        <v>0</v>
      </c>
      <c r="E22">
        <v>8.3333333333333301E-2</v>
      </c>
      <c r="F22">
        <v>0.91666666666666696</v>
      </c>
      <c r="G22">
        <v>1</v>
      </c>
      <c r="H22">
        <v>1</v>
      </c>
      <c r="I22" s="9">
        <f t="shared" si="0"/>
        <v>0.54166666666666663</v>
      </c>
      <c r="J22">
        <f t="shared" si="3"/>
        <v>0.21666666666666667</v>
      </c>
      <c r="K22">
        <f t="shared" si="4"/>
        <v>-0.21666666666666667</v>
      </c>
      <c r="L22">
        <f t="shared" si="5"/>
        <v>3.3076923076923075</v>
      </c>
      <c r="N22" s="2" t="s">
        <v>13</v>
      </c>
      <c r="O22">
        <v>0.16666666666666699</v>
      </c>
      <c r="P22">
        <v>8.3333333333333301E-2</v>
      </c>
      <c r="Q22">
        <v>0.58333333333333304</v>
      </c>
      <c r="R22">
        <v>0.91666666666666696</v>
      </c>
      <c r="S22">
        <v>1</v>
      </c>
      <c r="T22">
        <v>1</v>
      </c>
      <c r="U22" s="9">
        <f t="shared" si="1"/>
        <v>0.625</v>
      </c>
      <c r="V22">
        <f t="shared" si="6"/>
        <v>0.20714285714285713</v>
      </c>
      <c r="W22">
        <f t="shared" si="7"/>
        <v>-9.9999999999999978E-2</v>
      </c>
      <c r="X22">
        <f t="shared" si="8"/>
        <v>2.896551724137931</v>
      </c>
      <c r="Z22" s="2" t="s">
        <v>13</v>
      </c>
      <c r="AA22">
        <v>8.3333333333333301E-2</v>
      </c>
      <c r="AB22">
        <v>8.3333333333333301E-2</v>
      </c>
      <c r="AC22">
        <v>0.58333333333333304</v>
      </c>
      <c r="AD22">
        <v>1</v>
      </c>
      <c r="AE22">
        <v>1</v>
      </c>
      <c r="AF22">
        <v>1</v>
      </c>
      <c r="AG22" s="9">
        <f t="shared" si="2"/>
        <v>0.62499999999999989</v>
      </c>
      <c r="AH22">
        <f t="shared" si="9"/>
        <v>0.22142857142857142</v>
      </c>
      <c r="AI22">
        <f t="shared" si="10"/>
        <v>-0.15000000000000002</v>
      </c>
      <c r="AJ22">
        <f t="shared" si="11"/>
        <v>2.935483870967742</v>
      </c>
      <c r="AL22" s="2" t="s">
        <v>13</v>
      </c>
      <c r="AM22">
        <v>3.3076923076923075</v>
      </c>
      <c r="AN22">
        <v>2.896551724137931</v>
      </c>
      <c r="AO22">
        <v>2.935483870967742</v>
      </c>
    </row>
    <row r="23" spans="1:41" x14ac:dyDescent="0.2">
      <c r="B23" s="1" t="s">
        <v>14</v>
      </c>
      <c r="C23">
        <v>0.16666666666666699</v>
      </c>
      <c r="D23">
        <v>8.3333333333333301E-2</v>
      </c>
      <c r="E23">
        <v>0.5</v>
      </c>
      <c r="F23">
        <v>0.83333333333333304</v>
      </c>
      <c r="G23">
        <v>0.91666666666666696</v>
      </c>
      <c r="H23">
        <v>1</v>
      </c>
      <c r="I23" s="9">
        <f t="shared" si="0"/>
        <v>0.58333333333333337</v>
      </c>
      <c r="J23">
        <f t="shared" si="3"/>
        <v>0.19999999999999998</v>
      </c>
      <c r="K23">
        <f t="shared" si="4"/>
        <v>-0.11666666666666659</v>
      </c>
      <c r="L23">
        <f t="shared" si="5"/>
        <v>3.083333333333333</v>
      </c>
      <c r="N23" s="1" t="s">
        <v>14</v>
      </c>
      <c r="O23">
        <v>0.25</v>
      </c>
      <c r="P23">
        <v>0.25</v>
      </c>
      <c r="Q23">
        <v>0.41666666666666702</v>
      </c>
      <c r="R23">
        <v>0.83333333333333304</v>
      </c>
      <c r="S23">
        <v>0.91666666666666696</v>
      </c>
      <c r="T23">
        <v>0.75</v>
      </c>
      <c r="U23" s="9">
        <f t="shared" si="1"/>
        <v>0.56944444444444453</v>
      </c>
      <c r="V23">
        <f t="shared" si="6"/>
        <v>0.14047619047619048</v>
      </c>
      <c r="W23">
        <f t="shared" si="7"/>
        <v>7.7777777777777835E-2</v>
      </c>
      <c r="X23">
        <f t="shared" si="8"/>
        <v>3.0056497175141237</v>
      </c>
      <c r="Z23" s="1" t="s">
        <v>14</v>
      </c>
      <c r="AA23">
        <v>0.33333333333333298</v>
      </c>
      <c r="AB23">
        <v>0.16666666666666699</v>
      </c>
      <c r="AC23">
        <v>0.41666666666666702</v>
      </c>
      <c r="AD23">
        <v>0.91666666666666696</v>
      </c>
      <c r="AE23">
        <v>0.91666666666666696</v>
      </c>
      <c r="AF23">
        <v>0.83333333333333304</v>
      </c>
      <c r="AG23" s="9">
        <f t="shared" si="2"/>
        <v>0.59722222222222232</v>
      </c>
      <c r="AH23">
        <f t="shared" si="9"/>
        <v>0.15</v>
      </c>
      <c r="AI23">
        <f t="shared" si="10"/>
        <v>7.2222222222222299E-2</v>
      </c>
      <c r="AJ23">
        <f t="shared" si="11"/>
        <v>2.8518518518518516</v>
      </c>
      <c r="AL23" s="1" t="s">
        <v>14</v>
      </c>
      <c r="AM23">
        <v>3.083333333333333</v>
      </c>
      <c r="AN23">
        <v>3.0056497175141237</v>
      </c>
      <c r="AO23">
        <v>2.8518518518518516</v>
      </c>
    </row>
    <row r="24" spans="1:41" x14ac:dyDescent="0.2">
      <c r="B24" s="2" t="s">
        <v>15</v>
      </c>
      <c r="C24">
        <v>8.3333333333333301E-2</v>
      </c>
      <c r="D24">
        <v>8.3333333333333301E-2</v>
      </c>
      <c r="E24">
        <v>0.58333333333333304</v>
      </c>
      <c r="F24">
        <v>1</v>
      </c>
      <c r="G24">
        <v>1</v>
      </c>
      <c r="H24">
        <v>1</v>
      </c>
      <c r="I24" s="9">
        <f t="shared" si="0"/>
        <v>0.62499999999999989</v>
      </c>
      <c r="J24">
        <f t="shared" si="3"/>
        <v>0.22142857142857142</v>
      </c>
      <c r="K24">
        <f t="shared" si="4"/>
        <v>-0.15000000000000002</v>
      </c>
      <c r="L24">
        <f t="shared" si="5"/>
        <v>2.935483870967742</v>
      </c>
      <c r="N24" s="2" t="s">
        <v>15</v>
      </c>
      <c r="O24">
        <v>8.3333333333333301E-2</v>
      </c>
      <c r="P24">
        <v>0.25</v>
      </c>
      <c r="Q24">
        <v>0.41666666666666702</v>
      </c>
      <c r="R24">
        <v>1</v>
      </c>
      <c r="S24">
        <v>1</v>
      </c>
      <c r="T24">
        <v>1</v>
      </c>
      <c r="U24" s="9">
        <f t="shared" si="1"/>
        <v>0.62500000000000011</v>
      </c>
      <c r="V24">
        <f t="shared" si="6"/>
        <v>0.21190476190476193</v>
      </c>
      <c r="W24">
        <f t="shared" si="7"/>
        <v>-0.11666666666666659</v>
      </c>
      <c r="X24">
        <f t="shared" si="8"/>
        <v>2.9101123595505611</v>
      </c>
      <c r="Z24" s="2" t="s">
        <v>15</v>
      </c>
      <c r="AA24">
        <v>0.16666666666666699</v>
      </c>
      <c r="AB24">
        <v>0.16666666666666699</v>
      </c>
      <c r="AC24">
        <v>0.41666666666666702</v>
      </c>
      <c r="AD24">
        <v>0.83333333333333304</v>
      </c>
      <c r="AE24">
        <v>1</v>
      </c>
      <c r="AF24">
        <v>1</v>
      </c>
      <c r="AG24" s="9">
        <f t="shared" si="2"/>
        <v>0.59722222222222232</v>
      </c>
      <c r="AH24">
        <f t="shared" si="9"/>
        <v>0.2023809523809523</v>
      </c>
      <c r="AI24">
        <f t="shared" si="10"/>
        <v>-0.11111111111111072</v>
      </c>
      <c r="AJ24">
        <f t="shared" si="11"/>
        <v>3.0196078431372539</v>
      </c>
      <c r="AL24" s="2" t="s">
        <v>15</v>
      </c>
      <c r="AM24">
        <v>2.935483870967742</v>
      </c>
      <c r="AN24">
        <v>2.9101123595505611</v>
      </c>
      <c r="AO24">
        <v>3.0196078431372539</v>
      </c>
    </row>
    <row r="25" spans="1:41" x14ac:dyDescent="0.2">
      <c r="B25" s="1" t="s">
        <v>16</v>
      </c>
      <c r="C25" s="1">
        <v>0.58333333333333304</v>
      </c>
      <c r="D25" s="1">
        <v>0.41666666666666702</v>
      </c>
      <c r="E25" s="1">
        <v>0.5</v>
      </c>
      <c r="F25" s="1">
        <v>0.75</v>
      </c>
      <c r="G25" s="1">
        <v>1</v>
      </c>
      <c r="H25" s="1">
        <v>1</v>
      </c>
      <c r="I25" s="9">
        <f t="shared" si="0"/>
        <v>0.70833333333333337</v>
      </c>
      <c r="J25">
        <f t="shared" si="3"/>
        <v>0.11666666666666668</v>
      </c>
      <c r="K25">
        <f t="shared" si="4"/>
        <v>0.3</v>
      </c>
      <c r="L25">
        <f t="shared" si="5"/>
        <v>1.7142857142857142</v>
      </c>
      <c r="N25" s="1" t="s">
        <v>16</v>
      </c>
      <c r="O25">
        <v>0.41666666666666702</v>
      </c>
      <c r="P25">
        <v>0.66666666666666696</v>
      </c>
      <c r="Q25">
        <v>0.5</v>
      </c>
      <c r="R25">
        <v>1</v>
      </c>
      <c r="S25">
        <v>1</v>
      </c>
      <c r="T25">
        <v>1</v>
      </c>
      <c r="U25" s="9">
        <f t="shared" si="1"/>
        <v>0.76388888888888895</v>
      </c>
      <c r="V25">
        <f t="shared" si="6"/>
        <v>0.12619047619047613</v>
      </c>
      <c r="W25">
        <f t="shared" si="7"/>
        <v>0.32222222222222252</v>
      </c>
      <c r="X25">
        <f t="shared" si="8"/>
        <v>1.4088050314465392</v>
      </c>
      <c r="Z25" s="1" t="s">
        <v>16</v>
      </c>
      <c r="AA25">
        <v>0.41666666666666702</v>
      </c>
      <c r="AB25">
        <v>0.41666666666666702</v>
      </c>
      <c r="AC25">
        <v>0.66666666666666696</v>
      </c>
      <c r="AD25">
        <v>0.91666666666666696</v>
      </c>
      <c r="AE25">
        <v>1</v>
      </c>
      <c r="AF25">
        <v>1</v>
      </c>
      <c r="AG25" s="9">
        <f t="shared" si="2"/>
        <v>0.73611111111111127</v>
      </c>
      <c r="AH25">
        <f t="shared" si="9"/>
        <v>0.14047619047619042</v>
      </c>
      <c r="AI25">
        <f t="shared" si="10"/>
        <v>0.2444444444444448</v>
      </c>
      <c r="AJ25">
        <f t="shared" si="11"/>
        <v>1.8192090395480207</v>
      </c>
      <c r="AL25" s="1" t="s">
        <v>16</v>
      </c>
      <c r="AM25">
        <v>1.7142857142857142</v>
      </c>
      <c r="AN25">
        <v>1.4088050314465392</v>
      </c>
      <c r="AO25">
        <v>1.8192090395480207</v>
      </c>
    </row>
    <row r="26" spans="1:41" x14ac:dyDescent="0.2">
      <c r="B26" s="1" t="s">
        <v>17</v>
      </c>
      <c r="C26" s="1">
        <v>8.3333333333333301E-2</v>
      </c>
      <c r="D26" s="1">
        <v>8.3333333333333301E-2</v>
      </c>
      <c r="E26" s="1">
        <v>0.33333333333333298</v>
      </c>
      <c r="F26" s="1">
        <v>0.66666666666666696</v>
      </c>
      <c r="G26" s="1">
        <v>0.83333333333333304</v>
      </c>
      <c r="H26" s="1">
        <v>0.91666666666666696</v>
      </c>
      <c r="I26" s="9">
        <f t="shared" si="0"/>
        <v>0.4861111111111111</v>
      </c>
      <c r="J26">
        <f t="shared" si="3"/>
        <v>0.19285714285714292</v>
      </c>
      <c r="K26">
        <f t="shared" si="4"/>
        <v>-0.18888888888888916</v>
      </c>
      <c r="L26">
        <f t="shared" si="5"/>
        <v>3.5720164609053495</v>
      </c>
      <c r="N26" s="1" t="s">
        <v>17</v>
      </c>
      <c r="O26">
        <v>0</v>
      </c>
      <c r="P26">
        <v>0</v>
      </c>
      <c r="Q26">
        <v>8.3333333333333301E-2</v>
      </c>
      <c r="R26">
        <v>0.75</v>
      </c>
      <c r="S26">
        <v>0.83333333333333304</v>
      </c>
      <c r="T26">
        <v>0.91666666666666696</v>
      </c>
      <c r="U26" s="9">
        <f t="shared" si="1"/>
        <v>0.43055555555555552</v>
      </c>
      <c r="V26">
        <f t="shared" si="6"/>
        <v>0.22142857142857142</v>
      </c>
      <c r="W26">
        <f t="shared" si="7"/>
        <v>-0.34444444444444439</v>
      </c>
      <c r="X26">
        <f t="shared" si="8"/>
        <v>3.8136200716845874</v>
      </c>
      <c r="Z26" s="1" t="s">
        <v>17</v>
      </c>
      <c r="AA26">
        <v>0</v>
      </c>
      <c r="AB26">
        <v>8.3333333333333301E-2</v>
      </c>
      <c r="AC26">
        <v>0</v>
      </c>
      <c r="AD26">
        <v>0.83333333333333304</v>
      </c>
      <c r="AE26">
        <v>0.75</v>
      </c>
      <c r="AF26">
        <v>0.66666666666666696</v>
      </c>
      <c r="AG26" s="9">
        <f t="shared" si="2"/>
        <v>0.38888888888888884</v>
      </c>
      <c r="AH26">
        <f t="shared" si="9"/>
        <v>0.17619047619047623</v>
      </c>
      <c r="AI26">
        <f t="shared" si="10"/>
        <v>-0.22777777777777797</v>
      </c>
      <c r="AJ26">
        <f t="shared" si="11"/>
        <v>4.1306306306306304</v>
      </c>
      <c r="AL26" s="1" t="s">
        <v>17</v>
      </c>
      <c r="AM26">
        <v>3.5720164609053495</v>
      </c>
      <c r="AN26">
        <v>3.8136200716845874</v>
      </c>
      <c r="AO26">
        <v>4.1306306306306304</v>
      </c>
    </row>
    <row r="27" spans="1:41" x14ac:dyDescent="0.2">
      <c r="B27" s="1" t="s">
        <v>33</v>
      </c>
      <c r="C27">
        <v>0.41666666666666702</v>
      </c>
      <c r="D27">
        <v>0.25</v>
      </c>
      <c r="E27">
        <v>0.5</v>
      </c>
      <c r="F27">
        <v>0.66666666666666696</v>
      </c>
      <c r="G27">
        <v>1</v>
      </c>
      <c r="H27">
        <v>0.91666666666666696</v>
      </c>
      <c r="I27" s="9">
        <f t="shared" si="0"/>
        <v>0.62500000000000011</v>
      </c>
      <c r="J27">
        <f t="shared" si="3"/>
        <v>0.14047619047619048</v>
      </c>
      <c r="K27">
        <f t="shared" si="4"/>
        <v>0.13333333333333341</v>
      </c>
      <c r="L27">
        <f t="shared" si="5"/>
        <v>2.610169491525423</v>
      </c>
      <c r="N27" s="1" t="s">
        <v>33</v>
      </c>
      <c r="O27">
        <v>0.33333333333333298</v>
      </c>
      <c r="P27">
        <v>0.58333333333333304</v>
      </c>
      <c r="Q27">
        <v>0.25</v>
      </c>
      <c r="R27">
        <v>0.83333333333333304</v>
      </c>
      <c r="S27">
        <v>0.83333333333333304</v>
      </c>
      <c r="T27">
        <v>1</v>
      </c>
      <c r="U27" s="9">
        <f t="shared" si="1"/>
        <v>0.63888888888888873</v>
      </c>
      <c r="V27">
        <f t="shared" si="6"/>
        <v>0.13333333333333336</v>
      </c>
      <c r="W27">
        <f t="shared" si="7"/>
        <v>0.17222222222222194</v>
      </c>
      <c r="X27">
        <f t="shared" si="8"/>
        <v>2.4583333333333348</v>
      </c>
      <c r="Z27" s="1" t="s">
        <v>33</v>
      </c>
      <c r="AA27">
        <v>0.41666666666666702</v>
      </c>
      <c r="AB27">
        <v>0.25</v>
      </c>
      <c r="AC27">
        <v>0.58333333333333304</v>
      </c>
      <c r="AD27">
        <v>0.83333333333333304</v>
      </c>
      <c r="AE27">
        <v>1</v>
      </c>
      <c r="AF27">
        <v>1</v>
      </c>
      <c r="AG27" s="9">
        <f t="shared" si="2"/>
        <v>0.68055555555555547</v>
      </c>
      <c r="AH27">
        <f t="shared" si="9"/>
        <v>0.15476190476190471</v>
      </c>
      <c r="AI27">
        <f t="shared" si="10"/>
        <v>0.13888888888888895</v>
      </c>
      <c r="AJ27">
        <f t="shared" si="11"/>
        <v>2.3333333333333335</v>
      </c>
      <c r="AL27" s="1" t="s">
        <v>33</v>
      </c>
      <c r="AM27">
        <v>2.610169491525423</v>
      </c>
      <c r="AN27">
        <v>2.4583333333333348</v>
      </c>
      <c r="AO27">
        <v>2.3333333333333335</v>
      </c>
    </row>
    <row r="28" spans="1:41" x14ac:dyDescent="0.2">
      <c r="B28" s="3" t="s">
        <v>35</v>
      </c>
      <c r="C28">
        <v>0.16666666666666699</v>
      </c>
      <c r="D28">
        <v>0</v>
      </c>
      <c r="E28">
        <v>0.25</v>
      </c>
      <c r="F28">
        <v>0.75</v>
      </c>
      <c r="G28">
        <v>1</v>
      </c>
      <c r="H28">
        <v>1</v>
      </c>
      <c r="I28" s="9">
        <f t="shared" si="0"/>
        <v>0.52777777777777779</v>
      </c>
      <c r="J28">
        <f t="shared" si="3"/>
        <v>0.21904761904761899</v>
      </c>
      <c r="K28">
        <f t="shared" si="4"/>
        <v>-0.23888888888888871</v>
      </c>
      <c r="L28">
        <f t="shared" si="5"/>
        <v>3.3731884057971016</v>
      </c>
      <c r="N28" s="3" t="s">
        <v>35</v>
      </c>
      <c r="O28">
        <v>0</v>
      </c>
      <c r="P28">
        <v>0</v>
      </c>
      <c r="Q28">
        <v>0.16666666666666699</v>
      </c>
      <c r="R28">
        <v>0.58333333333333304</v>
      </c>
      <c r="S28">
        <v>0.91666666666666696</v>
      </c>
      <c r="T28">
        <v>1</v>
      </c>
      <c r="U28" s="9">
        <f t="shared" si="1"/>
        <v>0.44444444444444448</v>
      </c>
      <c r="V28">
        <f t="shared" si="6"/>
        <v>0.23333333333333336</v>
      </c>
      <c r="W28">
        <f t="shared" si="7"/>
        <v>-0.37222222222222229</v>
      </c>
      <c r="X28">
        <f t="shared" si="8"/>
        <v>3.7380952380952377</v>
      </c>
      <c r="Z28" s="3" t="s">
        <v>35</v>
      </c>
      <c r="AA28">
        <v>0</v>
      </c>
      <c r="AB28">
        <v>0.16666666666666699</v>
      </c>
      <c r="AC28">
        <v>0.33333333333333298</v>
      </c>
      <c r="AD28">
        <v>0.83333333333333304</v>
      </c>
      <c r="AE28">
        <v>1</v>
      </c>
      <c r="AF28">
        <v>0.91666666666666696</v>
      </c>
      <c r="AG28" s="9">
        <f t="shared" si="2"/>
        <v>0.54166666666666663</v>
      </c>
      <c r="AH28">
        <f t="shared" si="9"/>
        <v>0.21666666666666667</v>
      </c>
      <c r="AI28">
        <f t="shared" si="10"/>
        <v>-0.21666666666666667</v>
      </c>
      <c r="AJ28">
        <f t="shared" si="11"/>
        <v>3.3076923076923075</v>
      </c>
      <c r="AL28" s="3" t="s">
        <v>35</v>
      </c>
      <c r="AM28">
        <v>3.3731884057971016</v>
      </c>
      <c r="AN28">
        <v>3.7380952380952377</v>
      </c>
      <c r="AO28">
        <v>3.3076923076923075</v>
      </c>
    </row>
    <row r="29" spans="1:41" x14ac:dyDescent="0.2">
      <c r="B29" s="3" t="s">
        <v>36</v>
      </c>
      <c r="C29">
        <v>0.16666666666666699</v>
      </c>
      <c r="D29">
        <v>0.25</v>
      </c>
      <c r="E29">
        <v>0.66666666666666696</v>
      </c>
      <c r="F29">
        <v>0.83333333333333304</v>
      </c>
      <c r="G29">
        <v>1</v>
      </c>
      <c r="H29">
        <v>1</v>
      </c>
      <c r="I29" s="9">
        <f t="shared" si="0"/>
        <v>0.65277777777777779</v>
      </c>
      <c r="J29">
        <f t="shared" si="3"/>
        <v>0.18809523809523801</v>
      </c>
      <c r="K29">
        <f t="shared" si="4"/>
        <v>-5.5555555555552028E-3</v>
      </c>
      <c r="L29">
        <f t="shared" si="5"/>
        <v>2.6877637130801681</v>
      </c>
      <c r="N29" s="3" t="s">
        <v>36</v>
      </c>
      <c r="O29">
        <v>0.25</v>
      </c>
      <c r="P29">
        <v>0.33333333333333298</v>
      </c>
      <c r="Q29">
        <v>0.41666666666666702</v>
      </c>
      <c r="R29">
        <v>0.91666666666666696</v>
      </c>
      <c r="S29">
        <v>1</v>
      </c>
      <c r="T29">
        <v>1</v>
      </c>
      <c r="U29" s="9">
        <f t="shared" si="1"/>
        <v>0.65277777777777779</v>
      </c>
      <c r="V29">
        <f t="shared" si="6"/>
        <v>0.17857142857142858</v>
      </c>
      <c r="W29">
        <f t="shared" si="7"/>
        <v>2.777777777777779E-2</v>
      </c>
      <c r="X29">
        <f t="shared" si="8"/>
        <v>2.6444444444444444</v>
      </c>
      <c r="Z29" s="3" t="s">
        <v>36</v>
      </c>
      <c r="AA29">
        <v>0.41666666666666702</v>
      </c>
      <c r="AB29">
        <v>0.41666666666666702</v>
      </c>
      <c r="AC29">
        <v>0.66666666666666696</v>
      </c>
      <c r="AD29">
        <v>0.91666666666666696</v>
      </c>
      <c r="AE29">
        <v>0.91666666666666696</v>
      </c>
      <c r="AF29">
        <v>1</v>
      </c>
      <c r="AG29" s="9">
        <f t="shared" si="2"/>
        <v>0.72222222222222243</v>
      </c>
      <c r="AH29">
        <f t="shared" si="9"/>
        <v>0.13333333333333328</v>
      </c>
      <c r="AI29">
        <f t="shared" si="10"/>
        <v>0.25555555555555598</v>
      </c>
      <c r="AJ29">
        <f t="shared" si="11"/>
        <v>1.833333333333331</v>
      </c>
      <c r="AL29" s="3" t="s">
        <v>36</v>
      </c>
      <c r="AM29">
        <v>2.6877637130801681</v>
      </c>
      <c r="AN29">
        <v>2.6444444444444444</v>
      </c>
      <c r="AO29">
        <v>1.833333333333331</v>
      </c>
    </row>
    <row r="30" spans="1:41" x14ac:dyDescent="0.2">
      <c r="B30" t="s">
        <v>39</v>
      </c>
      <c r="C30">
        <f>AVERAGE(C3:C29)</f>
        <v>0.12345679012345687</v>
      </c>
      <c r="D30">
        <f t="shared" ref="D30:H30" si="12">AVERAGE(D3:D29)</f>
        <v>0.12962962962962968</v>
      </c>
      <c r="E30">
        <f t="shared" si="12"/>
        <v>0.37037037037037035</v>
      </c>
      <c r="F30">
        <f t="shared" si="12"/>
        <v>0.84259259259259267</v>
      </c>
      <c r="G30">
        <f t="shared" si="12"/>
        <v>0.97839506172839519</v>
      </c>
      <c r="H30">
        <f t="shared" si="12"/>
        <v>0.98765432098765449</v>
      </c>
      <c r="I30" s="9">
        <f t="shared" ref="I30" si="13">AVERAGE(C30:H30)</f>
        <v>0.57201646090534986</v>
      </c>
      <c r="N30" t="s">
        <v>39</v>
      </c>
      <c r="O30">
        <f>AVERAGE(O3:O29)</f>
        <v>0.14197530864197538</v>
      </c>
      <c r="P30">
        <f t="shared" ref="P30" si="14">AVERAGE(P3:P29)</f>
        <v>0.20679012345679018</v>
      </c>
      <c r="Q30">
        <f t="shared" ref="Q30" si="15">AVERAGE(Q3:Q29)</f>
        <v>0.37037037037037057</v>
      </c>
      <c r="R30">
        <f t="shared" ref="R30" si="16">AVERAGE(R3:R29)</f>
        <v>0.8456790123456791</v>
      </c>
      <c r="S30">
        <f t="shared" ref="S30" si="17">AVERAGE(S3:S29)</f>
        <v>0.95679012345679026</v>
      </c>
      <c r="T30">
        <f t="shared" ref="T30" si="18">AVERAGE(T3:T29)</f>
        <v>0.97839506172839519</v>
      </c>
      <c r="U30" s="9">
        <f t="shared" ref="U30" si="19">AVERAGE(O30:T30)</f>
        <v>0.58333333333333348</v>
      </c>
      <c r="Z30" t="s">
        <v>39</v>
      </c>
      <c r="AA30">
        <f>AVERAGE(AA3:AA29)</f>
        <v>0.18518518518518526</v>
      </c>
      <c r="AB30">
        <f t="shared" ref="AB30" si="20">AVERAGE(AB3:AB29)</f>
        <v>0.18518518518518526</v>
      </c>
      <c r="AC30">
        <f t="shared" ref="AC30" si="21">AVERAGE(AC3:AC29)</f>
        <v>0.41049382716049376</v>
      </c>
      <c r="AD30">
        <f t="shared" ref="AD30" si="22">AVERAGE(AD3:AD29)</f>
        <v>0.86111111111111127</v>
      </c>
      <c r="AE30">
        <f t="shared" ref="AE30" si="23">AVERAGE(AE3:AE29)</f>
        <v>0.9598765432098767</v>
      </c>
      <c r="AF30">
        <f t="shared" ref="AF30" si="24">AVERAGE(AF3:AF29)</f>
        <v>0.97530864197530875</v>
      </c>
      <c r="AG30" s="9">
        <f t="shared" ref="AG30" si="25">AVERAGE(AA30:AF30)</f>
        <v>0.5961934156378601</v>
      </c>
    </row>
    <row r="32" spans="1:41" x14ac:dyDescent="0.2">
      <c r="A32" t="s">
        <v>51</v>
      </c>
      <c r="B32">
        <v>234567</v>
      </c>
      <c r="C32">
        <f>AVERAGE(C3:C10)</f>
        <v>0</v>
      </c>
      <c r="D32">
        <f t="shared" ref="D32:I32" si="26">AVERAGE(D3:D10)</f>
        <v>1.0416666666666663E-2</v>
      </c>
      <c r="E32">
        <f t="shared" si="26"/>
        <v>0.21875</v>
      </c>
      <c r="F32">
        <f t="shared" si="26"/>
        <v>0.86458333333333337</v>
      </c>
      <c r="G32">
        <f t="shared" si="26"/>
        <v>0.98958333333333337</v>
      </c>
      <c r="H32">
        <f t="shared" si="26"/>
        <v>0.98958333333333337</v>
      </c>
      <c r="I32">
        <f t="shared" si="26"/>
        <v>0.51215277777777779</v>
      </c>
      <c r="J32">
        <f t="shared" ref="J32:K32" si="27">AVERAGE(J3:J10)</f>
        <v>0.24374999999999999</v>
      </c>
      <c r="K32">
        <f t="shared" si="27"/>
        <v>-0.34097222222222218</v>
      </c>
      <c r="L32">
        <f t="shared" ref="L32" si="28">AVERAGE(L3:L10)</f>
        <v>3.4566424525131123</v>
      </c>
      <c r="O32">
        <f>AVERAGE(O3:O10)</f>
        <v>1.0416666666666663E-2</v>
      </c>
      <c r="P32">
        <f t="shared" ref="P32:U32" si="29">AVERAGE(P3:P10)</f>
        <v>5.2083333333333412E-2</v>
      </c>
      <c r="Q32">
        <f t="shared" si="29"/>
        <v>0.26041666666666674</v>
      </c>
      <c r="R32">
        <f t="shared" si="29"/>
        <v>0.80208333333333348</v>
      </c>
      <c r="S32">
        <f t="shared" si="29"/>
        <v>0.93750000000000011</v>
      </c>
      <c r="T32">
        <f t="shared" si="29"/>
        <v>0.98958333333333337</v>
      </c>
      <c r="U32">
        <f t="shared" si="29"/>
        <v>0.50868055555555558</v>
      </c>
      <c r="V32">
        <f t="shared" ref="V32:X32" si="30">AVERAGE(V3:V10)</f>
        <v>0.23124999999999998</v>
      </c>
      <c r="W32">
        <f t="shared" si="30"/>
        <v>-0.30069444444444438</v>
      </c>
      <c r="X32">
        <f t="shared" si="30"/>
        <v>3.4764251258046839</v>
      </c>
      <c r="AA32">
        <f>AVERAGE(AA3:AA10)</f>
        <v>4.1666666666666699E-2</v>
      </c>
      <c r="AB32">
        <f t="shared" ref="AB32:AG32" si="31">AVERAGE(AB3:AB10)</f>
        <v>7.2916666666666657E-2</v>
      </c>
      <c r="AC32">
        <f t="shared" si="31"/>
        <v>0.26041666666666663</v>
      </c>
      <c r="AD32">
        <f t="shared" si="31"/>
        <v>0.875</v>
      </c>
      <c r="AE32">
        <f t="shared" si="31"/>
        <v>0.9375</v>
      </c>
      <c r="AF32">
        <f t="shared" si="31"/>
        <v>0.98958333333333337</v>
      </c>
      <c r="AG32">
        <f t="shared" si="31"/>
        <v>0.52951388888888884</v>
      </c>
      <c r="AH32">
        <f t="shared" ref="AH32:AI32" si="32">AVERAGE(AH3:AH10)</f>
        <v>0.2270833333333333</v>
      </c>
      <c r="AI32">
        <f t="shared" si="32"/>
        <v>-0.26527777777777783</v>
      </c>
      <c r="AJ32">
        <f t="shared" ref="AJ32" si="33">AVERAGE(AJ3:AJ10)</f>
        <v>3.3652609645811951</v>
      </c>
    </row>
    <row r="33" spans="1:41" x14ac:dyDescent="0.2">
      <c r="B33">
        <v>123456</v>
      </c>
      <c r="C33">
        <f>AVERAGE(C11:C29)</f>
        <v>0.17543859649122817</v>
      </c>
      <c r="D33">
        <f t="shared" ref="D33:I33" si="34">AVERAGE(D11:D29)</f>
        <v>0.17982456140350883</v>
      </c>
      <c r="E33">
        <f t="shared" si="34"/>
        <v>0.43421052631578949</v>
      </c>
      <c r="F33">
        <f t="shared" si="34"/>
        <v>0.83333333333333348</v>
      </c>
      <c r="G33">
        <f t="shared" si="34"/>
        <v>0.97368421052631593</v>
      </c>
      <c r="H33">
        <f t="shared" si="34"/>
        <v>0.98684210526315808</v>
      </c>
      <c r="I33">
        <f t="shared" si="34"/>
        <v>0.59722222222222232</v>
      </c>
      <c r="J33">
        <f t="shared" ref="J33:K33" si="35">AVERAGE(J11:J29)</f>
        <v>0.19536340852130327</v>
      </c>
      <c r="K33">
        <f t="shared" si="35"/>
        <v>-8.6549707602339085E-2</v>
      </c>
      <c r="L33">
        <f t="shared" ref="L33" si="36">AVERAGE(L11:L29)</f>
        <v>2.9460046168005127</v>
      </c>
      <c r="O33">
        <f>AVERAGE(O11:O29)</f>
        <v>0.19736842105263169</v>
      </c>
      <c r="P33">
        <f t="shared" ref="P33:U33" si="37">AVERAGE(P11:P29)</f>
        <v>0.27192982456140352</v>
      </c>
      <c r="Q33">
        <f t="shared" si="37"/>
        <v>0.41666666666666669</v>
      </c>
      <c r="R33">
        <f t="shared" si="37"/>
        <v>0.86403508771929816</v>
      </c>
      <c r="S33">
        <f t="shared" si="37"/>
        <v>0.9649122807017545</v>
      </c>
      <c r="T33">
        <f t="shared" si="37"/>
        <v>0.97368421052631593</v>
      </c>
      <c r="U33">
        <f t="shared" si="37"/>
        <v>0.61476608187134507</v>
      </c>
      <c r="V33">
        <f t="shared" ref="V33:X33" si="38">AVERAGE(V11:V29)</f>
        <v>0.18308270676691726</v>
      </c>
      <c r="W33">
        <f t="shared" si="38"/>
        <v>-2.6023391812865428E-2</v>
      </c>
      <c r="X33">
        <f t="shared" si="38"/>
        <v>2.6850706844256136</v>
      </c>
      <c r="AA33">
        <f>AVERAGE(AA11:AA29)</f>
        <v>0.24561403508771937</v>
      </c>
      <c r="AB33">
        <f t="shared" ref="AB33:AG33" si="39">AVERAGE(AB11:AB29)</f>
        <v>0.23245614035087736</v>
      </c>
      <c r="AC33">
        <f t="shared" si="39"/>
        <v>0.47368421052631576</v>
      </c>
      <c r="AD33">
        <f t="shared" si="39"/>
        <v>0.85526315789473684</v>
      </c>
      <c r="AE33">
        <f t="shared" si="39"/>
        <v>0.9692982456140351</v>
      </c>
      <c r="AF33">
        <f t="shared" si="39"/>
        <v>0.9692982456140351</v>
      </c>
      <c r="AG33">
        <f t="shared" si="39"/>
        <v>0.62426900584795331</v>
      </c>
      <c r="AH33">
        <f t="shared" ref="AH33:AI33" si="40">AVERAGE(AH11:AH29)</f>
        <v>0.17744360902255638</v>
      </c>
      <c r="AI33">
        <f t="shared" si="40"/>
        <v>3.216374269005898E-3</v>
      </c>
      <c r="AJ33">
        <f t="shared" ref="AJ33" si="41">AVERAGE(AJ11:AJ29)</f>
        <v>2.6801543098871377</v>
      </c>
      <c r="AM33">
        <f>AVERAGE(AM3:AM29)</f>
        <v>3.0973047162709126</v>
      </c>
      <c r="AN33">
        <f>AVERAGE(AN3:AN29)</f>
        <v>2.9195460744638555</v>
      </c>
      <c r="AO33">
        <f>AVERAGE(AO3:AO29)</f>
        <v>2.8831488742409324</v>
      </c>
    </row>
    <row r="34" spans="1:41" x14ac:dyDescent="0.2">
      <c r="AM34">
        <f>STDEV(AM3:AM29)</f>
        <v>0.47452992850566494</v>
      </c>
      <c r="AN34">
        <f>STDEV(AN3:AN29)</f>
        <v>0.89759989817584163</v>
      </c>
      <c r="AO34">
        <f>STDEV(AO3:AO29)</f>
        <v>0.74673108240481523</v>
      </c>
    </row>
    <row r="35" spans="1:41" x14ac:dyDescent="0.2">
      <c r="A35" t="s">
        <v>85</v>
      </c>
      <c r="B35">
        <v>234567</v>
      </c>
      <c r="C35">
        <f t="shared" ref="C35:L35" si="42">TTEST(C3:C10,O3:O10,2,1)</f>
        <v>0.35061666282020748</v>
      </c>
      <c r="D35">
        <f t="shared" si="42"/>
        <v>0.22745281805976289</v>
      </c>
      <c r="E35" s="9">
        <f t="shared" si="42"/>
        <v>3.3145500263773699E-2</v>
      </c>
      <c r="F35" s="9">
        <f t="shared" si="42"/>
        <v>1.9942126131992876E-2</v>
      </c>
      <c r="G35">
        <f t="shared" si="42"/>
        <v>0.13951958313684468</v>
      </c>
      <c r="H35" t="e">
        <f t="shared" si="42"/>
        <v>#DIV/0!</v>
      </c>
      <c r="I35">
        <f t="shared" si="42"/>
        <v>0.78952339590933684</v>
      </c>
      <c r="J35" s="9">
        <f t="shared" si="42"/>
        <v>3.4597112758284046E-2</v>
      </c>
      <c r="K35" s="1">
        <f t="shared" si="42"/>
        <v>0.11104428754195264</v>
      </c>
      <c r="L35" s="1">
        <f t="shared" si="42"/>
        <v>0.78793482532674863</v>
      </c>
      <c r="O35" s="1">
        <f t="shared" ref="O35:X35" si="43">TTEST(O3:O10,AA3:AA10,2,1)</f>
        <v>0.1970220721577508</v>
      </c>
      <c r="P35" s="1">
        <f t="shared" si="43"/>
        <v>0.35061666282020837</v>
      </c>
      <c r="Q35" s="1">
        <f t="shared" si="43"/>
        <v>1</v>
      </c>
      <c r="R35" s="1">
        <f t="shared" si="43"/>
        <v>0.13336447210024255</v>
      </c>
      <c r="S35" s="1">
        <f t="shared" si="43"/>
        <v>1</v>
      </c>
      <c r="T35" s="1">
        <f t="shared" si="43"/>
        <v>1</v>
      </c>
      <c r="U35" s="1">
        <f t="shared" si="43"/>
        <v>0.12687036692367137</v>
      </c>
      <c r="V35" s="1">
        <f t="shared" si="43"/>
        <v>0.54477764359276859</v>
      </c>
      <c r="W35" s="1">
        <f t="shared" si="43"/>
        <v>0.13922324904413652</v>
      </c>
      <c r="X35" s="1">
        <f t="shared" si="43"/>
        <v>0.11915519458155581</v>
      </c>
      <c r="AA35" s="1">
        <f t="shared" ref="AA35:AJ35" si="44">TTEST(AA3:AA10,C3:C10,2,1)</f>
        <v>0.10355171027145928</v>
      </c>
      <c r="AB35" s="1">
        <f t="shared" si="44"/>
        <v>0.17047066078705392</v>
      </c>
      <c r="AC35" s="1">
        <f t="shared" si="44"/>
        <v>0.27534554870873057</v>
      </c>
      <c r="AD35" s="1">
        <f t="shared" si="44"/>
        <v>0.68452833556052961</v>
      </c>
      <c r="AE35" s="1">
        <f t="shared" si="44"/>
        <v>9.4976492435775439E-2</v>
      </c>
      <c r="AF35" s="1">
        <f t="shared" si="44"/>
        <v>1</v>
      </c>
      <c r="AG35" s="1">
        <f t="shared" si="44"/>
        <v>9.4976492435776827E-2</v>
      </c>
      <c r="AH35" s="1">
        <f t="shared" si="44"/>
        <v>2.6829732501933639E-2</v>
      </c>
      <c r="AI35" s="1">
        <f t="shared" si="44"/>
        <v>1.809765961057952E-2</v>
      </c>
      <c r="AJ35" s="1">
        <f t="shared" si="44"/>
        <v>8.4371158534924481E-2</v>
      </c>
    </row>
    <row r="36" spans="1:41" x14ac:dyDescent="0.2">
      <c r="B36">
        <v>123456</v>
      </c>
      <c r="C36">
        <f t="shared" ref="C36:L36" si="45">TTEST(C11:C29,O11:O29,2,1)</f>
        <v>0.55567190521614529</v>
      </c>
      <c r="D36" s="9">
        <f t="shared" si="45"/>
        <v>1.5004964345069483E-2</v>
      </c>
      <c r="E36">
        <f t="shared" si="45"/>
        <v>0.67809578003033144</v>
      </c>
      <c r="F36">
        <f t="shared" si="45"/>
        <v>0.33056493127818765</v>
      </c>
      <c r="G36">
        <f t="shared" si="45"/>
        <v>0.49441028491912176</v>
      </c>
      <c r="H36">
        <f t="shared" si="45"/>
        <v>0.42015520682059582</v>
      </c>
      <c r="I36">
        <f t="shared" si="45"/>
        <v>0.13407612120334383</v>
      </c>
      <c r="J36">
        <f t="shared" si="45"/>
        <v>0.11037552284723606</v>
      </c>
      <c r="K36">
        <f t="shared" si="45"/>
        <v>7.7407292966116481E-2</v>
      </c>
      <c r="L36">
        <f t="shared" si="45"/>
        <v>0.11529165942687969</v>
      </c>
      <c r="O36" s="1">
        <f t="shared" ref="O36:X36" si="46">TTEST(O11:O29,AA11:AA29,2,1)</f>
        <v>0.13432121815272352</v>
      </c>
      <c r="P36" s="1">
        <f t="shared" si="46"/>
        <v>0.27576990729316497</v>
      </c>
      <c r="Q36" s="1">
        <f t="shared" si="46"/>
        <v>0.18950470065647892</v>
      </c>
      <c r="R36" s="1">
        <f t="shared" si="46"/>
        <v>0.74863357085680027</v>
      </c>
      <c r="S36" s="1">
        <f t="shared" si="46"/>
        <v>0.7719902005662016</v>
      </c>
      <c r="T36" s="1">
        <f t="shared" si="46"/>
        <v>0.78985217836100785</v>
      </c>
      <c r="U36" s="1">
        <f t="shared" si="46"/>
        <v>0.39855587299503847</v>
      </c>
      <c r="V36" s="1">
        <f t="shared" si="46"/>
        <v>0.40797188972570164</v>
      </c>
      <c r="W36" s="1">
        <f t="shared" si="46"/>
        <v>0.34134496476130172</v>
      </c>
      <c r="X36">
        <f t="shared" si="46"/>
        <v>0.96947863717802329</v>
      </c>
      <c r="AA36" s="1">
        <f t="shared" ref="AA36:AJ36" si="47">TTEST(AA11:AA29,C11:C29,2,1)</f>
        <v>7.6211659432037449E-2</v>
      </c>
      <c r="AB36" s="1">
        <f t="shared" si="47"/>
        <v>8.9746496625649819E-2</v>
      </c>
      <c r="AC36" s="1">
        <f t="shared" si="47"/>
        <v>0.45689771334570928</v>
      </c>
      <c r="AD36" s="1">
        <f t="shared" si="47"/>
        <v>0.49873012423143581</v>
      </c>
      <c r="AE36" s="1">
        <f t="shared" si="47"/>
        <v>0.71623138331641101</v>
      </c>
      <c r="AF36" s="1">
        <f t="shared" si="47"/>
        <v>0.3305649312781791</v>
      </c>
      <c r="AG36" s="9">
        <f t="shared" si="47"/>
        <v>4.9689537960784402E-2</v>
      </c>
      <c r="AH36" s="9">
        <f t="shared" si="47"/>
        <v>6.2297638757645895E-3</v>
      </c>
      <c r="AI36" s="9">
        <f t="shared" si="47"/>
        <v>3.2267898858708436E-3</v>
      </c>
      <c r="AJ36" s="9">
        <f t="shared" si="47"/>
        <v>3.0644729733280418E-2</v>
      </c>
      <c r="AM36">
        <f>AM33-3*AM34</f>
        <v>1.6737149307539179</v>
      </c>
      <c r="AN36">
        <f>AN33-3*AN34</f>
        <v>0.22674637993633073</v>
      </c>
      <c r="AO36">
        <f>AO33-3*AO34</f>
        <v>0.64295562702648645</v>
      </c>
    </row>
    <row r="37" spans="1:41" x14ac:dyDescent="0.2">
      <c r="AM37">
        <f>AM33+3*AM34</f>
        <v>4.5208945017879074</v>
      </c>
      <c r="AN37">
        <f>AN33+3*AN34</f>
        <v>5.6123457689913803</v>
      </c>
      <c r="AO37">
        <f>AO33+3*AO34</f>
        <v>5.1233421214553783</v>
      </c>
    </row>
    <row r="38" spans="1:41" x14ac:dyDescent="0.2">
      <c r="J38">
        <f>AVERAGE(J3:J29)</f>
        <v>0.20970017636684304</v>
      </c>
      <c r="K38">
        <f>AVERAGE(K3:K29)</f>
        <v>-0.16193415637860073</v>
      </c>
      <c r="L38">
        <f>AVERAGE(L3:L29)</f>
        <v>3.0973047162709126</v>
      </c>
      <c r="V38">
        <f>AVERAGE(V3:V29)</f>
        <v>0.19735449735449734</v>
      </c>
      <c r="W38">
        <f>AVERAGE(W3:W29)</f>
        <v>-0.10740740740740737</v>
      </c>
      <c r="X38">
        <f>AVERAGE(X3:X29)</f>
        <v>2.9195460744638555</v>
      </c>
      <c r="AH38">
        <f>AVERAGE(AH3:AH29)</f>
        <v>0.19215167548500886</v>
      </c>
      <c r="AI38">
        <f>AVERAGE(AI3:AI29)</f>
        <v>-7.633744855967077E-2</v>
      </c>
      <c r="AJ38">
        <f>AVERAGE(AJ3:AJ29)</f>
        <v>2.8831488742409324</v>
      </c>
    </row>
    <row r="39" spans="1:41" x14ac:dyDescent="0.2">
      <c r="J39">
        <f>STDEV(J3:J29)/SQRT(27)</f>
        <v>6.5998134578670363E-3</v>
      </c>
      <c r="K39">
        <f>STDEV(K3:K29)/SQRT(27)</f>
        <v>3.4593800123336384E-2</v>
      </c>
      <c r="L39">
        <f>STDEV(L3:L29)/SQRT(27)</f>
        <v>9.1323327320426501E-2</v>
      </c>
      <c r="V39">
        <f>STDEV(V3:V29)/SQRT(27)</f>
        <v>8.5999966095812921E-3</v>
      </c>
      <c r="W39">
        <f>STDEV(W3:W29)/SQRT(27)</f>
        <v>4.617838736469642E-2</v>
      </c>
      <c r="X39">
        <f>STDEV(X3:X29)/SQRT(27)</f>
        <v>0.17274318094546762</v>
      </c>
      <c r="AH39">
        <f>STDEV(AH3:AH29)/SQRT(27)</f>
        <v>7.4231780358796672E-3</v>
      </c>
      <c r="AI39">
        <f>STDEV(AI3:AI29)/SQRT(27)</f>
        <v>4.1893801716486191E-2</v>
      </c>
      <c r="AJ39">
        <f>STDEV(AJ3:AJ29)/SQRT(27)</f>
        <v>0.14370846381289357</v>
      </c>
    </row>
    <row r="40" spans="1:41" x14ac:dyDescent="0.2">
      <c r="AM40">
        <f>TTEST(AM3:AM29,AN3:AN29,2,1)</f>
        <v>0.13311989880420957</v>
      </c>
      <c r="AN40">
        <f>TTEST(AN3:AN29,AO3:AO29,2,1)</f>
        <v>0.69147949118175012</v>
      </c>
      <c r="AO40">
        <f>TTEST(AO3:AO29,AM3:AM29,2,1)</f>
        <v>1.4389494261573743E-2</v>
      </c>
    </row>
    <row r="41" spans="1:41" x14ac:dyDescent="0.2">
      <c r="A41" t="s">
        <v>85</v>
      </c>
      <c r="C41">
        <f t="shared" ref="C41:L41" si="48">TTEST(C3:C29,O3:O29,2,1)</f>
        <v>0.47727634231247351</v>
      </c>
      <c r="D41" s="9">
        <f t="shared" si="48"/>
        <v>6.2038854588405959E-3</v>
      </c>
      <c r="E41">
        <f t="shared" si="48"/>
        <v>1</v>
      </c>
      <c r="F41">
        <f t="shared" si="48"/>
        <v>0.897551706726052</v>
      </c>
      <c r="G41">
        <f t="shared" si="48"/>
        <v>0.109536959504085</v>
      </c>
      <c r="H41">
        <f t="shared" si="48"/>
        <v>0.41566810010708499</v>
      </c>
      <c r="I41">
        <f t="shared" si="48"/>
        <v>0.20840555983208758</v>
      </c>
      <c r="J41" s="9">
        <f t="shared" si="48"/>
        <v>2.7338351465632956E-2</v>
      </c>
      <c r="K41" s="9">
        <f t="shared" si="48"/>
        <v>2.827273463981549E-2</v>
      </c>
      <c r="L41" s="9">
        <f t="shared" si="48"/>
        <v>0.13311989880420957</v>
      </c>
      <c r="O41" s="9">
        <f t="shared" ref="O41:X41" si="49">TTEST(O3:O29,AA3:AA29,2,1)</f>
        <v>6.475917049632525E-2</v>
      </c>
      <c r="P41">
        <f t="shared" si="49"/>
        <v>0.40964510032990353</v>
      </c>
      <c r="Q41">
        <f t="shared" si="49"/>
        <v>0.21937063510718763</v>
      </c>
      <c r="R41">
        <f t="shared" si="49"/>
        <v>0.51807555150233742</v>
      </c>
      <c r="S41">
        <f t="shared" si="49"/>
        <v>0.80173375421693216</v>
      </c>
      <c r="T41">
        <f t="shared" si="49"/>
        <v>0.80173375421693216</v>
      </c>
      <c r="U41">
        <f t="shared" si="49"/>
        <v>0.14010828759654886</v>
      </c>
      <c r="V41">
        <f t="shared" si="49"/>
        <v>0.30783041198486383</v>
      </c>
      <c r="W41">
        <f t="shared" si="49"/>
        <v>0.1647254494162444</v>
      </c>
      <c r="X41" s="1">
        <f t="shared" si="49"/>
        <v>0.69147949118175012</v>
      </c>
      <c r="AA41" s="9">
        <f t="shared" ref="AA41:AJ41" si="50">TTEST(AA3:AA29,C3:C29,2,1)</f>
        <v>3.0108547870616797E-2</v>
      </c>
      <c r="AB41" s="9">
        <f t="shared" si="50"/>
        <v>2.6037938171913681E-2</v>
      </c>
      <c r="AC41">
        <f t="shared" si="50"/>
        <v>0.29544252477974714</v>
      </c>
      <c r="AD41">
        <f t="shared" si="50"/>
        <v>0.43304992748868321</v>
      </c>
      <c r="AE41">
        <f t="shared" si="50"/>
        <v>0.13627441290863401</v>
      </c>
      <c r="AF41">
        <f t="shared" si="50"/>
        <v>0.3554663671876348</v>
      </c>
      <c r="AG41" s="9">
        <f t="shared" si="50"/>
        <v>1.5825786193063733E-2</v>
      </c>
      <c r="AH41" s="9">
        <f t="shared" si="50"/>
        <v>4.5826323363791212E-4</v>
      </c>
      <c r="AI41" s="9">
        <f t="shared" si="50"/>
        <v>1.9665033887799469E-4</v>
      </c>
      <c r="AJ41" s="9">
        <f t="shared" si="50"/>
        <v>1.4389494261573743E-2</v>
      </c>
    </row>
    <row r="43" spans="1:41" x14ac:dyDescent="0.2">
      <c r="C43" t="s">
        <v>72</v>
      </c>
      <c r="F43" t="s">
        <v>73</v>
      </c>
      <c r="I43" t="s">
        <v>76</v>
      </c>
    </row>
    <row r="44" spans="1:41" x14ac:dyDescent="0.2">
      <c r="C44" t="s">
        <v>54</v>
      </c>
      <c r="D44" t="s">
        <v>60</v>
      </c>
      <c r="E44" t="s">
        <v>56</v>
      </c>
      <c r="F44" t="s">
        <v>54</v>
      </c>
      <c r="G44" t="s">
        <v>60</v>
      </c>
      <c r="H44" t="s">
        <v>56</v>
      </c>
      <c r="I44">
        <v>1</v>
      </c>
      <c r="J44">
        <v>2</v>
      </c>
      <c r="K44">
        <v>3</v>
      </c>
    </row>
    <row r="45" spans="1:41" x14ac:dyDescent="0.2">
      <c r="C45">
        <f>TTEST(C47:C73,D47:D73,2,1)</f>
        <v>5.6075681571407167E-2</v>
      </c>
      <c r="D45">
        <f>TTEST(D47:D73,E47:E73,2,1)</f>
        <v>0.15459359933857864</v>
      </c>
      <c r="E45">
        <f>TTEST(E47:E73,C47:C73,2,1)</f>
        <v>2.7420314655810692E-3</v>
      </c>
      <c r="F45">
        <f>TTEST(F47:F73,G47:G73,2,1)</f>
        <v>0.38986624287708616</v>
      </c>
      <c r="G45">
        <f>TTEST(G47:G73,H47:H73,2,1)</f>
        <v>0.60953936813438025</v>
      </c>
      <c r="H45">
        <f>TTEST(H47:H73,F47:F73,2,1)</f>
        <v>0.66322418747333622</v>
      </c>
      <c r="L45" t="s">
        <v>77</v>
      </c>
    </row>
    <row r="46" spans="1:41" x14ac:dyDescent="0.2">
      <c r="C46" t="s">
        <v>54</v>
      </c>
      <c r="D46" t="s">
        <v>60</v>
      </c>
      <c r="E46" t="s">
        <v>56</v>
      </c>
      <c r="F46" t="s">
        <v>54</v>
      </c>
      <c r="G46" t="s">
        <v>60</v>
      </c>
      <c r="H46" t="s">
        <v>56</v>
      </c>
      <c r="I46" t="s">
        <v>74</v>
      </c>
      <c r="J46" t="s">
        <v>75</v>
      </c>
      <c r="L46" t="s">
        <v>74</v>
      </c>
      <c r="M46" t="s">
        <v>75</v>
      </c>
    </row>
    <row r="47" spans="1:41" x14ac:dyDescent="0.2">
      <c r="B47" s="7" t="s">
        <v>0</v>
      </c>
      <c r="C47">
        <f t="shared" ref="C47:C74" si="51">AVERAGE(C3:E3)</f>
        <v>5.5555555555555663E-2</v>
      </c>
      <c r="D47">
        <f t="shared" ref="D47:D74" si="52">AVERAGE(O3:Q3)</f>
        <v>0.13888888888888898</v>
      </c>
      <c r="E47">
        <f t="shared" ref="E47:E74" si="53">AVERAGE(AA3:AC3)</f>
        <v>0.16666666666666674</v>
      </c>
      <c r="F47">
        <f t="shared" ref="F47:F74" si="54">AVERAGE(F3:H3)</f>
        <v>1</v>
      </c>
      <c r="G47">
        <f t="shared" ref="G47:G74" si="55">AVERAGE(R3:T3)</f>
        <v>1</v>
      </c>
      <c r="H47">
        <f t="shared" ref="H47:H74" si="56">AVERAGE(AD3:AF3)</f>
        <v>0.97222222222222232</v>
      </c>
      <c r="I47" s="16">
        <f t="shared" ref="I47:I73" si="57">SLOPE(C47:E47,$I$44:$K$44)</f>
        <v>5.5555555555555539E-2</v>
      </c>
      <c r="J47" s="16">
        <f t="shared" ref="J47:J73" si="58">SLOPE(F47:H47,$I$44:$K$44)</f>
        <v>-1.388888888888884E-2</v>
      </c>
      <c r="K47">
        <v>0</v>
      </c>
      <c r="L47">
        <f>COUNTIF(I47:I73,"&gt;0")</f>
        <v>21</v>
      </c>
      <c r="M47">
        <f>COUNTIF(J47:J73,"&gt;0")</f>
        <v>10</v>
      </c>
      <c r="N47">
        <f>TTEST(I47:I73,J47:J73,2,1)</f>
        <v>4.2622383769807103E-3</v>
      </c>
    </row>
    <row r="48" spans="1:41" x14ac:dyDescent="0.2">
      <c r="B48" s="6" t="s">
        <v>1</v>
      </c>
      <c r="C48">
        <f t="shared" si="51"/>
        <v>0</v>
      </c>
      <c r="D48">
        <f t="shared" si="52"/>
        <v>0</v>
      </c>
      <c r="E48">
        <f t="shared" si="53"/>
        <v>2.7777777777777766E-2</v>
      </c>
      <c r="F48">
        <f t="shared" si="54"/>
        <v>1</v>
      </c>
      <c r="G48">
        <f t="shared" si="55"/>
        <v>0.97222222222222232</v>
      </c>
      <c r="H48">
        <f t="shared" si="56"/>
        <v>0.94444444444444464</v>
      </c>
      <c r="I48" s="16">
        <f t="shared" si="57"/>
        <v>1.3888888888888883E-2</v>
      </c>
      <c r="J48" s="16">
        <f t="shared" si="58"/>
        <v>-2.7777777777777679E-2</v>
      </c>
      <c r="K48">
        <v>0</v>
      </c>
    </row>
    <row r="49" spans="2:13" x14ac:dyDescent="0.2">
      <c r="B49" s="7" t="s">
        <v>2</v>
      </c>
      <c r="C49">
        <f t="shared" si="51"/>
        <v>0</v>
      </c>
      <c r="D49">
        <f t="shared" si="52"/>
        <v>0</v>
      </c>
      <c r="E49">
        <f t="shared" si="53"/>
        <v>0</v>
      </c>
      <c r="F49">
        <f t="shared" si="54"/>
        <v>0.88888888888888895</v>
      </c>
      <c r="G49">
        <f t="shared" si="55"/>
        <v>0.86111111111111127</v>
      </c>
      <c r="H49">
        <f t="shared" si="56"/>
        <v>0.91666666666666663</v>
      </c>
      <c r="I49" s="16">
        <f t="shared" si="57"/>
        <v>0</v>
      </c>
      <c r="J49" s="16">
        <f t="shared" si="58"/>
        <v>1.388888888888884E-2</v>
      </c>
      <c r="K49">
        <v>0</v>
      </c>
    </row>
    <row r="50" spans="2:13" x14ac:dyDescent="0.2">
      <c r="B50" s="1" t="s">
        <v>3</v>
      </c>
      <c r="C50">
        <f t="shared" si="51"/>
        <v>0</v>
      </c>
      <c r="D50">
        <f t="shared" si="52"/>
        <v>0</v>
      </c>
      <c r="E50">
        <f t="shared" si="53"/>
        <v>0</v>
      </c>
      <c r="F50">
        <f t="shared" si="54"/>
        <v>0.72222222222222232</v>
      </c>
      <c r="G50">
        <f t="shared" si="55"/>
        <v>0.58333333333333337</v>
      </c>
      <c r="H50">
        <f t="shared" si="56"/>
        <v>0.72222222222222199</v>
      </c>
      <c r="I50" s="17">
        <f t="shared" si="57"/>
        <v>0</v>
      </c>
      <c r="J50" s="16">
        <f t="shared" si="58"/>
        <v>-1.6653345369377348E-16</v>
      </c>
      <c r="K50">
        <v>0</v>
      </c>
      <c r="L50">
        <f>TTEST(I47:I73,K47:K73,2,1)</f>
        <v>2.7420314655810635E-3</v>
      </c>
      <c r="M50">
        <f>TTEST(J47:J73,K47:K73,2,1)</f>
        <v>0.66322418747334566</v>
      </c>
    </row>
    <row r="51" spans="2:13" x14ac:dyDescent="0.2">
      <c r="B51" s="1" t="s">
        <v>4</v>
      </c>
      <c r="C51">
        <f t="shared" si="51"/>
        <v>0.13888888888888901</v>
      </c>
      <c r="D51">
        <f t="shared" si="52"/>
        <v>0.16666666666666666</v>
      </c>
      <c r="E51">
        <f t="shared" si="53"/>
        <v>0.16666666666666666</v>
      </c>
      <c r="F51">
        <f t="shared" si="54"/>
        <v>1</v>
      </c>
      <c r="G51">
        <f t="shared" si="55"/>
        <v>1</v>
      </c>
      <c r="H51">
        <f t="shared" si="56"/>
        <v>0.97222222222222232</v>
      </c>
      <c r="I51" s="16">
        <f t="shared" si="57"/>
        <v>1.3888888888888826E-2</v>
      </c>
      <c r="J51" s="16">
        <f t="shared" si="58"/>
        <v>-1.388888888888884E-2</v>
      </c>
      <c r="K51">
        <v>0</v>
      </c>
    </row>
    <row r="52" spans="2:13" x14ac:dyDescent="0.2">
      <c r="B52" s="1" t="s">
        <v>5</v>
      </c>
      <c r="C52">
        <f t="shared" si="51"/>
        <v>0.19444444444444434</v>
      </c>
      <c r="D52">
        <f t="shared" si="52"/>
        <v>0.27777777777777796</v>
      </c>
      <c r="E52">
        <f t="shared" si="53"/>
        <v>0.30555555555555564</v>
      </c>
      <c r="F52">
        <f t="shared" si="54"/>
        <v>1</v>
      </c>
      <c r="G52">
        <f t="shared" si="55"/>
        <v>0.97222222222222232</v>
      </c>
      <c r="H52">
        <f t="shared" si="56"/>
        <v>1</v>
      </c>
      <c r="I52" s="16">
        <f t="shared" si="57"/>
        <v>5.555555555555565E-2</v>
      </c>
      <c r="J52" s="17">
        <f t="shared" si="58"/>
        <v>0</v>
      </c>
      <c r="K52">
        <v>0</v>
      </c>
    </row>
    <row r="53" spans="2:13" x14ac:dyDescent="0.2">
      <c r="B53" s="4" t="s">
        <v>6</v>
      </c>
      <c r="C53">
        <f t="shared" si="51"/>
        <v>0.1111111111111111</v>
      </c>
      <c r="D53">
        <f t="shared" si="52"/>
        <v>8.3333333333333329E-2</v>
      </c>
      <c r="E53">
        <f t="shared" si="53"/>
        <v>0.19444444444444442</v>
      </c>
      <c r="F53">
        <f t="shared" si="54"/>
        <v>1</v>
      </c>
      <c r="G53">
        <f t="shared" si="55"/>
        <v>0.97222222222222232</v>
      </c>
      <c r="H53">
        <f t="shared" si="56"/>
        <v>1</v>
      </c>
      <c r="I53" s="16">
        <f t="shared" si="57"/>
        <v>4.1666666666666657E-2</v>
      </c>
      <c r="J53" s="16">
        <f t="shared" si="58"/>
        <v>0</v>
      </c>
      <c r="K53">
        <v>0</v>
      </c>
    </row>
    <row r="54" spans="2:13" x14ac:dyDescent="0.2">
      <c r="B54" s="2" t="s">
        <v>7</v>
      </c>
      <c r="C54">
        <f t="shared" si="51"/>
        <v>0.11111111111111099</v>
      </c>
      <c r="D54">
        <f t="shared" si="52"/>
        <v>0.19444444444444453</v>
      </c>
      <c r="E54">
        <f t="shared" si="53"/>
        <v>0.13888888888888876</v>
      </c>
      <c r="F54">
        <f t="shared" si="54"/>
        <v>0.97222222222222232</v>
      </c>
      <c r="G54">
        <f t="shared" si="55"/>
        <v>0.91666666666666663</v>
      </c>
      <c r="H54">
        <f t="shared" si="56"/>
        <v>0.94444444444444431</v>
      </c>
      <c r="I54" s="16">
        <f t="shared" si="57"/>
        <v>1.3888888888888881E-2</v>
      </c>
      <c r="J54" s="16">
        <f t="shared" si="58"/>
        <v>-1.3888888888889006E-2</v>
      </c>
      <c r="K54">
        <v>0</v>
      </c>
    </row>
    <row r="55" spans="2:13" x14ac:dyDescent="0.2">
      <c r="B55" s="4" t="s">
        <v>8</v>
      </c>
      <c r="C55">
        <f t="shared" si="51"/>
        <v>0.16666666666666677</v>
      </c>
      <c r="D55">
        <f t="shared" si="52"/>
        <v>0.11111111111111099</v>
      </c>
      <c r="E55">
        <f t="shared" si="53"/>
        <v>0.19444444444444464</v>
      </c>
      <c r="F55">
        <f t="shared" si="54"/>
        <v>0.91666666666666663</v>
      </c>
      <c r="G55">
        <f t="shared" si="55"/>
        <v>0.88888888888888895</v>
      </c>
      <c r="H55">
        <f t="shared" si="56"/>
        <v>0.80555555555555569</v>
      </c>
      <c r="I55" s="16">
        <f t="shared" si="57"/>
        <v>1.3888888888888937E-2</v>
      </c>
      <c r="J55" s="16">
        <f t="shared" si="58"/>
        <v>-5.5555555555555469E-2</v>
      </c>
      <c r="K55">
        <v>0</v>
      </c>
    </row>
    <row r="56" spans="2:13" x14ac:dyDescent="0.2">
      <c r="B56" s="4" t="s">
        <v>9</v>
      </c>
      <c r="C56">
        <f t="shared" si="51"/>
        <v>0.30555555555555564</v>
      </c>
      <c r="D56">
        <f t="shared" si="52"/>
        <v>0.30555555555555564</v>
      </c>
      <c r="E56">
        <f t="shared" si="53"/>
        <v>0.30555555555555564</v>
      </c>
      <c r="F56">
        <f t="shared" si="54"/>
        <v>0.94444444444444431</v>
      </c>
      <c r="G56">
        <f t="shared" si="55"/>
        <v>1</v>
      </c>
      <c r="H56">
        <f t="shared" si="56"/>
        <v>0.97222222222222232</v>
      </c>
      <c r="I56" s="16">
        <f t="shared" si="57"/>
        <v>0</v>
      </c>
      <c r="J56" s="16">
        <f t="shared" si="58"/>
        <v>1.3888888888889006E-2</v>
      </c>
      <c r="K56">
        <v>0</v>
      </c>
    </row>
    <row r="57" spans="2:13" x14ac:dyDescent="0.2">
      <c r="B57" s="4" t="s">
        <v>10</v>
      </c>
      <c r="C57">
        <f t="shared" si="51"/>
        <v>0.22222222222222232</v>
      </c>
      <c r="D57">
        <f t="shared" si="52"/>
        <v>0.22222222222222232</v>
      </c>
      <c r="E57">
        <f t="shared" si="53"/>
        <v>0.13888888888888898</v>
      </c>
      <c r="F57">
        <f t="shared" si="54"/>
        <v>0.91666666666666663</v>
      </c>
      <c r="G57">
        <f t="shared" si="55"/>
        <v>0.94444444444444431</v>
      </c>
      <c r="H57">
        <f t="shared" si="56"/>
        <v>0.88888888888888895</v>
      </c>
      <c r="I57" s="16">
        <f t="shared" si="57"/>
        <v>-4.1666666666666671E-2</v>
      </c>
      <c r="J57" s="16">
        <f t="shared" si="58"/>
        <v>-1.388888888888884E-2</v>
      </c>
      <c r="K57">
        <v>0</v>
      </c>
    </row>
    <row r="58" spans="2:13" x14ac:dyDescent="0.2">
      <c r="B58" s="1" t="s">
        <v>11</v>
      </c>
      <c r="C58">
        <f t="shared" si="51"/>
        <v>0.33333333333333309</v>
      </c>
      <c r="D58">
        <f t="shared" si="52"/>
        <v>0.5</v>
      </c>
      <c r="E58">
        <f t="shared" si="53"/>
        <v>0.36111111111111133</v>
      </c>
      <c r="F58">
        <f t="shared" si="54"/>
        <v>1</v>
      </c>
      <c r="G58">
        <f t="shared" si="55"/>
        <v>0.97222222222222232</v>
      </c>
      <c r="H58">
        <f t="shared" si="56"/>
        <v>1</v>
      </c>
      <c r="I58" s="16">
        <f t="shared" si="57"/>
        <v>1.3888888888889117E-2</v>
      </c>
      <c r="J58" s="16">
        <f t="shared" si="58"/>
        <v>0</v>
      </c>
      <c r="K58">
        <v>0</v>
      </c>
    </row>
    <row r="59" spans="2:13" x14ac:dyDescent="0.2">
      <c r="B59" s="1" t="s">
        <v>12</v>
      </c>
      <c r="C59">
        <f t="shared" si="51"/>
        <v>0.27777777777777801</v>
      </c>
      <c r="D59">
        <f t="shared" si="52"/>
        <v>0.33333333333333331</v>
      </c>
      <c r="E59">
        <f t="shared" si="53"/>
        <v>0.25000000000000011</v>
      </c>
      <c r="F59">
        <f t="shared" si="54"/>
        <v>0.94444444444444431</v>
      </c>
      <c r="G59">
        <f t="shared" si="55"/>
        <v>0.86111111111111127</v>
      </c>
      <c r="H59">
        <f t="shared" si="56"/>
        <v>0.91666666666666663</v>
      </c>
      <c r="I59" s="16">
        <f t="shared" si="57"/>
        <v>-1.3888888888888951E-2</v>
      </c>
      <c r="J59" s="16">
        <f t="shared" si="58"/>
        <v>-1.388888888888884E-2</v>
      </c>
      <c r="K59">
        <v>0</v>
      </c>
    </row>
    <row r="60" spans="2:13" x14ac:dyDescent="0.2">
      <c r="B60" s="2" t="s">
        <v>13</v>
      </c>
      <c r="C60">
        <f t="shared" si="51"/>
        <v>0.19444444444444464</v>
      </c>
      <c r="D60">
        <f t="shared" si="52"/>
        <v>0.22222222222222199</v>
      </c>
      <c r="E60">
        <f t="shared" si="53"/>
        <v>0.38888888888888878</v>
      </c>
      <c r="F60">
        <f t="shared" si="54"/>
        <v>0.97222222222222232</v>
      </c>
      <c r="G60">
        <f t="shared" si="55"/>
        <v>0.94444444444444431</v>
      </c>
      <c r="H60">
        <f t="shared" si="56"/>
        <v>0.94444444444444464</v>
      </c>
      <c r="I60" s="16">
        <f t="shared" si="57"/>
        <v>9.7222222222222071E-2</v>
      </c>
      <c r="J60" s="16">
        <f t="shared" si="58"/>
        <v>-1.388888888888884E-2</v>
      </c>
      <c r="K60">
        <v>0</v>
      </c>
    </row>
    <row r="61" spans="2:13" x14ac:dyDescent="0.2">
      <c r="B61" s="1" t="s">
        <v>14</v>
      </c>
      <c r="C61">
        <f t="shared" si="51"/>
        <v>0.41666666666666669</v>
      </c>
      <c r="D61">
        <f t="shared" si="52"/>
        <v>0.44444444444444464</v>
      </c>
      <c r="E61">
        <f t="shared" si="53"/>
        <v>0.52777777777777768</v>
      </c>
      <c r="F61">
        <f t="shared" si="54"/>
        <v>0.91666666666666696</v>
      </c>
      <c r="G61">
        <f t="shared" si="55"/>
        <v>0.97222222222222232</v>
      </c>
      <c r="H61">
        <f t="shared" si="56"/>
        <v>1</v>
      </c>
      <c r="I61" s="16">
        <f t="shared" si="57"/>
        <v>5.5555555555555497E-2</v>
      </c>
      <c r="J61" s="16">
        <f t="shared" si="58"/>
        <v>4.1666666666666519E-2</v>
      </c>
      <c r="K61">
        <v>0</v>
      </c>
    </row>
    <row r="62" spans="2:13" x14ac:dyDescent="0.2">
      <c r="B62" s="2" t="s">
        <v>15</v>
      </c>
      <c r="C62">
        <f t="shared" si="51"/>
        <v>0.36111111111111099</v>
      </c>
      <c r="D62">
        <f t="shared" si="52"/>
        <v>0.63888888888888895</v>
      </c>
      <c r="E62">
        <f t="shared" si="53"/>
        <v>0.61111111111111105</v>
      </c>
      <c r="F62">
        <f t="shared" si="54"/>
        <v>0.94444444444444431</v>
      </c>
      <c r="G62">
        <f t="shared" si="55"/>
        <v>0.88888888888888895</v>
      </c>
      <c r="H62">
        <f t="shared" si="56"/>
        <v>0.86111111111111105</v>
      </c>
      <c r="I62" s="17">
        <f t="shared" si="57"/>
        <v>0.12500000000000003</v>
      </c>
      <c r="J62" s="16">
        <f t="shared" si="58"/>
        <v>-4.166666666666663E-2</v>
      </c>
      <c r="K62">
        <v>0</v>
      </c>
    </row>
    <row r="63" spans="2:13" x14ac:dyDescent="0.2">
      <c r="B63" s="1" t="s">
        <v>16</v>
      </c>
      <c r="C63">
        <f t="shared" si="51"/>
        <v>0.1111111111111112</v>
      </c>
      <c r="D63">
        <f t="shared" si="52"/>
        <v>0.1111111111111111</v>
      </c>
      <c r="E63">
        <f t="shared" si="53"/>
        <v>0.13888888888888887</v>
      </c>
      <c r="F63">
        <f t="shared" si="54"/>
        <v>0.88888888888888895</v>
      </c>
      <c r="G63">
        <f t="shared" si="55"/>
        <v>1</v>
      </c>
      <c r="H63">
        <f t="shared" si="56"/>
        <v>0.97222222222222232</v>
      </c>
      <c r="I63" s="17">
        <f t="shared" si="57"/>
        <v>1.3888888888888833E-2</v>
      </c>
      <c r="J63" s="16">
        <f t="shared" si="58"/>
        <v>4.1666666666666685E-2</v>
      </c>
      <c r="K63">
        <v>0</v>
      </c>
    </row>
    <row r="64" spans="2:13" x14ac:dyDescent="0.2">
      <c r="B64" s="1" t="s">
        <v>17</v>
      </c>
      <c r="C64">
        <f t="shared" si="51"/>
        <v>8.3333333333333426E-2</v>
      </c>
      <c r="D64">
        <f t="shared" si="52"/>
        <v>0.19444444444444464</v>
      </c>
      <c r="E64">
        <f t="shared" si="53"/>
        <v>0.2222222222222221</v>
      </c>
      <c r="F64">
        <f t="shared" si="54"/>
        <v>0.97222222222222232</v>
      </c>
      <c r="G64">
        <f t="shared" si="55"/>
        <v>0.97222222222222232</v>
      </c>
      <c r="H64">
        <f t="shared" si="56"/>
        <v>1</v>
      </c>
      <c r="I64" s="16">
        <f t="shared" si="57"/>
        <v>6.9444444444444337E-2</v>
      </c>
      <c r="J64" s="16">
        <f t="shared" si="58"/>
        <v>1.388888888888884E-2</v>
      </c>
      <c r="K64">
        <v>0</v>
      </c>
    </row>
    <row r="65" spans="2:11" x14ac:dyDescent="0.2">
      <c r="B65" s="7" t="s">
        <v>18</v>
      </c>
      <c r="C65">
        <f t="shared" si="51"/>
        <v>0.36111111111111133</v>
      </c>
      <c r="D65">
        <f t="shared" si="52"/>
        <v>0.36111111111111133</v>
      </c>
      <c r="E65">
        <f t="shared" si="53"/>
        <v>0.47222222222222204</v>
      </c>
      <c r="F65">
        <f t="shared" si="54"/>
        <v>0.94444444444444464</v>
      </c>
      <c r="G65">
        <f t="shared" si="55"/>
        <v>0.97222222222222232</v>
      </c>
      <c r="H65">
        <f t="shared" si="56"/>
        <v>0.97222222222222232</v>
      </c>
      <c r="I65" s="17">
        <f t="shared" si="57"/>
        <v>5.5555555555555358E-2</v>
      </c>
      <c r="J65" s="16">
        <f t="shared" si="58"/>
        <v>1.388888888888884E-2</v>
      </c>
      <c r="K65">
        <v>0</v>
      </c>
    </row>
    <row r="66" spans="2:11" x14ac:dyDescent="0.2">
      <c r="B66" s="7" t="s">
        <v>19</v>
      </c>
      <c r="C66">
        <f t="shared" si="51"/>
        <v>0.1111111111111111</v>
      </c>
      <c r="D66">
        <f t="shared" si="52"/>
        <v>0.27777777777777773</v>
      </c>
      <c r="E66">
        <f t="shared" si="53"/>
        <v>0.24999999999999989</v>
      </c>
      <c r="F66">
        <f t="shared" si="54"/>
        <v>0.97222222222222232</v>
      </c>
      <c r="G66">
        <f t="shared" si="55"/>
        <v>0.97222222222222232</v>
      </c>
      <c r="H66">
        <f t="shared" si="56"/>
        <v>1</v>
      </c>
      <c r="I66" s="17">
        <f t="shared" si="57"/>
        <v>6.9444444444444392E-2</v>
      </c>
      <c r="J66" s="17">
        <f t="shared" si="58"/>
        <v>1.388888888888884E-2</v>
      </c>
      <c r="K66">
        <v>0</v>
      </c>
    </row>
    <row r="67" spans="2:11" x14ac:dyDescent="0.2">
      <c r="B67" s="7" t="s">
        <v>30</v>
      </c>
      <c r="C67">
        <f t="shared" si="51"/>
        <v>0.25000000000000006</v>
      </c>
      <c r="D67">
        <f t="shared" si="52"/>
        <v>0.30555555555555564</v>
      </c>
      <c r="E67">
        <f t="shared" si="53"/>
        <v>0.30555555555555564</v>
      </c>
      <c r="F67">
        <f t="shared" si="54"/>
        <v>0.91666666666666663</v>
      </c>
      <c r="G67">
        <f t="shared" si="55"/>
        <v>0.83333333333333337</v>
      </c>
      <c r="H67">
        <f t="shared" si="56"/>
        <v>0.88888888888888895</v>
      </c>
      <c r="I67" s="16">
        <f t="shared" si="57"/>
        <v>2.777777777777779E-2</v>
      </c>
      <c r="J67" s="16">
        <f t="shared" si="58"/>
        <v>-1.388888888888884E-2</v>
      </c>
      <c r="K67">
        <v>0</v>
      </c>
    </row>
    <row r="68" spans="2:11" x14ac:dyDescent="0.2">
      <c r="B68" s="7" t="s">
        <v>31</v>
      </c>
      <c r="C68">
        <f t="shared" si="51"/>
        <v>0.24999999999999989</v>
      </c>
      <c r="D68">
        <f t="shared" si="52"/>
        <v>0.25000000000000011</v>
      </c>
      <c r="E68">
        <f t="shared" si="53"/>
        <v>0.25000000000000033</v>
      </c>
      <c r="F68">
        <f t="shared" si="54"/>
        <v>1</v>
      </c>
      <c r="G68">
        <f t="shared" si="55"/>
        <v>1</v>
      </c>
      <c r="H68">
        <f t="shared" si="56"/>
        <v>0.94444444444444431</v>
      </c>
      <c r="I68" s="16">
        <f t="shared" si="57"/>
        <v>2.2204460492503131E-16</v>
      </c>
      <c r="J68" s="17">
        <f t="shared" si="58"/>
        <v>-2.7777777777777846E-2</v>
      </c>
      <c r="K68">
        <v>0</v>
      </c>
    </row>
    <row r="69" spans="2:11" x14ac:dyDescent="0.2">
      <c r="B69" s="7" t="s">
        <v>32</v>
      </c>
      <c r="C69">
        <f t="shared" si="51"/>
        <v>0.5</v>
      </c>
      <c r="D69">
        <f t="shared" si="52"/>
        <v>0.52777777777777801</v>
      </c>
      <c r="E69">
        <f t="shared" si="53"/>
        <v>0.50000000000000033</v>
      </c>
      <c r="F69">
        <f t="shared" si="54"/>
        <v>0.91666666666666663</v>
      </c>
      <c r="G69">
        <f t="shared" si="55"/>
        <v>1</v>
      </c>
      <c r="H69">
        <f t="shared" si="56"/>
        <v>0.97222222222222232</v>
      </c>
      <c r="I69" s="16">
        <f t="shared" si="57"/>
        <v>1.6653345369377348E-16</v>
      </c>
      <c r="J69" s="17">
        <f t="shared" si="58"/>
        <v>2.7777777777777846E-2</v>
      </c>
      <c r="K69">
        <v>0</v>
      </c>
    </row>
    <row r="70" spans="2:11" x14ac:dyDescent="0.2">
      <c r="B70" s="1" t="s">
        <v>33</v>
      </c>
      <c r="C70">
        <f t="shared" si="51"/>
        <v>0.16666666666666652</v>
      </c>
      <c r="D70">
        <f t="shared" si="52"/>
        <v>2.7777777777777766E-2</v>
      </c>
      <c r="E70">
        <f t="shared" si="53"/>
        <v>2.7777777777777766E-2</v>
      </c>
      <c r="F70">
        <f t="shared" si="54"/>
        <v>0.80555555555555569</v>
      </c>
      <c r="G70">
        <f t="shared" si="55"/>
        <v>0.83333333333333337</v>
      </c>
      <c r="H70">
        <f t="shared" si="56"/>
        <v>0.75</v>
      </c>
      <c r="I70" s="16">
        <f t="shared" si="57"/>
        <v>-6.9444444444444378E-2</v>
      </c>
      <c r="J70" s="16">
        <f t="shared" si="58"/>
        <v>-2.7777777777777846E-2</v>
      </c>
      <c r="K70">
        <v>0</v>
      </c>
    </row>
    <row r="71" spans="2:11" x14ac:dyDescent="0.2">
      <c r="B71" s="7" t="s">
        <v>34</v>
      </c>
      <c r="C71">
        <f t="shared" si="51"/>
        <v>0.38888888888888901</v>
      </c>
      <c r="D71">
        <f t="shared" si="52"/>
        <v>0.38888888888888867</v>
      </c>
      <c r="E71">
        <f t="shared" si="53"/>
        <v>0.41666666666666669</v>
      </c>
      <c r="F71">
        <f t="shared" si="54"/>
        <v>0.86111111111111127</v>
      </c>
      <c r="G71">
        <f t="shared" si="55"/>
        <v>0.88888888888888873</v>
      </c>
      <c r="H71">
        <f t="shared" si="56"/>
        <v>0.94444444444444431</v>
      </c>
      <c r="I71" s="16">
        <f t="shared" si="57"/>
        <v>1.388888888888884E-2</v>
      </c>
      <c r="J71" s="16">
        <f t="shared" si="58"/>
        <v>4.1666666666666519E-2</v>
      </c>
      <c r="K71">
        <v>0</v>
      </c>
    </row>
    <row r="72" spans="2:11" x14ac:dyDescent="0.2">
      <c r="B72" s="3" t="s">
        <v>35</v>
      </c>
      <c r="C72">
        <f t="shared" si="51"/>
        <v>0.13888888888888898</v>
      </c>
      <c r="D72">
        <f t="shared" si="52"/>
        <v>5.5555555555555663E-2</v>
      </c>
      <c r="E72">
        <f t="shared" si="53"/>
        <v>0.16666666666666666</v>
      </c>
      <c r="F72">
        <f t="shared" si="54"/>
        <v>0.91666666666666663</v>
      </c>
      <c r="G72">
        <f t="shared" si="55"/>
        <v>0.83333333333333337</v>
      </c>
      <c r="H72">
        <f t="shared" si="56"/>
        <v>0.91666666666666663</v>
      </c>
      <c r="I72" s="16">
        <f t="shared" si="57"/>
        <v>1.388888888888884E-2</v>
      </c>
      <c r="J72" s="17">
        <f t="shared" si="58"/>
        <v>0</v>
      </c>
      <c r="K72">
        <v>0</v>
      </c>
    </row>
    <row r="73" spans="2:11" x14ac:dyDescent="0.2">
      <c r="B73" s="3" t="s">
        <v>36</v>
      </c>
      <c r="C73">
        <f t="shared" si="51"/>
        <v>0.36111111111111133</v>
      </c>
      <c r="D73">
        <f t="shared" si="52"/>
        <v>0.33333333333333331</v>
      </c>
      <c r="E73">
        <f t="shared" si="53"/>
        <v>0.50000000000000033</v>
      </c>
      <c r="F73">
        <f t="shared" si="54"/>
        <v>0.94444444444444431</v>
      </c>
      <c r="G73">
        <f t="shared" si="55"/>
        <v>0.97222222222222232</v>
      </c>
      <c r="H73">
        <f t="shared" si="56"/>
        <v>0.94444444444444464</v>
      </c>
      <c r="I73" s="16">
        <f t="shared" si="57"/>
        <v>6.9444444444444503E-2</v>
      </c>
      <c r="J73" s="17">
        <f t="shared" si="58"/>
        <v>1.6653345369377348E-16</v>
      </c>
      <c r="K73">
        <v>0</v>
      </c>
    </row>
    <row r="74" spans="2:11" x14ac:dyDescent="0.2">
      <c r="B74" t="s">
        <v>39</v>
      </c>
      <c r="C74">
        <f t="shared" si="51"/>
        <v>0.20781893004115229</v>
      </c>
      <c r="D74">
        <f t="shared" si="52"/>
        <v>0.2397119341563787</v>
      </c>
      <c r="E74">
        <f t="shared" si="53"/>
        <v>0.26028806584362146</v>
      </c>
      <c r="F74">
        <f t="shared" si="54"/>
        <v>0.93621399176954745</v>
      </c>
      <c r="G74">
        <f t="shared" si="55"/>
        <v>0.92695473251028826</v>
      </c>
      <c r="H74">
        <f t="shared" si="56"/>
        <v>0.93209876543209891</v>
      </c>
    </row>
    <row r="76" spans="2:11" x14ac:dyDescent="0.2">
      <c r="C76">
        <f>AVERAGE(C47:C73)</f>
        <v>0.20781893004115234</v>
      </c>
      <c r="D76">
        <f t="shared" ref="D76:H76" si="59">AVERAGE(D47:D73)</f>
        <v>0.23971193415637856</v>
      </c>
      <c r="E76">
        <f t="shared" si="59"/>
        <v>0.26028806584362141</v>
      </c>
      <c r="F76">
        <f t="shared" si="59"/>
        <v>0.93621399176954734</v>
      </c>
      <c r="G76">
        <f t="shared" si="59"/>
        <v>0.92695473251028793</v>
      </c>
      <c r="H76">
        <f t="shared" si="59"/>
        <v>0.93209876543209869</v>
      </c>
    </row>
    <row r="77" spans="2:11" x14ac:dyDescent="0.2">
      <c r="C77">
        <f>STDEV(C47:C73)/SQRT(27)</f>
        <v>2.6288435717824164E-2</v>
      </c>
      <c r="D77">
        <f t="shared" ref="D77:H77" si="60">STDEV(D47:D73)/SQRT(27)</f>
        <v>3.2623689763831676E-2</v>
      </c>
      <c r="E77">
        <f t="shared" si="60"/>
        <v>3.2386988145467491E-2</v>
      </c>
      <c r="F77">
        <f t="shared" si="60"/>
        <v>1.2476880136129378E-2</v>
      </c>
      <c r="G77">
        <f t="shared" si="60"/>
        <v>1.7236496304934193E-2</v>
      </c>
      <c r="H77">
        <f t="shared" si="60"/>
        <v>1.4169632774336924E-2</v>
      </c>
    </row>
    <row r="83" spans="2:4" x14ac:dyDescent="0.2">
      <c r="C83" t="s">
        <v>52</v>
      </c>
      <c r="D83" t="s">
        <v>53</v>
      </c>
    </row>
    <row r="84" spans="2:4" x14ac:dyDescent="0.2">
      <c r="B84" t="s">
        <v>54</v>
      </c>
      <c r="C84">
        <f>AVERAGE(C47:C73)</f>
        <v>0.20781893004115234</v>
      </c>
      <c r="D84">
        <f>AVERAGE(F47:F73)</f>
        <v>0.93621399176954734</v>
      </c>
    </row>
    <row r="85" spans="2:4" x14ac:dyDescent="0.2">
      <c r="B85" t="s">
        <v>55</v>
      </c>
      <c r="C85">
        <f>AVERAGE(D47:D73)</f>
        <v>0.23971193415637856</v>
      </c>
      <c r="D85">
        <f>AVERAGE(G47:G73)</f>
        <v>0.92695473251028793</v>
      </c>
    </row>
    <row r="86" spans="2:4" x14ac:dyDescent="0.2">
      <c r="B86" t="s">
        <v>56</v>
      </c>
      <c r="C86">
        <f>AVERAGE(E47:E73)</f>
        <v>0.26028806584362141</v>
      </c>
      <c r="D86">
        <f>AVERAGE(H47:H73)</f>
        <v>0.93209876543209869</v>
      </c>
    </row>
    <row r="87" spans="2:4" x14ac:dyDescent="0.2">
      <c r="C87" s="10">
        <f>STDEV(C47:C73)/SQRT(27)</f>
        <v>2.6288435717824164E-2</v>
      </c>
      <c r="D87" s="10">
        <f>STDEV(F47:F73)/SQRT(27)</f>
        <v>1.2476880136129378E-2</v>
      </c>
    </row>
    <row r="88" spans="2:4" x14ac:dyDescent="0.2">
      <c r="C88" s="10">
        <f>STDEV(D47:D73)/SQRT(27)</f>
        <v>3.2623689763831676E-2</v>
      </c>
      <c r="D88" s="10">
        <f>STDEV(G47:G73)/SQRT(27)</f>
        <v>1.7236496304934193E-2</v>
      </c>
    </row>
    <row r="89" spans="2:4" x14ac:dyDescent="0.2">
      <c r="C89" s="10">
        <f>STDEV(E47:E73)/SQRT(27)</f>
        <v>3.2386988145467491E-2</v>
      </c>
      <c r="D89" s="10">
        <f>STDEV(H47:H73)/SQRT(27)</f>
        <v>1.4169632774336924E-2</v>
      </c>
    </row>
    <row r="107" spans="2:5" x14ac:dyDescent="0.2">
      <c r="B107" t="s">
        <v>87</v>
      </c>
    </row>
    <row r="108" spans="2:5" x14ac:dyDescent="0.2">
      <c r="C108" t="s">
        <v>54</v>
      </c>
      <c r="D108" t="s">
        <v>55</v>
      </c>
      <c r="E108" t="s">
        <v>56</v>
      </c>
    </row>
    <row r="109" spans="2:5" x14ac:dyDescent="0.2">
      <c r="C109">
        <v>0.20970017636684304</v>
      </c>
      <c r="D109">
        <v>0.19735449735449734</v>
      </c>
      <c r="E109">
        <v>0.19215167548500886</v>
      </c>
    </row>
    <row r="110" spans="2:5" x14ac:dyDescent="0.2">
      <c r="C110">
        <v>6.5998134578670363E-3</v>
      </c>
      <c r="D110">
        <v>8.5999966095812921E-3</v>
      </c>
      <c r="E110">
        <v>7.4231780358796672E-3</v>
      </c>
    </row>
    <row r="119" spans="2:19" x14ac:dyDescent="0.2">
      <c r="D119" t="s">
        <v>61</v>
      </c>
      <c r="E119" t="s">
        <v>62</v>
      </c>
      <c r="F119" t="s">
        <v>63</v>
      </c>
      <c r="G119" t="s">
        <v>64</v>
      </c>
      <c r="H119" t="s">
        <v>65</v>
      </c>
      <c r="I119" t="s">
        <v>66</v>
      </c>
      <c r="J119" s="9" t="s">
        <v>51</v>
      </c>
    </row>
    <row r="120" spans="2:19" x14ac:dyDescent="0.2">
      <c r="B120" s="13">
        <v>234567</v>
      </c>
      <c r="C120" t="s">
        <v>54</v>
      </c>
      <c r="D120" s="13">
        <v>0</v>
      </c>
      <c r="E120" s="13">
        <v>1.0416666666666663E-2</v>
      </c>
      <c r="F120" s="13">
        <v>0.21875</v>
      </c>
      <c r="G120" s="13">
        <v>0.86458333333333337</v>
      </c>
      <c r="H120" s="13">
        <v>0.98958333333333337</v>
      </c>
      <c r="I120" s="13">
        <v>0.98958333333333337</v>
      </c>
      <c r="J120" s="14">
        <v>0.51215277777777779</v>
      </c>
      <c r="K120" s="13"/>
      <c r="S120" s="13"/>
    </row>
    <row r="121" spans="2:19" x14ac:dyDescent="0.2">
      <c r="C121" t="s">
        <v>60</v>
      </c>
      <c r="D121" s="13">
        <v>1.0416666666666663E-2</v>
      </c>
      <c r="E121" s="13">
        <v>5.2083333333333412E-2</v>
      </c>
      <c r="F121" s="13">
        <v>0.26041666666666674</v>
      </c>
      <c r="G121" s="13">
        <v>0.80208333333333348</v>
      </c>
      <c r="H121" s="13">
        <v>0.93750000000000011</v>
      </c>
      <c r="I121" s="13">
        <v>0.98958333333333337</v>
      </c>
      <c r="J121" s="14">
        <v>0.50868055555555558</v>
      </c>
      <c r="K121" s="13"/>
    </row>
    <row r="122" spans="2:19" x14ac:dyDescent="0.2">
      <c r="C122" t="s">
        <v>56</v>
      </c>
      <c r="D122" s="13">
        <v>4.1666666666666699E-2</v>
      </c>
      <c r="E122" s="13">
        <v>7.2916666666666657E-2</v>
      </c>
      <c r="F122" s="13">
        <v>0.26041666666666663</v>
      </c>
      <c r="G122" s="13">
        <v>0.875</v>
      </c>
      <c r="H122" s="13">
        <v>0.9375</v>
      </c>
      <c r="I122" s="13">
        <v>0.98958333333333337</v>
      </c>
      <c r="J122" s="14">
        <v>0.52951388888888884</v>
      </c>
    </row>
    <row r="123" spans="2:19" x14ac:dyDescent="0.2">
      <c r="B123" s="13">
        <v>123456</v>
      </c>
      <c r="C123" t="s">
        <v>54</v>
      </c>
      <c r="D123" s="13">
        <v>0.18518518518518529</v>
      </c>
      <c r="E123" s="13">
        <v>0.18518518518518526</v>
      </c>
      <c r="F123" s="13">
        <v>0.43518518518518517</v>
      </c>
      <c r="G123" s="13">
        <v>0.83796296296296313</v>
      </c>
      <c r="H123" s="13">
        <v>0.97222222222222221</v>
      </c>
      <c r="I123" s="13">
        <v>0.98611111111111127</v>
      </c>
      <c r="J123" s="14">
        <v>0.60030864197530875</v>
      </c>
    </row>
    <row r="124" spans="2:19" x14ac:dyDescent="0.2">
      <c r="C124" t="s">
        <v>60</v>
      </c>
      <c r="D124" s="13">
        <v>0.20833333333333345</v>
      </c>
      <c r="E124" s="13">
        <v>0.28703703703703703</v>
      </c>
      <c r="F124" s="13">
        <v>0.42129629629629634</v>
      </c>
      <c r="G124" s="13">
        <v>0.875</v>
      </c>
      <c r="H124" s="13">
        <v>0.96296296296296313</v>
      </c>
      <c r="I124" s="13">
        <v>0.97222222222222221</v>
      </c>
      <c r="J124" s="14">
        <v>0.62114197530864212</v>
      </c>
      <c r="K124" s="13"/>
    </row>
    <row r="125" spans="2:19" x14ac:dyDescent="0.2">
      <c r="C125" t="s">
        <v>56</v>
      </c>
      <c r="D125" s="13">
        <v>0.25000000000000006</v>
      </c>
      <c r="E125" s="13">
        <v>0.23611111111111127</v>
      </c>
      <c r="F125" s="13">
        <v>0.4861111111111111</v>
      </c>
      <c r="G125" s="13">
        <v>0.875</v>
      </c>
      <c r="H125" s="13">
        <v>0.97222222222222243</v>
      </c>
      <c r="I125" s="13">
        <v>0.96759259259259267</v>
      </c>
      <c r="J125" s="14">
        <v>0.63117283950617287</v>
      </c>
    </row>
    <row r="127" spans="2:19" x14ac:dyDescent="0.2">
      <c r="D127" t="s">
        <v>69</v>
      </c>
      <c r="G127" t="s">
        <v>70</v>
      </c>
    </row>
    <row r="128" spans="2:19" x14ac:dyDescent="0.2">
      <c r="D128" s="15" t="s">
        <v>67</v>
      </c>
      <c r="E128" s="15" t="s">
        <v>68</v>
      </c>
      <c r="G128" s="15" t="s">
        <v>67</v>
      </c>
      <c r="H128" s="15" t="s">
        <v>68</v>
      </c>
    </row>
    <row r="129" spans="3:8" x14ac:dyDescent="0.2">
      <c r="C129" t="s">
        <v>54</v>
      </c>
      <c r="D129">
        <f>AVERAGE(D120:F120)</f>
        <v>7.6388888888888881E-2</v>
      </c>
      <c r="E129">
        <f>AVERAGE(D123:F123)</f>
        <v>0.2685185185185186</v>
      </c>
      <c r="G129">
        <f>AVERAGE(G120:I120)</f>
        <v>0.94791666666666663</v>
      </c>
      <c r="H129">
        <f>AVERAGE(G123:I123)</f>
        <v>0.93209876543209891</v>
      </c>
    </row>
    <row r="130" spans="3:8" x14ac:dyDescent="0.2">
      <c r="C130" t="s">
        <v>60</v>
      </c>
      <c r="D130">
        <f>AVERAGE(D121:F121)</f>
        <v>0.10763888888888894</v>
      </c>
      <c r="E130">
        <f>AVERAGE(D124:F124)</f>
        <v>0.30555555555555558</v>
      </c>
      <c r="G130">
        <f>AVERAGE(G121:I121)</f>
        <v>0.90972222222222232</v>
      </c>
      <c r="H130">
        <f>AVERAGE(G124:I124)</f>
        <v>0.93672839506172856</v>
      </c>
    </row>
    <row r="131" spans="3:8" x14ac:dyDescent="0.2">
      <c r="C131" t="s">
        <v>56</v>
      </c>
      <c r="D131">
        <f>AVERAGE(D122:F122)</f>
        <v>0.125</v>
      </c>
      <c r="E131">
        <f>AVERAGE(D125:F125)</f>
        <v>0.32407407407407413</v>
      </c>
      <c r="G131">
        <f>AVERAGE(G122:I122)</f>
        <v>0.93402777777777779</v>
      </c>
      <c r="H131">
        <f>AVERAGE(G125:I125)</f>
        <v>0.93827160493827166</v>
      </c>
    </row>
    <row r="133" spans="3:8" x14ac:dyDescent="0.2">
      <c r="C133" t="s">
        <v>71</v>
      </c>
    </row>
  </sheetData>
  <sortState ref="A3:Y28">
    <sortCondition descending="1" ref="A2"/>
  </sortState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E65" sqref="E65"/>
    </sheetView>
  </sheetViews>
  <sheetFormatPr baseColWidth="10" defaultRowHeight="16" x14ac:dyDescent="0.2"/>
  <sheetData>
    <row r="1" spans="1:23" x14ac:dyDescent="0.2">
      <c r="A1" t="s">
        <v>20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I1" t="s">
        <v>48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Q1" t="s">
        <v>22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7" t="s">
        <v>0</v>
      </c>
      <c r="B2">
        <v>0</v>
      </c>
      <c r="C2">
        <v>0</v>
      </c>
      <c r="D2">
        <v>0.16666666666666699</v>
      </c>
      <c r="E2">
        <v>1</v>
      </c>
      <c r="F2">
        <v>1</v>
      </c>
      <c r="G2">
        <v>1</v>
      </c>
      <c r="I2" s="7" t="s">
        <v>0</v>
      </c>
      <c r="J2">
        <v>0</v>
      </c>
      <c r="K2">
        <v>0.16666666666666699</v>
      </c>
      <c r="L2">
        <v>0.25</v>
      </c>
      <c r="M2">
        <v>1</v>
      </c>
      <c r="N2">
        <v>1</v>
      </c>
      <c r="O2">
        <v>1</v>
      </c>
      <c r="Q2" s="7" t="s">
        <v>0</v>
      </c>
      <c r="R2">
        <v>0.16666666666666699</v>
      </c>
      <c r="S2">
        <v>0.25</v>
      </c>
      <c r="T2">
        <v>8.3333333333333301E-2</v>
      </c>
      <c r="U2">
        <v>0.91666666666666696</v>
      </c>
      <c r="V2">
        <v>1</v>
      </c>
      <c r="W2">
        <v>1</v>
      </c>
    </row>
    <row r="3" spans="1:23" x14ac:dyDescent="0.2">
      <c r="A3" s="6" t="s">
        <v>1</v>
      </c>
      <c r="B3">
        <v>0</v>
      </c>
      <c r="C3">
        <v>8.3333333333333301E-2</v>
      </c>
      <c r="D3">
        <v>0.41666666666666702</v>
      </c>
      <c r="E3">
        <v>0.75</v>
      </c>
      <c r="F3">
        <v>1</v>
      </c>
      <c r="G3">
        <v>1</v>
      </c>
      <c r="I3" s="6" t="s">
        <v>1</v>
      </c>
      <c r="J3">
        <v>0</v>
      </c>
      <c r="K3">
        <v>0</v>
      </c>
      <c r="L3">
        <v>0.33333333333333298</v>
      </c>
      <c r="M3">
        <v>0.66666666666666696</v>
      </c>
      <c r="N3">
        <v>1</v>
      </c>
      <c r="O3">
        <v>1</v>
      </c>
      <c r="Q3" s="6" t="s">
        <v>1</v>
      </c>
      <c r="R3">
        <v>0.16666666666666699</v>
      </c>
      <c r="S3">
        <v>0.16666666666666699</v>
      </c>
      <c r="T3">
        <v>0.25</v>
      </c>
      <c r="U3">
        <v>0.5</v>
      </c>
      <c r="V3">
        <v>0.91666666666666696</v>
      </c>
      <c r="W3">
        <v>1</v>
      </c>
    </row>
    <row r="4" spans="1:23" x14ac:dyDescent="0.2">
      <c r="A4" s="7" t="s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I4" s="7" t="s">
        <v>2</v>
      </c>
      <c r="J4">
        <v>0</v>
      </c>
      <c r="K4">
        <v>0</v>
      </c>
      <c r="L4">
        <v>0</v>
      </c>
      <c r="M4">
        <v>0.91666666666666696</v>
      </c>
      <c r="N4">
        <v>1</v>
      </c>
      <c r="O4">
        <v>1</v>
      </c>
      <c r="Q4" s="7" t="s">
        <v>2</v>
      </c>
      <c r="R4">
        <v>8.3333333333333301E-2</v>
      </c>
      <c r="S4">
        <v>0</v>
      </c>
      <c r="T4">
        <v>0</v>
      </c>
      <c r="U4">
        <v>1</v>
      </c>
      <c r="V4">
        <v>0.91666666666666696</v>
      </c>
      <c r="W4">
        <v>0.91666666666666696</v>
      </c>
    </row>
    <row r="5" spans="1:23" x14ac:dyDescent="0.2">
      <c r="A5" s="1" t="s">
        <v>3</v>
      </c>
      <c r="B5">
        <v>0.16666666666666699</v>
      </c>
      <c r="C5">
        <v>0.25</v>
      </c>
      <c r="D5">
        <v>0.5</v>
      </c>
      <c r="E5">
        <v>0.83333333333333304</v>
      </c>
      <c r="F5">
        <v>1</v>
      </c>
      <c r="G5">
        <v>1</v>
      </c>
      <c r="I5" s="1" t="s">
        <v>3</v>
      </c>
      <c r="J5">
        <v>0.16666666666666699</v>
      </c>
      <c r="K5">
        <v>0.25</v>
      </c>
      <c r="L5">
        <v>0.5</v>
      </c>
      <c r="M5">
        <v>1</v>
      </c>
      <c r="N5">
        <v>1</v>
      </c>
      <c r="O5">
        <v>1</v>
      </c>
      <c r="Q5" s="1" t="s">
        <v>3</v>
      </c>
      <c r="R5">
        <v>0.25</v>
      </c>
      <c r="S5">
        <v>0.25</v>
      </c>
      <c r="T5">
        <v>0.41666666666666702</v>
      </c>
      <c r="U5">
        <v>0.91666666666666696</v>
      </c>
      <c r="V5">
        <v>1</v>
      </c>
      <c r="W5">
        <v>1</v>
      </c>
    </row>
    <row r="6" spans="1:23" x14ac:dyDescent="0.2">
      <c r="A6" s="1" t="s">
        <v>4</v>
      </c>
      <c r="B6">
        <v>0.16666666666666699</v>
      </c>
      <c r="C6">
        <v>0.16666666666666699</v>
      </c>
      <c r="D6">
        <v>0.33333333333333298</v>
      </c>
      <c r="E6">
        <v>0.75</v>
      </c>
      <c r="F6">
        <v>1</v>
      </c>
      <c r="G6">
        <v>1</v>
      </c>
      <c r="I6" s="1" t="s">
        <v>4</v>
      </c>
      <c r="J6">
        <v>0.16666666666666699</v>
      </c>
      <c r="K6">
        <v>0.25</v>
      </c>
      <c r="L6">
        <v>0.25</v>
      </c>
      <c r="M6">
        <v>0.83333333333333304</v>
      </c>
      <c r="N6">
        <v>1</v>
      </c>
      <c r="O6">
        <v>1</v>
      </c>
      <c r="Q6" s="1" t="s">
        <v>4</v>
      </c>
      <c r="R6">
        <v>0.16666666666666699</v>
      </c>
      <c r="S6">
        <v>0</v>
      </c>
      <c r="T6">
        <v>0.25</v>
      </c>
      <c r="U6">
        <v>0.66666666666666696</v>
      </c>
      <c r="V6">
        <v>1</v>
      </c>
      <c r="W6">
        <v>1</v>
      </c>
    </row>
    <row r="7" spans="1:23" x14ac:dyDescent="0.2">
      <c r="A7" s="1" t="s">
        <v>5</v>
      </c>
      <c r="B7">
        <v>8.3333333333333301E-2</v>
      </c>
      <c r="C7">
        <v>0.33333333333333298</v>
      </c>
      <c r="D7">
        <v>0.58333333333333304</v>
      </c>
      <c r="E7">
        <v>1</v>
      </c>
      <c r="F7">
        <v>1</v>
      </c>
      <c r="G7">
        <v>1</v>
      </c>
      <c r="I7" s="1" t="s">
        <v>5</v>
      </c>
      <c r="J7">
        <v>0.41666666666666702</v>
      </c>
      <c r="K7">
        <v>0.25</v>
      </c>
      <c r="L7">
        <v>0.83333333333333304</v>
      </c>
      <c r="M7">
        <v>0.91666666666666696</v>
      </c>
      <c r="N7">
        <v>1</v>
      </c>
      <c r="O7">
        <v>1</v>
      </c>
      <c r="Q7" s="1" t="s">
        <v>5</v>
      </c>
      <c r="R7">
        <v>0.16666666666666699</v>
      </c>
      <c r="S7">
        <v>0.41666666666666702</v>
      </c>
      <c r="T7">
        <v>0.5</v>
      </c>
      <c r="U7">
        <v>1</v>
      </c>
      <c r="V7">
        <v>1</v>
      </c>
      <c r="W7">
        <v>1</v>
      </c>
    </row>
    <row r="8" spans="1:23" x14ac:dyDescent="0.2">
      <c r="A8" s="4" t="s">
        <v>6</v>
      </c>
      <c r="B8">
        <v>0</v>
      </c>
      <c r="C8">
        <v>0.41666666666666702</v>
      </c>
      <c r="D8">
        <v>0.41666666666666702</v>
      </c>
      <c r="E8">
        <v>0.83333333333333304</v>
      </c>
      <c r="F8">
        <v>1</v>
      </c>
      <c r="G8">
        <v>1</v>
      </c>
      <c r="I8" s="4" t="s">
        <v>6</v>
      </c>
      <c r="J8">
        <v>0.33333333333333298</v>
      </c>
      <c r="K8">
        <v>0.25</v>
      </c>
      <c r="L8">
        <v>0.41666666666666702</v>
      </c>
      <c r="M8">
        <v>0.66666666666666696</v>
      </c>
      <c r="N8">
        <v>0.91666666666666696</v>
      </c>
      <c r="O8">
        <v>1</v>
      </c>
      <c r="Q8" s="4" t="s">
        <v>6</v>
      </c>
      <c r="R8">
        <v>0.25</v>
      </c>
      <c r="S8">
        <v>8.3333333333333301E-2</v>
      </c>
      <c r="T8">
        <v>0.41666666666666702</v>
      </c>
      <c r="U8">
        <v>0.75</v>
      </c>
      <c r="V8">
        <v>1</v>
      </c>
      <c r="W8">
        <v>1</v>
      </c>
    </row>
    <row r="9" spans="1:23" x14ac:dyDescent="0.2">
      <c r="A9" s="4" t="s">
        <v>8</v>
      </c>
      <c r="B9">
        <v>0.16666666666666699</v>
      </c>
      <c r="C9">
        <v>0.33333333333333298</v>
      </c>
      <c r="D9">
        <v>0.75</v>
      </c>
      <c r="E9">
        <v>0.91666666666666696</v>
      </c>
      <c r="F9">
        <v>0.91666666666666696</v>
      </c>
      <c r="G9">
        <v>0.91666666666666696</v>
      </c>
      <c r="I9" s="4" t="s">
        <v>8</v>
      </c>
      <c r="J9" s="5">
        <v>0.16666666666666699</v>
      </c>
      <c r="K9" s="5">
        <v>0.5</v>
      </c>
      <c r="L9" s="5">
        <v>0.66666666666666696</v>
      </c>
      <c r="M9" s="5">
        <v>0.91666666666666696</v>
      </c>
      <c r="N9" s="5">
        <v>1</v>
      </c>
      <c r="O9" s="5">
        <v>1</v>
      </c>
      <c r="P9" s="5"/>
      <c r="Q9" s="4" t="s">
        <v>8</v>
      </c>
      <c r="R9">
        <v>0.58333333333333304</v>
      </c>
      <c r="S9">
        <v>0.5</v>
      </c>
      <c r="T9">
        <v>0.5</v>
      </c>
      <c r="U9">
        <v>1</v>
      </c>
      <c r="V9">
        <v>1</v>
      </c>
      <c r="W9">
        <v>1</v>
      </c>
    </row>
    <row r="10" spans="1:23" x14ac:dyDescent="0.2">
      <c r="A10" s="4" t="s">
        <v>9</v>
      </c>
      <c r="B10">
        <v>0.33333333333333298</v>
      </c>
      <c r="C10">
        <v>0.25</v>
      </c>
      <c r="D10">
        <v>0.5</v>
      </c>
      <c r="E10">
        <v>0.83333333333333304</v>
      </c>
      <c r="F10">
        <v>1</v>
      </c>
      <c r="G10">
        <v>1</v>
      </c>
      <c r="I10" s="4" t="s">
        <v>9</v>
      </c>
      <c r="J10" s="5">
        <v>0.66666666666666696</v>
      </c>
      <c r="K10" s="5">
        <v>0.66666666666666696</v>
      </c>
      <c r="L10" s="5">
        <v>0.58333333333333304</v>
      </c>
      <c r="M10" s="5">
        <v>0.75</v>
      </c>
      <c r="N10" s="5">
        <v>1</v>
      </c>
      <c r="O10" s="5">
        <v>0.91666666666666696</v>
      </c>
      <c r="P10" s="5"/>
      <c r="Q10" s="4" t="s">
        <v>9</v>
      </c>
      <c r="R10">
        <v>0.58333333333333304</v>
      </c>
      <c r="S10">
        <v>0.41666666666666702</v>
      </c>
      <c r="T10">
        <v>0.83333333333333304</v>
      </c>
      <c r="U10">
        <v>0.58333333333333304</v>
      </c>
      <c r="V10">
        <v>1</v>
      </c>
      <c r="W10">
        <v>1</v>
      </c>
    </row>
    <row r="11" spans="1:23" x14ac:dyDescent="0.2">
      <c r="A11" s="4" t="s">
        <v>10</v>
      </c>
      <c r="B11">
        <v>8.3333333333333301E-2</v>
      </c>
      <c r="C11">
        <v>8.3333333333333301E-2</v>
      </c>
      <c r="D11">
        <v>0.16666666666666699</v>
      </c>
      <c r="E11">
        <v>0.66666666666666696</v>
      </c>
      <c r="F11">
        <v>1</v>
      </c>
      <c r="G11">
        <v>1</v>
      </c>
      <c r="I11" s="4" t="s">
        <v>10</v>
      </c>
      <c r="J11" s="5">
        <v>0</v>
      </c>
      <c r="K11" s="5">
        <v>8.3333333333333301E-2</v>
      </c>
      <c r="L11" s="5">
        <v>0.25</v>
      </c>
      <c r="M11" s="5">
        <v>1</v>
      </c>
      <c r="N11" s="5">
        <v>1</v>
      </c>
      <c r="O11" s="5">
        <v>1</v>
      </c>
      <c r="P11" s="5"/>
      <c r="Q11" s="4" t="s">
        <v>10</v>
      </c>
      <c r="R11">
        <v>8.3333333333333301E-2</v>
      </c>
      <c r="S11">
        <v>8.3333333333333301E-2</v>
      </c>
      <c r="T11">
        <v>0.25</v>
      </c>
      <c r="U11">
        <v>0.91666666666666696</v>
      </c>
      <c r="V11">
        <v>1</v>
      </c>
      <c r="W11">
        <v>1</v>
      </c>
    </row>
    <row r="12" spans="1:23" x14ac:dyDescent="0.2">
      <c r="A12" s="4" t="s">
        <v>11</v>
      </c>
      <c r="B12">
        <v>8.3333333333333301E-2</v>
      </c>
      <c r="C12">
        <v>0</v>
      </c>
      <c r="D12">
        <v>0.16666666666666699</v>
      </c>
      <c r="E12">
        <v>1</v>
      </c>
      <c r="F12">
        <v>0.91666666666666696</v>
      </c>
      <c r="G12">
        <v>1</v>
      </c>
      <c r="I12" s="4" t="s">
        <v>11</v>
      </c>
      <c r="J12" s="5">
        <v>0.16666666666666699</v>
      </c>
      <c r="K12" s="5">
        <v>0.16666666666666699</v>
      </c>
      <c r="L12" s="5">
        <v>0.25</v>
      </c>
      <c r="M12" s="5">
        <v>1</v>
      </c>
      <c r="N12" s="5">
        <v>1</v>
      </c>
      <c r="O12" s="5">
        <v>0.91666666666666696</v>
      </c>
      <c r="P12" s="5"/>
      <c r="Q12" s="4" t="s">
        <v>11</v>
      </c>
      <c r="R12">
        <v>0.25</v>
      </c>
      <c r="S12">
        <v>8.3333333333333301E-2</v>
      </c>
      <c r="T12">
        <v>0.33333333333333298</v>
      </c>
      <c r="U12">
        <v>1</v>
      </c>
      <c r="V12">
        <v>1</v>
      </c>
      <c r="W12">
        <v>1</v>
      </c>
    </row>
    <row r="13" spans="1:23" x14ac:dyDescent="0.2">
      <c r="A13" s="4" t="s">
        <v>12</v>
      </c>
      <c r="B13">
        <v>0.16666666666666699</v>
      </c>
      <c r="C13">
        <v>0.16666666666666699</v>
      </c>
      <c r="D13">
        <v>0.75</v>
      </c>
      <c r="E13">
        <v>0.91666666666666696</v>
      </c>
      <c r="F13">
        <v>0.91666666666666696</v>
      </c>
      <c r="G13">
        <v>1</v>
      </c>
      <c r="I13" s="4" t="s">
        <v>12</v>
      </c>
      <c r="J13" s="5">
        <v>0.16666666666666699</v>
      </c>
      <c r="K13" s="5">
        <v>0.25</v>
      </c>
      <c r="L13" s="5">
        <v>0.66666666666666696</v>
      </c>
      <c r="M13" s="5">
        <v>1</v>
      </c>
      <c r="N13" s="5">
        <v>0.91666666666666696</v>
      </c>
      <c r="O13" s="5">
        <v>1</v>
      </c>
      <c r="P13" s="5"/>
      <c r="Q13" s="4" t="s">
        <v>12</v>
      </c>
      <c r="R13">
        <v>0.25</v>
      </c>
      <c r="S13">
        <v>0.33333333333333298</v>
      </c>
      <c r="T13">
        <v>0.83333333333333304</v>
      </c>
      <c r="U13">
        <v>0.91666666666666696</v>
      </c>
      <c r="V13">
        <v>1</v>
      </c>
      <c r="W13">
        <v>1</v>
      </c>
    </row>
    <row r="14" spans="1:23" x14ac:dyDescent="0.2">
      <c r="A14" s="4" t="s">
        <v>14</v>
      </c>
      <c r="B14">
        <v>0.16666666666666699</v>
      </c>
      <c r="C14">
        <v>8.3333333333333301E-2</v>
      </c>
      <c r="D14">
        <v>0.5</v>
      </c>
      <c r="E14">
        <v>0.83333333333333304</v>
      </c>
      <c r="F14">
        <v>0.91666666666666696</v>
      </c>
      <c r="G14">
        <v>1</v>
      </c>
      <c r="I14" s="4" t="s">
        <v>14</v>
      </c>
      <c r="J14" s="5">
        <v>0.25</v>
      </c>
      <c r="K14" s="5">
        <v>0.25</v>
      </c>
      <c r="L14" s="5">
        <v>0.41666666666666702</v>
      </c>
      <c r="M14" s="5">
        <v>0.83333333333333304</v>
      </c>
      <c r="N14" s="5">
        <v>0.91666666666666696</v>
      </c>
      <c r="O14" s="5">
        <v>0.75</v>
      </c>
      <c r="P14" s="5"/>
      <c r="Q14" s="4" t="s">
        <v>14</v>
      </c>
      <c r="R14">
        <v>0.33333333333333298</v>
      </c>
      <c r="S14">
        <v>0.16666666666666699</v>
      </c>
      <c r="T14">
        <v>0.41666666666666702</v>
      </c>
      <c r="U14">
        <v>0.91666666666666696</v>
      </c>
      <c r="V14">
        <v>0.91666666666666696</v>
      </c>
      <c r="W14">
        <v>0.83333333333333304</v>
      </c>
    </row>
    <row r="15" spans="1:23" x14ac:dyDescent="0.2">
      <c r="A15" s="1" t="s">
        <v>16</v>
      </c>
      <c r="B15" s="1">
        <v>0.58333333333333304</v>
      </c>
      <c r="C15" s="1">
        <v>0.41666666666666702</v>
      </c>
      <c r="D15" s="1">
        <v>0.5</v>
      </c>
      <c r="E15" s="1">
        <v>0.75</v>
      </c>
      <c r="F15" s="1">
        <v>1</v>
      </c>
      <c r="G15" s="1">
        <v>1</v>
      </c>
      <c r="I15" s="1" t="s">
        <v>16</v>
      </c>
      <c r="J15">
        <v>0.41666666666666702</v>
      </c>
      <c r="K15">
        <v>0.66666666666666696</v>
      </c>
      <c r="L15">
        <v>0.5</v>
      </c>
      <c r="M15">
        <v>1</v>
      </c>
      <c r="N15">
        <v>1</v>
      </c>
      <c r="O15">
        <v>1</v>
      </c>
      <c r="Q15" s="1" t="s">
        <v>16</v>
      </c>
      <c r="R15">
        <v>0.41666666666666702</v>
      </c>
      <c r="S15">
        <v>0.41666666666666702</v>
      </c>
      <c r="T15">
        <v>0.66666666666666696</v>
      </c>
      <c r="U15">
        <v>0.91666666666666696</v>
      </c>
      <c r="V15">
        <v>1</v>
      </c>
      <c r="W15">
        <v>1</v>
      </c>
    </row>
    <row r="16" spans="1:23" x14ac:dyDescent="0.2">
      <c r="A16" s="1" t="s">
        <v>17</v>
      </c>
      <c r="B16" s="1">
        <v>8.3333333333333301E-2</v>
      </c>
      <c r="C16" s="1">
        <v>8.3333333333333301E-2</v>
      </c>
      <c r="D16" s="1">
        <v>0.33333333333333298</v>
      </c>
      <c r="E16" s="1">
        <v>0.66666666666666696</v>
      </c>
      <c r="F16" s="1">
        <v>0.83333333333333304</v>
      </c>
      <c r="G16" s="1">
        <v>0.91666666666666696</v>
      </c>
      <c r="I16" s="1" t="s">
        <v>17</v>
      </c>
      <c r="J16">
        <v>0</v>
      </c>
      <c r="K16">
        <v>0</v>
      </c>
      <c r="L16">
        <v>8.3333333333333301E-2</v>
      </c>
      <c r="M16">
        <v>0.75</v>
      </c>
      <c r="N16">
        <v>0.83333333333333304</v>
      </c>
      <c r="O16">
        <v>0.91666666666666696</v>
      </c>
      <c r="Q16" s="1" t="s">
        <v>17</v>
      </c>
      <c r="R16">
        <v>0</v>
      </c>
      <c r="S16">
        <v>8.3333333333333301E-2</v>
      </c>
      <c r="T16">
        <v>0</v>
      </c>
      <c r="U16">
        <v>0.83333333333333304</v>
      </c>
      <c r="V16">
        <v>0.75</v>
      </c>
      <c r="W16">
        <v>0.66666666666666696</v>
      </c>
    </row>
    <row r="17" spans="1:23" x14ac:dyDescent="0.2">
      <c r="A17" s="7" t="s">
        <v>18</v>
      </c>
      <c r="B17" s="1">
        <v>0</v>
      </c>
      <c r="C17" s="1">
        <v>0</v>
      </c>
      <c r="D17" s="1">
        <v>0</v>
      </c>
      <c r="E17" s="1">
        <v>0.75</v>
      </c>
      <c r="F17" s="1">
        <v>0.91666666666666696</v>
      </c>
      <c r="G17" s="1">
        <v>1</v>
      </c>
      <c r="I17" s="7" t="s">
        <v>18</v>
      </c>
      <c r="J17">
        <v>0</v>
      </c>
      <c r="K17">
        <v>0</v>
      </c>
      <c r="L17">
        <v>0</v>
      </c>
      <c r="M17">
        <v>0.66666666666666696</v>
      </c>
      <c r="N17">
        <v>0.91666666666666696</v>
      </c>
      <c r="O17">
        <v>1</v>
      </c>
      <c r="Q17" s="7" t="s">
        <v>18</v>
      </c>
      <c r="R17">
        <v>0</v>
      </c>
      <c r="S17">
        <v>0</v>
      </c>
      <c r="T17">
        <v>0</v>
      </c>
      <c r="U17">
        <v>0.83333333333333304</v>
      </c>
      <c r="V17">
        <v>0.91666666666666696</v>
      </c>
      <c r="W17">
        <v>1</v>
      </c>
    </row>
    <row r="18" spans="1:23" x14ac:dyDescent="0.2">
      <c r="A18" s="7" t="s">
        <v>19</v>
      </c>
      <c r="B18" s="1">
        <v>0</v>
      </c>
      <c r="C18" s="1">
        <v>0</v>
      </c>
      <c r="D18" s="1">
        <v>0</v>
      </c>
      <c r="E18" s="1">
        <v>0.25</v>
      </c>
      <c r="F18" s="1">
        <v>1</v>
      </c>
      <c r="G18" s="1">
        <v>0.91666666666666696</v>
      </c>
      <c r="I18" s="7" t="s">
        <v>19</v>
      </c>
      <c r="J18">
        <v>0</v>
      </c>
      <c r="K18">
        <v>0</v>
      </c>
      <c r="L18">
        <v>0</v>
      </c>
      <c r="M18">
        <v>8.3333333333333301E-2</v>
      </c>
      <c r="N18">
        <v>0.75</v>
      </c>
      <c r="O18">
        <v>0.91666666666666696</v>
      </c>
      <c r="Q18" s="7" t="s">
        <v>19</v>
      </c>
      <c r="R18">
        <v>0</v>
      </c>
      <c r="S18">
        <v>0</v>
      </c>
      <c r="T18">
        <v>0</v>
      </c>
      <c r="U18">
        <v>0.33333333333333298</v>
      </c>
      <c r="V18">
        <v>0.83333333333333304</v>
      </c>
      <c r="W18">
        <v>1</v>
      </c>
    </row>
    <row r="19" spans="1:23" x14ac:dyDescent="0.2">
      <c r="A19" s="7" t="s">
        <v>30</v>
      </c>
      <c r="B19">
        <v>0</v>
      </c>
      <c r="C19">
        <v>0</v>
      </c>
      <c r="D19">
        <v>0.41666666666666702</v>
      </c>
      <c r="E19">
        <v>1</v>
      </c>
      <c r="F19">
        <v>1</v>
      </c>
      <c r="G19">
        <v>1</v>
      </c>
      <c r="I19" s="7" t="s">
        <v>30</v>
      </c>
      <c r="J19">
        <v>0</v>
      </c>
      <c r="K19">
        <v>0</v>
      </c>
      <c r="L19">
        <v>0.5</v>
      </c>
      <c r="M19">
        <v>1</v>
      </c>
      <c r="N19">
        <v>1</v>
      </c>
      <c r="O19">
        <v>1</v>
      </c>
      <c r="Q19" s="7" t="s">
        <v>30</v>
      </c>
      <c r="R19">
        <v>0</v>
      </c>
      <c r="S19">
        <v>0</v>
      </c>
      <c r="T19">
        <v>0.5</v>
      </c>
      <c r="U19">
        <v>0.91666666666666696</v>
      </c>
      <c r="V19">
        <v>1</v>
      </c>
      <c r="W19">
        <v>1</v>
      </c>
    </row>
    <row r="20" spans="1:23" x14ac:dyDescent="0.2">
      <c r="A20" s="7" t="s">
        <v>31</v>
      </c>
      <c r="B20">
        <v>0</v>
      </c>
      <c r="C20">
        <v>0</v>
      </c>
      <c r="D20">
        <v>0.58333333333333304</v>
      </c>
      <c r="E20">
        <v>1</v>
      </c>
      <c r="F20">
        <v>1</v>
      </c>
      <c r="G20">
        <v>1</v>
      </c>
      <c r="I20" s="7" t="s">
        <v>31</v>
      </c>
      <c r="J20">
        <v>0</v>
      </c>
      <c r="K20">
        <v>0.16666666666666699</v>
      </c>
      <c r="L20">
        <v>0.66666666666666696</v>
      </c>
      <c r="M20">
        <v>1</v>
      </c>
      <c r="N20">
        <v>0.91666666666666696</v>
      </c>
      <c r="O20">
        <v>1</v>
      </c>
      <c r="Q20" s="7" t="s">
        <v>31</v>
      </c>
      <c r="R20">
        <v>0</v>
      </c>
      <c r="S20">
        <v>0.25</v>
      </c>
      <c r="T20">
        <v>0.66666666666666696</v>
      </c>
      <c r="U20">
        <v>1</v>
      </c>
      <c r="V20">
        <v>1</v>
      </c>
      <c r="W20">
        <v>1</v>
      </c>
    </row>
    <row r="21" spans="1:23" x14ac:dyDescent="0.2">
      <c r="A21" s="7" t="s">
        <v>32</v>
      </c>
      <c r="B21">
        <v>0</v>
      </c>
      <c r="C21">
        <v>8.3333333333333301E-2</v>
      </c>
      <c r="D21">
        <v>0.25</v>
      </c>
      <c r="E21">
        <v>1</v>
      </c>
      <c r="F21">
        <v>1</v>
      </c>
      <c r="G21">
        <v>1</v>
      </c>
      <c r="I21" s="7" t="s">
        <v>32</v>
      </c>
      <c r="J21">
        <v>0</v>
      </c>
      <c r="K21">
        <v>0</v>
      </c>
      <c r="L21">
        <v>0.25</v>
      </c>
      <c r="M21">
        <v>0.91666666666666696</v>
      </c>
      <c r="N21">
        <v>1</v>
      </c>
      <c r="O21">
        <v>1</v>
      </c>
      <c r="Q21" s="7" t="s">
        <v>32</v>
      </c>
      <c r="R21">
        <v>0</v>
      </c>
      <c r="S21">
        <v>8.3333333333333301E-2</v>
      </c>
      <c r="T21">
        <v>0.5</v>
      </c>
      <c r="U21">
        <v>1</v>
      </c>
      <c r="V21">
        <v>1</v>
      </c>
      <c r="W21">
        <v>1</v>
      </c>
    </row>
    <row r="22" spans="1:23" x14ac:dyDescent="0.2">
      <c r="A22" s="1" t="s">
        <v>33</v>
      </c>
      <c r="B22">
        <v>0.41666666666666702</v>
      </c>
      <c r="C22">
        <v>0.25</v>
      </c>
      <c r="D22">
        <v>0.5</v>
      </c>
      <c r="E22">
        <v>0.66666666666666696</v>
      </c>
      <c r="F22">
        <v>1</v>
      </c>
      <c r="G22">
        <v>0.91666666666666696</v>
      </c>
      <c r="I22" s="1" t="s">
        <v>33</v>
      </c>
      <c r="J22">
        <v>0.33333333333333298</v>
      </c>
      <c r="K22">
        <v>0.58333333333333304</v>
      </c>
      <c r="L22">
        <v>0.25</v>
      </c>
      <c r="M22">
        <v>0.83333333333333304</v>
      </c>
      <c r="N22">
        <v>0.83333333333333304</v>
      </c>
      <c r="O22">
        <v>1</v>
      </c>
      <c r="Q22" s="1" t="s">
        <v>33</v>
      </c>
      <c r="R22">
        <v>0.41666666666666702</v>
      </c>
      <c r="S22">
        <v>0.25</v>
      </c>
      <c r="T22">
        <v>0.58333333333333304</v>
      </c>
      <c r="U22">
        <v>0.83333333333333304</v>
      </c>
      <c r="V22">
        <v>1</v>
      </c>
      <c r="W22">
        <v>1</v>
      </c>
    </row>
    <row r="23" spans="1:23" x14ac:dyDescent="0.2">
      <c r="A23" s="7" t="s">
        <v>34</v>
      </c>
      <c r="B23">
        <v>0</v>
      </c>
      <c r="C23">
        <v>0</v>
      </c>
      <c r="D23">
        <v>0.33333333333333298</v>
      </c>
      <c r="E23">
        <v>0.91666666666666696</v>
      </c>
      <c r="F23">
        <v>1</v>
      </c>
      <c r="G23">
        <v>1</v>
      </c>
      <c r="I23" s="7" t="s">
        <v>34</v>
      </c>
      <c r="J23">
        <v>8.3333333333333301E-2</v>
      </c>
      <c r="K23">
        <v>8.3333333333333301E-2</v>
      </c>
      <c r="L23">
        <v>0.41666666666666702</v>
      </c>
      <c r="M23">
        <v>0.83333333333333304</v>
      </c>
      <c r="N23">
        <v>0.91666666666666696</v>
      </c>
      <c r="O23">
        <v>1</v>
      </c>
      <c r="Q23" s="7" t="s">
        <v>34</v>
      </c>
      <c r="R23">
        <v>8.3333333333333301E-2</v>
      </c>
      <c r="S23">
        <v>0</v>
      </c>
      <c r="T23">
        <v>0.33333333333333298</v>
      </c>
      <c r="U23">
        <v>1</v>
      </c>
      <c r="V23">
        <v>0.83333333333333304</v>
      </c>
      <c r="W23">
        <v>1</v>
      </c>
    </row>
    <row r="24" spans="1:23" x14ac:dyDescent="0.2">
      <c r="A24" s="3" t="s">
        <v>35</v>
      </c>
      <c r="B24">
        <v>0.16666666666666699</v>
      </c>
      <c r="C24">
        <v>0</v>
      </c>
      <c r="D24">
        <v>0.25</v>
      </c>
      <c r="E24">
        <v>0.75</v>
      </c>
      <c r="F24">
        <v>1</v>
      </c>
      <c r="G24">
        <v>1</v>
      </c>
      <c r="I24" s="3" t="s">
        <v>35</v>
      </c>
      <c r="J24">
        <v>0</v>
      </c>
      <c r="K24">
        <v>0</v>
      </c>
      <c r="L24">
        <v>0.16666666666666699</v>
      </c>
      <c r="M24">
        <v>0.58333333333333304</v>
      </c>
      <c r="N24">
        <v>0.91666666666666696</v>
      </c>
      <c r="O24">
        <v>1</v>
      </c>
      <c r="Q24" s="3" t="s">
        <v>35</v>
      </c>
      <c r="R24">
        <v>0</v>
      </c>
      <c r="S24">
        <v>0.16666666666666699</v>
      </c>
      <c r="T24">
        <v>0.33333333333333298</v>
      </c>
      <c r="U24">
        <v>0.83333333333333304</v>
      </c>
      <c r="V24">
        <v>1</v>
      </c>
      <c r="W24">
        <v>0.91666666666666696</v>
      </c>
    </row>
    <row r="25" spans="1:23" x14ac:dyDescent="0.2">
      <c r="A25" s="3" t="s">
        <v>36</v>
      </c>
      <c r="B25">
        <v>0.16666666666666699</v>
      </c>
      <c r="C25">
        <v>0.25</v>
      </c>
      <c r="D25">
        <v>0.66666666666666696</v>
      </c>
      <c r="E25">
        <v>0.83333333333333304</v>
      </c>
      <c r="F25">
        <v>1</v>
      </c>
      <c r="G25">
        <v>1</v>
      </c>
      <c r="I25" s="3" t="s">
        <v>36</v>
      </c>
      <c r="J25">
        <v>0.25</v>
      </c>
      <c r="K25">
        <v>0.33333333333333298</v>
      </c>
      <c r="L25">
        <v>0.41666666666666702</v>
      </c>
      <c r="M25">
        <v>0.91666666666666696</v>
      </c>
      <c r="N25">
        <v>1</v>
      </c>
      <c r="O25">
        <v>1</v>
      </c>
      <c r="Q25" s="3" t="s">
        <v>36</v>
      </c>
      <c r="R25">
        <v>0.41666666666666702</v>
      </c>
      <c r="S25">
        <v>0.41666666666666702</v>
      </c>
      <c r="T25">
        <v>0.66666666666666696</v>
      </c>
      <c r="U25">
        <v>0.91666666666666696</v>
      </c>
      <c r="V25">
        <v>0.91666666666666696</v>
      </c>
      <c r="W25">
        <v>1</v>
      </c>
    </row>
    <row r="26" spans="1:23" x14ac:dyDescent="0.2">
      <c r="A26" t="s">
        <v>39</v>
      </c>
      <c r="B26">
        <f t="shared" ref="B26:G26" si="0">AVERAGE(B2:B25)</f>
        <v>0.11805555555555564</v>
      </c>
      <c r="C26">
        <f t="shared" si="0"/>
        <v>0.13541666666666671</v>
      </c>
      <c r="D26">
        <f t="shared" si="0"/>
        <v>0.37847222222222215</v>
      </c>
      <c r="E26">
        <f t="shared" si="0"/>
        <v>0.82986111111111116</v>
      </c>
      <c r="F26">
        <f t="shared" si="0"/>
        <v>0.97569444444444464</v>
      </c>
      <c r="G26">
        <f t="shared" si="0"/>
        <v>0.98611111111111127</v>
      </c>
      <c r="I26" t="s">
        <v>39</v>
      </c>
      <c r="J26">
        <f t="shared" ref="J26:O26" si="1">AVERAGE(J2:J25)</f>
        <v>0.14930555555555564</v>
      </c>
      <c r="K26">
        <f t="shared" si="1"/>
        <v>0.20486111111111116</v>
      </c>
      <c r="L26">
        <f t="shared" si="1"/>
        <v>0.36111111111111122</v>
      </c>
      <c r="M26">
        <f t="shared" si="1"/>
        <v>0.83680555555555547</v>
      </c>
      <c r="N26">
        <f t="shared" si="1"/>
        <v>0.95138888888888917</v>
      </c>
      <c r="O26">
        <f t="shared" si="1"/>
        <v>0.97569444444444464</v>
      </c>
      <c r="Q26" t="s">
        <v>39</v>
      </c>
      <c r="R26">
        <f t="shared" ref="R26:W26" si="2">AVERAGE(R2:R25)</f>
        <v>0.1944444444444445</v>
      </c>
      <c r="S26">
        <f t="shared" si="2"/>
        <v>0.1840277777777779</v>
      </c>
      <c r="T26">
        <f t="shared" si="2"/>
        <v>0.38888888888888884</v>
      </c>
      <c r="U26">
        <f t="shared" si="2"/>
        <v>0.85416666666666663</v>
      </c>
      <c r="V26">
        <f t="shared" si="2"/>
        <v>0.95833333333333337</v>
      </c>
      <c r="W26">
        <f t="shared" si="2"/>
        <v>0.97222222222222232</v>
      </c>
    </row>
    <row r="28" spans="1:23" x14ac:dyDescent="0.2">
      <c r="A28" t="s">
        <v>24</v>
      </c>
      <c r="B28">
        <v>0.11805555555555564</v>
      </c>
      <c r="C28">
        <v>0.13541666666666671</v>
      </c>
      <c r="D28">
        <v>0.37847222222222215</v>
      </c>
      <c r="E28">
        <v>0.82986111111111116</v>
      </c>
      <c r="F28">
        <v>0.97569444444444464</v>
      </c>
      <c r="G28">
        <v>0.98611111111111127</v>
      </c>
    </row>
    <row r="29" spans="1:23" x14ac:dyDescent="0.2">
      <c r="A29" t="s">
        <v>25</v>
      </c>
      <c r="B29">
        <v>0.14930555555555564</v>
      </c>
      <c r="C29">
        <v>0.20486111111111116</v>
      </c>
      <c r="D29">
        <v>0.36111111111111122</v>
      </c>
      <c r="E29">
        <v>0.83680555555555547</v>
      </c>
      <c r="F29">
        <v>0.95138888888888917</v>
      </c>
      <c r="G29">
        <v>0.97569444444444464</v>
      </c>
    </row>
    <row r="30" spans="1:23" x14ac:dyDescent="0.2">
      <c r="A30" t="s">
        <v>22</v>
      </c>
      <c r="B30">
        <v>0.1944444444444445</v>
      </c>
      <c r="C30">
        <v>0.1840277777777779</v>
      </c>
      <c r="D30">
        <v>0.38888888888888884</v>
      </c>
      <c r="E30">
        <v>0.85416666666666663</v>
      </c>
      <c r="F30">
        <v>0.95833333333333337</v>
      </c>
      <c r="G30">
        <v>0.97222222222222232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5" workbookViewId="0">
      <selection activeCell="B32" sqref="B32"/>
    </sheetView>
  </sheetViews>
  <sheetFormatPr baseColWidth="10" defaultRowHeight="16" x14ac:dyDescent="0.2"/>
  <sheetData>
    <row r="1" spans="1:14" x14ac:dyDescent="0.2">
      <c r="B1" t="s">
        <v>20</v>
      </c>
      <c r="C1" t="s">
        <v>21</v>
      </c>
      <c r="D1" t="s">
        <v>22</v>
      </c>
      <c r="L1" t="s">
        <v>20</v>
      </c>
      <c r="M1" t="s">
        <v>21</v>
      </c>
      <c r="N1" t="s">
        <v>22</v>
      </c>
    </row>
    <row r="2" spans="1:14" x14ac:dyDescent="0.2">
      <c r="A2" s="7" t="s">
        <v>0</v>
      </c>
      <c r="B2">
        <v>27.209417747609901</v>
      </c>
      <c r="C2">
        <v>28.376819096902899</v>
      </c>
      <c r="D2">
        <v>30.0403608914676</v>
      </c>
      <c r="K2" s="7" t="s">
        <v>0</v>
      </c>
    </row>
    <row r="3" spans="1:14" x14ac:dyDescent="0.2">
      <c r="A3" s="6" t="s">
        <v>1</v>
      </c>
      <c r="B3">
        <v>26.012056997486599</v>
      </c>
      <c r="C3">
        <v>27.2246655701707</v>
      </c>
      <c r="D3">
        <v>31.754121096924099</v>
      </c>
      <c r="K3" s="6" t="s">
        <v>1</v>
      </c>
      <c r="L3">
        <v>22.804782205833099</v>
      </c>
      <c r="M3">
        <v>24.280955090468701</v>
      </c>
      <c r="N3">
        <v>28.8081184984276</v>
      </c>
    </row>
    <row r="4" spans="1:14" x14ac:dyDescent="0.2">
      <c r="A4" s="7" t="s">
        <v>2</v>
      </c>
      <c r="B4">
        <v>29.191848921471198</v>
      </c>
      <c r="C4">
        <v>31.1557570425229</v>
      </c>
      <c r="D4">
        <v>31.133109865387699</v>
      </c>
      <c r="K4" s="7" t="s">
        <v>2</v>
      </c>
    </row>
    <row r="5" spans="1:14" x14ac:dyDescent="0.2">
      <c r="A5" s="1" t="s">
        <v>3</v>
      </c>
      <c r="B5">
        <v>25.741060552003798</v>
      </c>
      <c r="C5">
        <v>23.889698723645498</v>
      </c>
      <c r="D5">
        <v>26.118443801120598</v>
      </c>
      <c r="K5" s="1" t="s">
        <v>3</v>
      </c>
      <c r="L5">
        <v>21.279413873394301</v>
      </c>
      <c r="M5">
        <v>20.272719691309501</v>
      </c>
      <c r="N5">
        <v>21.680889416450899</v>
      </c>
    </row>
    <row r="6" spans="1:14" x14ac:dyDescent="0.2">
      <c r="A6" s="1" t="s">
        <v>4</v>
      </c>
      <c r="B6">
        <v>27.377786729223601</v>
      </c>
      <c r="C6">
        <v>27.086963635832699</v>
      </c>
      <c r="D6">
        <v>27.480097834213701</v>
      </c>
      <c r="K6" s="1" t="s">
        <v>4</v>
      </c>
      <c r="L6">
        <v>23.677777823929599</v>
      </c>
      <c r="M6">
        <v>23.494932346283299</v>
      </c>
      <c r="N6">
        <v>24.801836126431098</v>
      </c>
    </row>
    <row r="7" spans="1:14" x14ac:dyDescent="0.2">
      <c r="A7" s="1" t="s">
        <v>5</v>
      </c>
      <c r="B7">
        <v>22.739214633514202</v>
      </c>
      <c r="C7">
        <v>22.8044280214318</v>
      </c>
      <c r="D7">
        <v>23.933952315685499</v>
      </c>
      <c r="K7" s="1" t="s">
        <v>5</v>
      </c>
      <c r="L7">
        <v>19.044139934742901</v>
      </c>
      <c r="M7">
        <v>16.935460487738698</v>
      </c>
      <c r="N7">
        <v>19.2382717127795</v>
      </c>
    </row>
    <row r="8" spans="1:14" x14ac:dyDescent="0.2">
      <c r="A8" s="4" t="s">
        <v>6</v>
      </c>
      <c r="B8">
        <v>25.851760693436098</v>
      </c>
      <c r="C8" s="18">
        <v>34.605211028718799</v>
      </c>
      <c r="D8">
        <v>26.996349514677501</v>
      </c>
      <c r="K8" s="4" t="s">
        <v>6</v>
      </c>
      <c r="L8">
        <v>21.353095335845399</v>
      </c>
      <c r="M8">
        <v>36.787089438534601</v>
      </c>
      <c r="N8">
        <v>23.182623804979901</v>
      </c>
    </row>
    <row r="9" spans="1:14" x14ac:dyDescent="0.2">
      <c r="A9" s="2" t="s">
        <v>7</v>
      </c>
      <c r="B9">
        <v>24.9413141965351</v>
      </c>
      <c r="C9">
        <v>26.450251854660198</v>
      </c>
      <c r="D9">
        <v>20.7167394172589</v>
      </c>
      <c r="K9" s="2"/>
    </row>
    <row r="10" spans="1:14" x14ac:dyDescent="0.2">
      <c r="A10" s="4" t="s">
        <v>8</v>
      </c>
      <c r="B10">
        <v>20.747874618577399</v>
      </c>
      <c r="C10">
        <v>21.818266130970802</v>
      </c>
      <c r="D10" s="18">
        <v>38.549997187443502</v>
      </c>
      <c r="K10" s="4" t="s">
        <v>8</v>
      </c>
      <c r="L10">
        <v>16.662649710626599</v>
      </c>
      <c r="M10">
        <v>16.780893148634199</v>
      </c>
      <c r="N10">
        <v>41.454737873846803</v>
      </c>
    </row>
    <row r="11" spans="1:14" x14ac:dyDescent="0.2">
      <c r="A11" s="4" t="s">
        <v>9</v>
      </c>
      <c r="B11">
        <v>28.005203113543299</v>
      </c>
      <c r="C11">
        <v>22.6967766092178</v>
      </c>
      <c r="D11" s="18">
        <v>15.882439633858001</v>
      </c>
      <c r="K11" s="4" t="s">
        <v>9</v>
      </c>
      <c r="L11">
        <v>22.758147499710098</v>
      </c>
      <c r="M11">
        <v>22.696776609217601</v>
      </c>
      <c r="N11">
        <v>15.882439633857301</v>
      </c>
    </row>
    <row r="12" spans="1:14" x14ac:dyDescent="0.2">
      <c r="A12" s="4" t="s">
        <v>10</v>
      </c>
      <c r="B12">
        <v>27.5427274719972</v>
      </c>
      <c r="C12">
        <v>23.303496155942501</v>
      </c>
      <c r="D12">
        <v>24.6908544401253</v>
      </c>
      <c r="K12" s="4" t="s">
        <v>10</v>
      </c>
      <c r="L12">
        <v>25.1816024849469</v>
      </c>
      <c r="M12">
        <v>22.229119003433901</v>
      </c>
      <c r="N12">
        <v>22.9306887437663</v>
      </c>
    </row>
    <row r="13" spans="1:14" x14ac:dyDescent="0.2">
      <c r="A13" s="1" t="s">
        <v>11</v>
      </c>
      <c r="B13">
        <v>21.0459162836319</v>
      </c>
      <c r="C13" s="18">
        <v>17.415879847333201</v>
      </c>
      <c r="D13">
        <v>23.408090260485601</v>
      </c>
      <c r="K13" s="1" t="s">
        <v>11</v>
      </c>
      <c r="L13">
        <v>21.0459162836245</v>
      </c>
      <c r="M13">
        <v>17.4158798473308</v>
      </c>
      <c r="N13">
        <v>22.011843706064099</v>
      </c>
    </row>
    <row r="14" spans="1:14" x14ac:dyDescent="0.2">
      <c r="A14" s="1" t="s">
        <v>12</v>
      </c>
      <c r="B14">
        <v>20.8810231278262</v>
      </c>
      <c r="C14">
        <v>22.0295168156164</v>
      </c>
      <c r="D14">
        <v>20.8634680117169</v>
      </c>
      <c r="K14" s="1" t="s">
        <v>12</v>
      </c>
      <c r="L14">
        <v>18.351979433748301</v>
      </c>
      <c r="M14">
        <v>18.470527623774402</v>
      </c>
      <c r="N14">
        <v>16.566493310270001</v>
      </c>
    </row>
    <row r="15" spans="1:14" x14ac:dyDescent="0.2">
      <c r="A15" s="2" t="s">
        <v>13</v>
      </c>
      <c r="B15">
        <v>25.1440423874506</v>
      </c>
      <c r="C15">
        <v>22.897058578154098</v>
      </c>
      <c r="D15">
        <v>22.349903916075601</v>
      </c>
      <c r="K15" s="2"/>
    </row>
    <row r="16" spans="1:14" x14ac:dyDescent="0.2">
      <c r="A16" s="1" t="s">
        <v>14</v>
      </c>
      <c r="B16">
        <v>24.825068102546901</v>
      </c>
      <c r="C16">
        <v>25.864044972302299</v>
      </c>
      <c r="D16">
        <v>25.702133028376601</v>
      </c>
      <c r="K16" s="1" t="s">
        <v>14</v>
      </c>
      <c r="L16">
        <v>21.3000608361837</v>
      </c>
      <c r="M16">
        <v>19.261717271446201</v>
      </c>
      <c r="N16">
        <v>20.210715895944201</v>
      </c>
    </row>
    <row r="17" spans="1:14" x14ac:dyDescent="0.2">
      <c r="A17" s="2" t="s">
        <v>15</v>
      </c>
      <c r="B17">
        <v>22.349903916075601</v>
      </c>
      <c r="C17">
        <v>24.2721757369447</v>
      </c>
      <c r="D17">
        <v>25.935143264742599</v>
      </c>
      <c r="K17" s="2"/>
    </row>
    <row r="18" spans="1:14" x14ac:dyDescent="0.2">
      <c r="A18" s="1" t="s">
        <v>16</v>
      </c>
      <c r="B18" s="18">
        <v>15.830674801703699</v>
      </c>
      <c r="C18">
        <v>26.154007911071702</v>
      </c>
      <c r="D18">
        <v>25.336203237496701</v>
      </c>
      <c r="K18" s="1" t="s">
        <v>16</v>
      </c>
      <c r="L18">
        <v>15.8306748017028</v>
      </c>
      <c r="M18">
        <v>17.9793878234719</v>
      </c>
      <c r="N18">
        <v>18.201873368180099</v>
      </c>
    </row>
    <row r="19" spans="1:14" x14ac:dyDescent="0.2">
      <c r="A19" s="1" t="s">
        <v>17</v>
      </c>
      <c r="B19">
        <v>28.0262878559802</v>
      </c>
      <c r="C19">
        <v>24.913996731790899</v>
      </c>
      <c r="D19">
        <v>27.372825265605002</v>
      </c>
      <c r="K19" s="1" t="s">
        <v>17</v>
      </c>
      <c r="L19">
        <v>23.548814526081198</v>
      </c>
      <c r="M19">
        <v>22.9734448197873</v>
      </c>
      <c r="N19">
        <v>23.269050782075901</v>
      </c>
    </row>
    <row r="20" spans="1:14" x14ac:dyDescent="0.2">
      <c r="A20" s="7" t="s">
        <v>18</v>
      </c>
      <c r="B20">
        <v>28.166166551088299</v>
      </c>
      <c r="C20">
        <v>28.2418351687894</v>
      </c>
      <c r="D20">
        <v>28.109080042457698</v>
      </c>
      <c r="K20" s="7" t="s">
        <v>18</v>
      </c>
    </row>
    <row r="21" spans="1:14" x14ac:dyDescent="0.2">
      <c r="A21" s="7" t="s">
        <v>19</v>
      </c>
      <c r="B21">
        <v>26.787465609301101</v>
      </c>
      <c r="C21">
        <v>24.649571476838901</v>
      </c>
      <c r="D21">
        <v>27.3540826771662</v>
      </c>
      <c r="K21" s="7" t="s">
        <v>19</v>
      </c>
    </row>
    <row r="22" spans="1:14" x14ac:dyDescent="0.2">
      <c r="A22" s="7" t="s">
        <v>30</v>
      </c>
      <c r="B22">
        <v>27.0286098124913</v>
      </c>
      <c r="C22">
        <v>26.978150391553999</v>
      </c>
      <c r="D22">
        <v>28.504283871978799</v>
      </c>
      <c r="K22" s="7" t="s">
        <v>30</v>
      </c>
    </row>
    <row r="23" spans="1:14" x14ac:dyDescent="0.2">
      <c r="A23" s="7" t="s">
        <v>31</v>
      </c>
      <c r="B23">
        <v>26.926500276615101</v>
      </c>
      <c r="C23">
        <v>27.204834960629601</v>
      </c>
      <c r="D23">
        <v>27.264328186602398</v>
      </c>
      <c r="K23" s="7" t="s">
        <v>31</v>
      </c>
    </row>
    <row r="24" spans="1:14" x14ac:dyDescent="0.2">
      <c r="A24" s="7" t="s">
        <v>32</v>
      </c>
      <c r="B24">
        <v>28.166166551088299</v>
      </c>
      <c r="C24">
        <v>29.545840023361901</v>
      </c>
      <c r="D24">
        <v>28.324239057238</v>
      </c>
      <c r="K24" s="7" t="s">
        <v>32</v>
      </c>
    </row>
    <row r="25" spans="1:14" x14ac:dyDescent="0.2">
      <c r="A25" s="1" t="s">
        <v>33</v>
      </c>
      <c r="B25" s="18">
        <v>33.814467807577003</v>
      </c>
      <c r="C25">
        <v>22.631532210052299</v>
      </c>
      <c r="D25">
        <v>28.998187760352199</v>
      </c>
      <c r="K25" s="1" t="s">
        <v>33</v>
      </c>
      <c r="L25">
        <v>30.801242834949399</v>
      </c>
      <c r="M25">
        <v>22.631532210051802</v>
      </c>
      <c r="N25">
        <v>23.344144804679701</v>
      </c>
    </row>
    <row r="26" spans="1:14" x14ac:dyDescent="0.2">
      <c r="A26" s="7" t="s">
        <v>34</v>
      </c>
      <c r="B26">
        <v>29.2959065998188</v>
      </c>
      <c r="C26">
        <v>30.1231718677166</v>
      </c>
      <c r="D26">
        <v>26.676914387220101</v>
      </c>
      <c r="K26" s="7" t="s">
        <v>34</v>
      </c>
    </row>
    <row r="27" spans="1:14" x14ac:dyDescent="0.2">
      <c r="A27" s="3" t="s">
        <v>35</v>
      </c>
      <c r="B27">
        <v>26.530467538318501</v>
      </c>
      <c r="C27">
        <v>28.5576469620121</v>
      </c>
      <c r="D27">
        <v>25.346579987364201</v>
      </c>
      <c r="K27" s="3" t="s">
        <v>35</v>
      </c>
      <c r="L27">
        <v>24.0907686969738</v>
      </c>
      <c r="M27">
        <v>25.935794910678801</v>
      </c>
      <c r="N27">
        <v>22.362295082220299</v>
      </c>
    </row>
    <row r="28" spans="1:14" x14ac:dyDescent="0.2">
      <c r="A28" s="3" t="s">
        <v>36</v>
      </c>
      <c r="B28">
        <v>23.5961275769812</v>
      </c>
      <c r="C28">
        <v>26.581598453894198</v>
      </c>
      <c r="D28">
        <v>25.8987033881704</v>
      </c>
      <c r="K28" s="3" t="s">
        <v>36</v>
      </c>
      <c r="L28">
        <v>19.212041881653999</v>
      </c>
      <c r="M28">
        <v>21.607287200907798</v>
      </c>
      <c r="N28">
        <v>18.169532669459301</v>
      </c>
    </row>
    <row r="29" spans="1:14" x14ac:dyDescent="0.2">
      <c r="B29">
        <f>AVERAGE(B2:B28)</f>
        <v>25.695372610144183</v>
      </c>
      <c r="C29">
        <f>AVERAGE(C2:C28)</f>
        <v>25.832340591780696</v>
      </c>
      <c r="D29">
        <f>AVERAGE(D2:D28)</f>
        <v>26.471875271896714</v>
      </c>
      <c r="L29">
        <f>AVERAGE(L2:L28)</f>
        <v>21.683944260246658</v>
      </c>
      <c r="M29">
        <f>AVERAGE(M2:M28)</f>
        <v>21.859594845191843</v>
      </c>
      <c r="N29">
        <f>AVERAGE(N2:N28)</f>
        <v>22.632222214339556</v>
      </c>
    </row>
    <row r="31" spans="1:14" x14ac:dyDescent="0.2">
      <c r="L31">
        <f>TTEST(L2:L28,M2:M28,2,1)</f>
        <v>0.88665941052520281</v>
      </c>
      <c r="M31">
        <f>TTEST(M2:M28,N2:N28,2,1)</f>
        <v>0.69736988328863725</v>
      </c>
      <c r="N31">
        <f>TTEST(N2:N28,L2:L28,2,1)</f>
        <v>0.60289584453232514</v>
      </c>
    </row>
    <row r="32" spans="1:14" x14ac:dyDescent="0.2">
      <c r="B32">
        <f>AVERAGE(B2:B28)</f>
        <v>25.695372610144183</v>
      </c>
      <c r="C32">
        <f>AVERAGE(C2:C28)</f>
        <v>25.832340591780696</v>
      </c>
      <c r="D32">
        <f>AVERAGE(D2:D28)</f>
        <v>26.471875271896714</v>
      </c>
    </row>
    <row r="33" spans="2:4" x14ac:dyDescent="0.2">
      <c r="B33">
        <f>STDEV(B2:B28)</f>
        <v>3.5108948095777945</v>
      </c>
      <c r="C33">
        <f>STDEV(C2:C28)</f>
        <v>3.5032132153111917</v>
      </c>
      <c r="D33">
        <f>STDEV(D2:D28)</f>
        <v>4.1371354571108245</v>
      </c>
    </row>
    <row r="35" spans="2:4" x14ac:dyDescent="0.2">
      <c r="B35">
        <f>B32-3*B33</f>
        <v>15.1626881814108</v>
      </c>
      <c r="C35">
        <f>C32-3*C33</f>
        <v>15.322700945847121</v>
      </c>
      <c r="D35">
        <f>D32-3*D33</f>
        <v>14.06046890056424</v>
      </c>
    </row>
    <row r="36" spans="2:4" x14ac:dyDescent="0.2">
      <c r="B36">
        <f>B32+3*B33</f>
        <v>36.228057038877566</v>
      </c>
      <c r="C36">
        <f>C32+3*C33</f>
        <v>36.341980237714267</v>
      </c>
      <c r="D36">
        <f>D32+3*D33</f>
        <v>38.883281643229189</v>
      </c>
    </row>
    <row r="39" spans="2:4" x14ac:dyDescent="0.2">
      <c r="B39">
        <f>TTEST(B2:B28,C2:C28,2,1)</f>
        <v>0.86111366750405882</v>
      </c>
      <c r="C39">
        <f>TTEST(C2:C28,D2:D28,2,1)</f>
        <v>0.48001119809700743</v>
      </c>
      <c r="D39">
        <f>TTEST(D2:D28,B2:B28,2,1)</f>
        <v>0.43673997398107212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L7" sqref="L7:N7"/>
    </sheetView>
  </sheetViews>
  <sheetFormatPr baseColWidth="10" defaultRowHeight="16" x14ac:dyDescent="0.2"/>
  <sheetData>
    <row r="1" spans="1:15" x14ac:dyDescent="0.2">
      <c r="B1" t="s">
        <v>20</v>
      </c>
      <c r="C1" t="s">
        <v>21</v>
      </c>
      <c r="D1" t="s">
        <v>22</v>
      </c>
      <c r="F1" t="s">
        <v>40</v>
      </c>
      <c r="G1" t="s">
        <v>20</v>
      </c>
      <c r="H1" t="s">
        <v>21</v>
      </c>
      <c r="I1" t="s">
        <v>22</v>
      </c>
      <c r="K1" t="s">
        <v>41</v>
      </c>
      <c r="L1" t="s">
        <v>20</v>
      </c>
      <c r="M1" t="s">
        <v>21</v>
      </c>
      <c r="N1" t="s">
        <v>22</v>
      </c>
    </row>
    <row r="2" spans="1:15" x14ac:dyDescent="0.2">
      <c r="A2" s="7" t="s">
        <v>0</v>
      </c>
      <c r="B2">
        <v>27.209417747609901</v>
      </c>
      <c r="C2">
        <v>28.376819096902899</v>
      </c>
      <c r="D2">
        <v>30.0403608914676</v>
      </c>
      <c r="F2" s="7" t="s">
        <v>0</v>
      </c>
      <c r="G2">
        <v>27.209417747609901</v>
      </c>
      <c r="H2">
        <v>28.376819096902899</v>
      </c>
      <c r="I2">
        <v>30.0403608914676</v>
      </c>
      <c r="J2" s="5"/>
      <c r="K2" s="6" t="s">
        <v>1</v>
      </c>
      <c r="L2">
        <v>26.012056997486599</v>
      </c>
      <c r="M2">
        <v>27.2246655701707</v>
      </c>
      <c r="N2">
        <v>31.754121096924099</v>
      </c>
      <c r="O2" s="5"/>
    </row>
    <row r="3" spans="1:15" x14ac:dyDescent="0.2">
      <c r="A3" s="6" t="s">
        <v>1</v>
      </c>
      <c r="B3">
        <v>26.012056997486599</v>
      </c>
      <c r="C3">
        <v>27.2246655701707</v>
      </c>
      <c r="D3">
        <v>31.754121096924099</v>
      </c>
      <c r="F3" s="7" t="s">
        <v>2</v>
      </c>
      <c r="G3">
        <v>29.191848921471198</v>
      </c>
      <c r="H3">
        <v>31.1557570425229</v>
      </c>
      <c r="I3">
        <v>31.133109865387699</v>
      </c>
      <c r="J3" s="5"/>
      <c r="K3" s="1" t="s">
        <v>3</v>
      </c>
      <c r="L3">
        <v>25.741060552003798</v>
      </c>
      <c r="M3">
        <v>23.889698723645498</v>
      </c>
      <c r="N3">
        <v>26.118443801120598</v>
      </c>
      <c r="O3" s="5"/>
    </row>
    <row r="4" spans="1:15" x14ac:dyDescent="0.2">
      <c r="A4" s="7" t="s">
        <v>2</v>
      </c>
      <c r="B4">
        <v>29.191848921471198</v>
      </c>
      <c r="C4">
        <v>31.1557570425229</v>
      </c>
      <c r="D4">
        <v>31.133109865387699</v>
      </c>
      <c r="F4" s="7" t="s">
        <v>18</v>
      </c>
      <c r="G4">
        <v>28.166166551088299</v>
      </c>
      <c r="H4">
        <v>28.2418351687894</v>
      </c>
      <c r="I4">
        <v>28.109080042457698</v>
      </c>
      <c r="J4" s="5"/>
      <c r="K4" s="1" t="s">
        <v>4</v>
      </c>
      <c r="L4">
        <v>27.377786729223601</v>
      </c>
      <c r="M4">
        <v>27.086963635832699</v>
      </c>
      <c r="N4">
        <v>27.480097834213701</v>
      </c>
      <c r="O4" s="5"/>
    </row>
    <row r="5" spans="1:15" x14ac:dyDescent="0.2">
      <c r="A5" s="1" t="s">
        <v>3</v>
      </c>
      <c r="B5">
        <v>25.741060552003798</v>
      </c>
      <c r="C5">
        <v>23.889698723645498</v>
      </c>
      <c r="D5">
        <v>26.118443801120598</v>
      </c>
      <c r="F5" s="7" t="s">
        <v>19</v>
      </c>
      <c r="G5">
        <v>26.787465609301101</v>
      </c>
      <c r="H5">
        <v>24.649571476838901</v>
      </c>
      <c r="I5">
        <v>27.3540826771662</v>
      </c>
      <c r="J5" s="5"/>
      <c r="K5" s="1" t="s">
        <v>5</v>
      </c>
      <c r="L5">
        <v>22.739214633514202</v>
      </c>
      <c r="M5">
        <v>22.8044280214318</v>
      </c>
      <c r="N5">
        <v>23.933952315685499</v>
      </c>
      <c r="O5" s="5"/>
    </row>
    <row r="6" spans="1:15" x14ac:dyDescent="0.2">
      <c r="A6" s="1" t="s">
        <v>4</v>
      </c>
      <c r="B6">
        <v>27.377786729223601</v>
      </c>
      <c r="C6">
        <v>27.086963635832699</v>
      </c>
      <c r="D6">
        <v>27.480097834213701</v>
      </c>
      <c r="F6" s="7" t="s">
        <v>30</v>
      </c>
      <c r="G6">
        <v>27.0286098124913</v>
      </c>
      <c r="H6">
        <v>26.978150391553999</v>
      </c>
      <c r="I6">
        <v>28.504283871978799</v>
      </c>
      <c r="J6" s="5"/>
      <c r="K6" s="11" t="s">
        <v>6</v>
      </c>
      <c r="L6" s="9">
        <v>25.851760693436098</v>
      </c>
      <c r="M6" s="9">
        <v>34.605211028718799</v>
      </c>
      <c r="N6" s="9">
        <v>26.996349514677501</v>
      </c>
      <c r="O6" s="5"/>
    </row>
    <row r="7" spans="1:15" x14ac:dyDescent="0.2">
      <c r="A7" s="1" t="s">
        <v>5</v>
      </c>
      <c r="B7">
        <v>22.739214633514202</v>
      </c>
      <c r="C7">
        <v>22.8044280214318</v>
      </c>
      <c r="D7">
        <v>23.933952315685499</v>
      </c>
      <c r="F7" s="7" t="s">
        <v>31</v>
      </c>
      <c r="G7">
        <v>26.926500276615101</v>
      </c>
      <c r="H7">
        <v>27.204834960629601</v>
      </c>
      <c r="I7">
        <v>27.264328186602398</v>
      </c>
      <c r="J7" s="5"/>
      <c r="K7" s="11" t="s">
        <v>8</v>
      </c>
      <c r="L7" s="9">
        <v>20.747874618577399</v>
      </c>
      <c r="M7" s="9">
        <v>21.818266130970802</v>
      </c>
      <c r="N7" s="9">
        <v>38.549997187443502</v>
      </c>
      <c r="O7" s="5"/>
    </row>
    <row r="8" spans="1:15" x14ac:dyDescent="0.2">
      <c r="A8" s="4" t="s">
        <v>6</v>
      </c>
      <c r="B8">
        <v>25.851760693436098</v>
      </c>
      <c r="C8">
        <v>34.605211028718799</v>
      </c>
      <c r="D8">
        <v>26.996349514677501</v>
      </c>
      <c r="F8" s="7" t="s">
        <v>32</v>
      </c>
      <c r="G8">
        <v>28.166166551088299</v>
      </c>
      <c r="H8">
        <v>29.545840023361901</v>
      </c>
      <c r="I8">
        <v>28.324239057238</v>
      </c>
      <c r="J8" s="5"/>
      <c r="K8" s="11" t="s">
        <v>9</v>
      </c>
      <c r="L8" s="9">
        <v>28.005203113543299</v>
      </c>
      <c r="M8" s="9">
        <v>22.6967766092178</v>
      </c>
      <c r="N8" s="9">
        <v>15.882439633858001</v>
      </c>
      <c r="O8" s="5"/>
    </row>
    <row r="9" spans="1:15" x14ac:dyDescent="0.2">
      <c r="A9" s="2"/>
      <c r="F9" s="7" t="s">
        <v>34</v>
      </c>
      <c r="G9">
        <v>29.2959065998188</v>
      </c>
      <c r="H9">
        <v>30.1231718677166</v>
      </c>
      <c r="I9">
        <v>26.676914387220101</v>
      </c>
      <c r="J9" s="5"/>
      <c r="K9" s="4" t="s">
        <v>10</v>
      </c>
      <c r="L9">
        <v>27.5427274719972</v>
      </c>
      <c r="M9">
        <v>23.303496155942501</v>
      </c>
      <c r="N9">
        <v>24.6908544401253</v>
      </c>
      <c r="O9" s="5"/>
    </row>
    <row r="10" spans="1:15" x14ac:dyDescent="0.2">
      <c r="A10" s="4" t="s">
        <v>8</v>
      </c>
      <c r="B10">
        <v>20.747874618577399</v>
      </c>
      <c r="C10">
        <v>21.818266130970802</v>
      </c>
      <c r="D10">
        <v>38.549997187443502</v>
      </c>
      <c r="F10" s="1" t="s">
        <v>39</v>
      </c>
      <c r="G10">
        <f>AVERAGE(G2:G9)</f>
        <v>27.846510258685502</v>
      </c>
      <c r="H10">
        <f t="shared" ref="H10:I10" si="0">AVERAGE(H2:H9)</f>
        <v>28.284497503539527</v>
      </c>
      <c r="I10">
        <f t="shared" si="0"/>
        <v>28.425799872439814</v>
      </c>
      <c r="J10" s="5"/>
      <c r="K10" s="4" t="s">
        <v>11</v>
      </c>
      <c r="L10">
        <v>21.0459162836319</v>
      </c>
      <c r="M10">
        <v>17.415879847333201</v>
      </c>
      <c r="N10">
        <v>23.408090260485601</v>
      </c>
      <c r="O10" s="5"/>
    </row>
    <row r="11" spans="1:15" x14ac:dyDescent="0.2">
      <c r="A11" s="4" t="s">
        <v>9</v>
      </c>
      <c r="B11">
        <v>28.005203113543299</v>
      </c>
      <c r="C11">
        <v>22.6967766092178</v>
      </c>
      <c r="D11">
        <v>15.882439633858001</v>
      </c>
      <c r="J11" s="5"/>
      <c r="K11" s="4" t="s">
        <v>12</v>
      </c>
      <c r="L11">
        <v>20.8810231278262</v>
      </c>
      <c r="M11">
        <v>22.0295168156164</v>
      </c>
      <c r="N11">
        <v>20.8634680117169</v>
      </c>
      <c r="O11" s="5"/>
    </row>
    <row r="12" spans="1:15" x14ac:dyDescent="0.2">
      <c r="A12" s="4" t="s">
        <v>10</v>
      </c>
      <c r="B12">
        <v>27.5427274719972</v>
      </c>
      <c r="C12">
        <v>23.303496155942501</v>
      </c>
      <c r="D12">
        <v>24.6908544401253</v>
      </c>
      <c r="G12">
        <f>TTEST(G2:G9,H2:H9,2,1)</f>
        <v>0.35450414805333702</v>
      </c>
      <c r="H12">
        <f>TTEST(H2:H9,I2:I9,2,1)</f>
        <v>0.8405362674982082</v>
      </c>
      <c r="I12">
        <f>TTEST(I2:I9,G2:G9,2,1)</f>
        <v>0.34827487247325584</v>
      </c>
      <c r="J12" s="5"/>
      <c r="K12" s="4" t="s">
        <v>14</v>
      </c>
      <c r="L12">
        <v>24.825068102546901</v>
      </c>
      <c r="M12">
        <v>25.864044972302299</v>
      </c>
      <c r="N12">
        <v>25.702133028376601</v>
      </c>
      <c r="O12" s="5"/>
    </row>
    <row r="13" spans="1:15" x14ac:dyDescent="0.2">
      <c r="A13" s="1" t="s">
        <v>11</v>
      </c>
      <c r="B13">
        <v>21.0459162836319</v>
      </c>
      <c r="C13">
        <v>17.415879847333201</v>
      </c>
      <c r="D13">
        <v>23.408090260485601</v>
      </c>
      <c r="J13" s="5"/>
      <c r="K13" s="9" t="s">
        <v>16</v>
      </c>
      <c r="L13" s="9">
        <v>15.830674801703699</v>
      </c>
      <c r="M13" s="9">
        <v>26.154007911071702</v>
      </c>
      <c r="N13" s="9">
        <v>25.336203237496701</v>
      </c>
      <c r="O13" s="5"/>
    </row>
    <row r="14" spans="1:15" x14ac:dyDescent="0.2">
      <c r="A14" s="1" t="s">
        <v>12</v>
      </c>
      <c r="B14">
        <v>20.8810231278262</v>
      </c>
      <c r="C14">
        <v>22.0295168156164</v>
      </c>
      <c r="D14">
        <v>20.8634680117169</v>
      </c>
      <c r="J14" s="5"/>
      <c r="K14" s="1" t="s">
        <v>17</v>
      </c>
      <c r="L14">
        <v>28.0262878559802</v>
      </c>
      <c r="M14">
        <v>24.913996731790899</v>
      </c>
      <c r="N14">
        <v>27.372825265605002</v>
      </c>
      <c r="O14" s="5"/>
    </row>
    <row r="15" spans="1:15" x14ac:dyDescent="0.2">
      <c r="A15" s="2"/>
      <c r="J15" s="5"/>
      <c r="K15" s="9" t="s">
        <v>33</v>
      </c>
      <c r="L15" s="9">
        <v>33.814467807577003</v>
      </c>
      <c r="M15" s="9">
        <v>22.631532210052299</v>
      </c>
      <c r="N15" s="9">
        <v>28.998187760352199</v>
      </c>
      <c r="O15" s="5"/>
    </row>
    <row r="16" spans="1:15" x14ac:dyDescent="0.2">
      <c r="A16" s="1" t="s">
        <v>14</v>
      </c>
      <c r="B16">
        <v>24.825068102546901</v>
      </c>
      <c r="C16">
        <v>25.864044972302299</v>
      </c>
      <c r="D16">
        <v>25.702133028376601</v>
      </c>
      <c r="J16" s="5"/>
      <c r="K16" s="3" t="s">
        <v>35</v>
      </c>
      <c r="L16">
        <v>26.530467538318501</v>
      </c>
      <c r="M16">
        <v>28.5576469620121</v>
      </c>
      <c r="N16">
        <v>25.346579987364201</v>
      </c>
      <c r="O16" s="5"/>
    </row>
    <row r="17" spans="1:15" x14ac:dyDescent="0.2">
      <c r="A17" s="2"/>
      <c r="J17" s="5"/>
      <c r="K17" s="3" t="s">
        <v>36</v>
      </c>
      <c r="L17">
        <v>23.5961275769812</v>
      </c>
      <c r="M17">
        <v>26.581598453894198</v>
      </c>
      <c r="N17">
        <v>25.8987033881704</v>
      </c>
      <c r="O17" s="5"/>
    </row>
    <row r="18" spans="1:15" x14ac:dyDescent="0.2">
      <c r="A18" s="1" t="s">
        <v>16</v>
      </c>
      <c r="B18">
        <v>15.830674801703699</v>
      </c>
      <c r="C18">
        <v>26.154007911071702</v>
      </c>
      <c r="D18">
        <v>25.336203237496701</v>
      </c>
      <c r="J18" s="5"/>
      <c r="K18" s="1" t="s">
        <v>39</v>
      </c>
      <c r="L18">
        <f>AVERAGE(L2:L17)</f>
        <v>24.910482369021736</v>
      </c>
      <c r="M18">
        <f t="shared" ref="M18:N18" si="1">AVERAGE(M2:M17)</f>
        <v>24.848608111250229</v>
      </c>
      <c r="N18">
        <f t="shared" si="1"/>
        <v>26.145777922725987</v>
      </c>
      <c r="O18" s="5"/>
    </row>
    <row r="19" spans="1:15" x14ac:dyDescent="0.2">
      <c r="A19" s="1" t="s">
        <v>17</v>
      </c>
      <c r="B19">
        <v>28.0262878559802</v>
      </c>
      <c r="C19">
        <v>24.913996731790899</v>
      </c>
      <c r="D19">
        <v>27.372825265605002</v>
      </c>
      <c r="J19" s="5"/>
      <c r="K19" s="5"/>
      <c r="L19" s="5"/>
      <c r="M19" s="5"/>
      <c r="N19" s="5"/>
      <c r="O19" s="5"/>
    </row>
    <row r="20" spans="1:15" x14ac:dyDescent="0.2">
      <c r="A20" s="7" t="s">
        <v>18</v>
      </c>
      <c r="B20">
        <v>28.166166551088299</v>
      </c>
      <c r="C20">
        <v>28.2418351687894</v>
      </c>
      <c r="D20">
        <v>28.109080042457698</v>
      </c>
      <c r="J20" s="5"/>
      <c r="K20" s="5"/>
      <c r="L20" s="5">
        <f>TTEST(L2:L17,M2:M17,2,1)</f>
        <v>0.96234783287450176</v>
      </c>
      <c r="M20" s="5">
        <f>TTEST(M2:M17,N2:N17,2,1)</f>
        <v>0.37426401673133869</v>
      </c>
      <c r="N20" s="5">
        <f>TTEST(N2:N17,L2:L17,2,1)</f>
        <v>0.45065473036967618</v>
      </c>
      <c r="O20" s="5"/>
    </row>
    <row r="21" spans="1:15" x14ac:dyDescent="0.2">
      <c r="A21" s="7" t="s">
        <v>19</v>
      </c>
      <c r="B21">
        <v>26.787465609301101</v>
      </c>
      <c r="C21">
        <v>24.649571476838901</v>
      </c>
      <c r="D21">
        <v>27.3540826771662</v>
      </c>
      <c r="J21" s="5"/>
      <c r="K21" s="5"/>
      <c r="L21" s="5"/>
      <c r="M21" s="5"/>
      <c r="N21" s="5"/>
      <c r="O21" s="5"/>
    </row>
    <row r="22" spans="1:15" x14ac:dyDescent="0.2">
      <c r="A22" s="7" t="s">
        <v>30</v>
      </c>
      <c r="B22">
        <v>27.0286098124913</v>
      </c>
      <c r="C22">
        <v>26.978150391553999</v>
      </c>
      <c r="D22">
        <v>28.504283871978799</v>
      </c>
      <c r="J22" s="5"/>
      <c r="K22" s="5"/>
      <c r="L22" s="5"/>
      <c r="M22" s="5"/>
      <c r="N22" s="5"/>
      <c r="O22" s="5"/>
    </row>
    <row r="23" spans="1:15" x14ac:dyDescent="0.2">
      <c r="A23" s="7" t="s">
        <v>31</v>
      </c>
      <c r="B23">
        <v>26.926500276615101</v>
      </c>
      <c r="C23">
        <v>27.204834960629601</v>
      </c>
      <c r="D23">
        <v>27.264328186602398</v>
      </c>
      <c r="J23" s="5"/>
      <c r="K23" s="5"/>
      <c r="L23" s="5"/>
      <c r="M23" s="5"/>
      <c r="N23" s="5"/>
      <c r="O23" s="5"/>
    </row>
    <row r="24" spans="1:15" x14ac:dyDescent="0.2">
      <c r="A24" s="7" t="s">
        <v>32</v>
      </c>
      <c r="B24">
        <v>28.166166551088299</v>
      </c>
      <c r="C24">
        <v>29.545840023361901</v>
      </c>
      <c r="D24">
        <v>28.324239057238</v>
      </c>
      <c r="J24" s="5"/>
      <c r="K24" s="5"/>
      <c r="L24" s="5"/>
      <c r="M24" s="5"/>
      <c r="N24" s="5"/>
      <c r="O24" s="5"/>
    </row>
    <row r="25" spans="1:15" x14ac:dyDescent="0.2">
      <c r="A25" s="1" t="s">
        <v>33</v>
      </c>
      <c r="B25">
        <v>33.814467807577003</v>
      </c>
      <c r="C25">
        <v>22.631532210052299</v>
      </c>
      <c r="D25">
        <v>28.998187760352199</v>
      </c>
      <c r="J25" s="5"/>
      <c r="K25" s="5"/>
      <c r="L25" s="5"/>
      <c r="M25" s="5"/>
      <c r="N25" s="5"/>
      <c r="O25" s="5"/>
    </row>
    <row r="26" spans="1:15" x14ac:dyDescent="0.2">
      <c r="A26" s="7" t="s">
        <v>34</v>
      </c>
      <c r="B26">
        <v>29.2959065998188</v>
      </c>
      <c r="C26">
        <v>30.1231718677166</v>
      </c>
      <c r="D26">
        <v>26.676914387220101</v>
      </c>
    </row>
    <row r="27" spans="1:15" x14ac:dyDescent="0.2">
      <c r="A27" s="3" t="s">
        <v>35</v>
      </c>
      <c r="B27">
        <v>26.530467538318501</v>
      </c>
      <c r="C27">
        <v>28.5576469620121</v>
      </c>
      <c r="D27">
        <v>25.346579987364201</v>
      </c>
    </row>
    <row r="28" spans="1:15" x14ac:dyDescent="0.2">
      <c r="A28" s="3" t="s">
        <v>36</v>
      </c>
      <c r="B28">
        <v>23.5961275769812</v>
      </c>
      <c r="C28">
        <v>26.581598453894198</v>
      </c>
      <c r="D28">
        <v>25.8987033881704</v>
      </c>
    </row>
    <row r="29" spans="1:15" x14ac:dyDescent="0.2">
      <c r="B29">
        <f>AVERAGE(B2:B28)</f>
        <v>25.889158332242989</v>
      </c>
      <c r="C29">
        <f>AVERAGE(C2:C28)</f>
        <v>25.993904575346662</v>
      </c>
      <c r="D29">
        <f>AVERAGE(D2:D28)</f>
        <v>26.905785239297256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E27" sqref="E27"/>
    </sheetView>
  </sheetViews>
  <sheetFormatPr baseColWidth="10" defaultRowHeight="16" x14ac:dyDescent="0.2"/>
  <sheetData>
    <row r="1" spans="1:3" x14ac:dyDescent="0.2">
      <c r="B1" t="s">
        <v>23</v>
      </c>
      <c r="C1" t="s">
        <v>26</v>
      </c>
    </row>
    <row r="2" spans="1:3" x14ac:dyDescent="0.2">
      <c r="A2" t="s">
        <v>0</v>
      </c>
      <c r="B2" t="s">
        <v>24</v>
      </c>
      <c r="C2">
        <v>27.209417747609901</v>
      </c>
    </row>
    <row r="3" spans="1:3" x14ac:dyDescent="0.2">
      <c r="A3" t="s">
        <v>1</v>
      </c>
      <c r="B3" t="s">
        <v>24</v>
      </c>
      <c r="C3">
        <v>26.012056997486599</v>
      </c>
    </row>
    <row r="4" spans="1:3" x14ac:dyDescent="0.2">
      <c r="A4" t="s">
        <v>2</v>
      </c>
      <c r="B4" t="s">
        <v>24</v>
      </c>
      <c r="C4">
        <v>29.191848921471198</v>
      </c>
    </row>
    <row r="5" spans="1:3" x14ac:dyDescent="0.2">
      <c r="A5" t="s">
        <v>3</v>
      </c>
      <c r="B5" t="s">
        <v>24</v>
      </c>
      <c r="C5">
        <v>25.741060552003798</v>
      </c>
    </row>
    <row r="6" spans="1:3" x14ac:dyDescent="0.2">
      <c r="A6" t="s">
        <v>4</v>
      </c>
      <c r="B6" t="s">
        <v>24</v>
      </c>
      <c r="C6">
        <v>27.377786729223601</v>
      </c>
    </row>
    <row r="7" spans="1:3" x14ac:dyDescent="0.2">
      <c r="A7" t="s">
        <v>5</v>
      </c>
      <c r="B7" t="s">
        <v>24</v>
      </c>
      <c r="C7">
        <v>22.739214633514202</v>
      </c>
    </row>
    <row r="8" spans="1:3" x14ac:dyDescent="0.2">
      <c r="A8" t="s">
        <v>6</v>
      </c>
      <c r="B8" t="s">
        <v>24</v>
      </c>
      <c r="C8">
        <v>25.851760693436098</v>
      </c>
    </row>
    <row r="9" spans="1:3" x14ac:dyDescent="0.2">
      <c r="A9" t="s">
        <v>7</v>
      </c>
      <c r="B9" t="s">
        <v>24</v>
      </c>
      <c r="C9">
        <v>24.9413141965351</v>
      </c>
    </row>
    <row r="10" spans="1:3" x14ac:dyDescent="0.2">
      <c r="A10" t="s">
        <v>8</v>
      </c>
      <c r="B10" t="s">
        <v>24</v>
      </c>
      <c r="C10">
        <v>20.747874618577399</v>
      </c>
    </row>
    <row r="11" spans="1:3" x14ac:dyDescent="0.2">
      <c r="A11" t="s">
        <v>9</v>
      </c>
      <c r="B11" t="s">
        <v>24</v>
      </c>
      <c r="C11">
        <v>28.005203113543299</v>
      </c>
    </row>
    <row r="12" spans="1:3" x14ac:dyDescent="0.2">
      <c r="A12" t="s">
        <v>10</v>
      </c>
      <c r="B12" t="s">
        <v>24</v>
      </c>
      <c r="C12">
        <v>27.5427274719972</v>
      </c>
    </row>
    <row r="13" spans="1:3" x14ac:dyDescent="0.2">
      <c r="A13" t="s">
        <v>11</v>
      </c>
      <c r="B13" t="s">
        <v>24</v>
      </c>
      <c r="C13">
        <v>21.0459162836319</v>
      </c>
    </row>
    <row r="14" spans="1:3" x14ac:dyDescent="0.2">
      <c r="A14" t="s">
        <v>12</v>
      </c>
      <c r="B14" t="s">
        <v>24</v>
      </c>
      <c r="C14">
        <v>20.8810231278262</v>
      </c>
    </row>
    <row r="15" spans="1:3" x14ac:dyDescent="0.2">
      <c r="A15" t="s">
        <v>13</v>
      </c>
      <c r="B15" t="s">
        <v>24</v>
      </c>
      <c r="C15">
        <v>25.1440423874506</v>
      </c>
    </row>
    <row r="16" spans="1:3" x14ac:dyDescent="0.2">
      <c r="A16" t="s">
        <v>14</v>
      </c>
      <c r="B16" t="s">
        <v>24</v>
      </c>
      <c r="C16">
        <v>24.825068102546901</v>
      </c>
    </row>
    <row r="17" spans="1:3" x14ac:dyDescent="0.2">
      <c r="A17" t="s">
        <v>15</v>
      </c>
      <c r="B17" t="s">
        <v>24</v>
      </c>
      <c r="C17">
        <v>22.349903916075601</v>
      </c>
    </row>
    <row r="18" spans="1:3" x14ac:dyDescent="0.2">
      <c r="A18" t="s">
        <v>16</v>
      </c>
      <c r="B18" t="s">
        <v>24</v>
      </c>
      <c r="C18">
        <v>15.830674801703699</v>
      </c>
    </row>
    <row r="19" spans="1:3" x14ac:dyDescent="0.2">
      <c r="A19" t="s">
        <v>17</v>
      </c>
      <c r="B19" t="s">
        <v>24</v>
      </c>
      <c r="C19">
        <v>20.168374974982299</v>
      </c>
    </row>
    <row r="20" spans="1:3" x14ac:dyDescent="0.2">
      <c r="A20" t="s">
        <v>18</v>
      </c>
      <c r="B20" t="s">
        <v>24</v>
      </c>
      <c r="C20">
        <v>26.914847492881702</v>
      </c>
    </row>
    <row r="21" spans="1:3" x14ac:dyDescent="0.2">
      <c r="A21" t="s">
        <v>19</v>
      </c>
      <c r="B21" t="s">
        <v>24</v>
      </c>
      <c r="C21">
        <v>29.921496909882102</v>
      </c>
    </row>
    <row r="22" spans="1:3" x14ac:dyDescent="0.2">
      <c r="A22" t="s">
        <v>0</v>
      </c>
      <c r="B22" t="s">
        <v>25</v>
      </c>
      <c r="C22">
        <v>28.376819096902899</v>
      </c>
    </row>
    <row r="23" spans="1:3" x14ac:dyDescent="0.2">
      <c r="A23" t="s">
        <v>1</v>
      </c>
      <c r="B23" t="s">
        <v>25</v>
      </c>
      <c r="C23">
        <v>27.2246655701707</v>
      </c>
    </row>
    <row r="24" spans="1:3" x14ac:dyDescent="0.2">
      <c r="A24" t="s">
        <v>2</v>
      </c>
      <c r="B24" t="s">
        <v>25</v>
      </c>
      <c r="C24">
        <v>31.1557570425229</v>
      </c>
    </row>
    <row r="25" spans="1:3" x14ac:dyDescent="0.2">
      <c r="A25" t="s">
        <v>3</v>
      </c>
      <c r="B25" t="s">
        <v>25</v>
      </c>
      <c r="C25">
        <v>23.889698723645498</v>
      </c>
    </row>
    <row r="26" spans="1:3" x14ac:dyDescent="0.2">
      <c r="A26" t="s">
        <v>4</v>
      </c>
      <c r="B26" t="s">
        <v>25</v>
      </c>
      <c r="C26">
        <v>27.086963635832699</v>
      </c>
    </row>
    <row r="27" spans="1:3" x14ac:dyDescent="0.2">
      <c r="A27" t="s">
        <v>5</v>
      </c>
      <c r="B27" t="s">
        <v>25</v>
      </c>
      <c r="C27">
        <v>22.8044280214318</v>
      </c>
    </row>
    <row r="28" spans="1:3" x14ac:dyDescent="0.2">
      <c r="A28" t="s">
        <v>6</v>
      </c>
      <c r="B28" t="s">
        <v>25</v>
      </c>
      <c r="C28">
        <v>34.605211028718799</v>
      </c>
    </row>
    <row r="29" spans="1:3" x14ac:dyDescent="0.2">
      <c r="A29" t="s">
        <v>7</v>
      </c>
      <c r="B29" t="s">
        <v>25</v>
      </c>
      <c r="C29">
        <v>26.450251854660198</v>
      </c>
    </row>
    <row r="30" spans="1:3" x14ac:dyDescent="0.2">
      <c r="A30" t="s">
        <v>8</v>
      </c>
      <c r="B30" t="s">
        <v>25</v>
      </c>
      <c r="C30">
        <v>21.818266130970802</v>
      </c>
    </row>
    <row r="31" spans="1:3" x14ac:dyDescent="0.2">
      <c r="A31" t="s">
        <v>9</v>
      </c>
      <c r="B31" t="s">
        <v>25</v>
      </c>
      <c r="C31">
        <v>22.6967766092178</v>
      </c>
    </row>
    <row r="32" spans="1:3" x14ac:dyDescent="0.2">
      <c r="A32" t="s">
        <v>10</v>
      </c>
      <c r="B32" t="s">
        <v>25</v>
      </c>
      <c r="C32">
        <v>23.303496155942501</v>
      </c>
    </row>
    <row r="33" spans="1:3" x14ac:dyDescent="0.2">
      <c r="A33" t="s">
        <v>11</v>
      </c>
      <c r="B33" t="s">
        <v>25</v>
      </c>
      <c r="C33">
        <v>17.415879847333201</v>
      </c>
    </row>
    <row r="34" spans="1:3" x14ac:dyDescent="0.2">
      <c r="A34" t="s">
        <v>12</v>
      </c>
      <c r="B34" t="s">
        <v>25</v>
      </c>
      <c r="C34">
        <v>22.0295168156164</v>
      </c>
    </row>
    <row r="35" spans="1:3" x14ac:dyDescent="0.2">
      <c r="A35" t="s">
        <v>13</v>
      </c>
      <c r="B35" t="s">
        <v>25</v>
      </c>
      <c r="C35">
        <v>22.897058578154098</v>
      </c>
    </row>
    <row r="36" spans="1:3" x14ac:dyDescent="0.2">
      <c r="A36" t="s">
        <v>14</v>
      </c>
      <c r="B36" t="s">
        <v>25</v>
      </c>
      <c r="C36">
        <v>25.864044972302299</v>
      </c>
    </row>
    <row r="37" spans="1:3" x14ac:dyDescent="0.2">
      <c r="A37" t="s">
        <v>15</v>
      </c>
      <c r="B37" t="s">
        <v>25</v>
      </c>
      <c r="C37">
        <v>24.2721757369447</v>
      </c>
    </row>
    <row r="38" spans="1:3" x14ac:dyDescent="0.2">
      <c r="A38" t="s">
        <v>16</v>
      </c>
      <c r="B38" t="s">
        <v>25</v>
      </c>
      <c r="C38">
        <v>26.154007911071702</v>
      </c>
    </row>
    <row r="39" spans="1:3" x14ac:dyDescent="0.2">
      <c r="A39" t="s">
        <v>17</v>
      </c>
      <c r="B39" t="s">
        <v>25</v>
      </c>
      <c r="C39">
        <v>21.701122052596499</v>
      </c>
    </row>
    <row r="40" spans="1:3" x14ac:dyDescent="0.2">
      <c r="A40" t="s">
        <v>18</v>
      </c>
      <c r="B40" t="s">
        <v>25</v>
      </c>
      <c r="C40">
        <v>26.660293433480199</v>
      </c>
    </row>
    <row r="41" spans="1:3" x14ac:dyDescent="0.2">
      <c r="A41" t="s">
        <v>19</v>
      </c>
      <c r="B41" t="s">
        <v>25</v>
      </c>
      <c r="C41">
        <v>21.494044812969801</v>
      </c>
    </row>
    <row r="42" spans="1:3" x14ac:dyDescent="0.2">
      <c r="A42" t="s">
        <v>0</v>
      </c>
      <c r="B42" t="s">
        <v>22</v>
      </c>
      <c r="C42">
        <v>30.0403608914676</v>
      </c>
    </row>
    <row r="43" spans="1:3" x14ac:dyDescent="0.2">
      <c r="A43" t="s">
        <v>1</v>
      </c>
      <c r="B43" t="s">
        <v>22</v>
      </c>
      <c r="C43">
        <v>31.754121096924099</v>
      </c>
    </row>
    <row r="44" spans="1:3" x14ac:dyDescent="0.2">
      <c r="A44" t="s">
        <v>2</v>
      </c>
      <c r="B44" t="s">
        <v>22</v>
      </c>
      <c r="C44">
        <v>31.133109865387699</v>
      </c>
    </row>
    <row r="45" spans="1:3" x14ac:dyDescent="0.2">
      <c r="A45" t="s">
        <v>3</v>
      </c>
      <c r="B45" t="s">
        <v>22</v>
      </c>
      <c r="C45">
        <v>26.118443801120598</v>
      </c>
    </row>
    <row r="46" spans="1:3" x14ac:dyDescent="0.2">
      <c r="A46" t="s">
        <v>4</v>
      </c>
      <c r="B46" t="s">
        <v>22</v>
      </c>
      <c r="C46">
        <v>27.480097834213701</v>
      </c>
    </row>
    <row r="47" spans="1:3" x14ac:dyDescent="0.2">
      <c r="A47" t="s">
        <v>5</v>
      </c>
      <c r="B47" t="s">
        <v>22</v>
      </c>
      <c r="C47">
        <v>23.933952315685499</v>
      </c>
    </row>
    <row r="48" spans="1:3" x14ac:dyDescent="0.2">
      <c r="A48" t="s">
        <v>6</v>
      </c>
      <c r="B48" t="s">
        <v>22</v>
      </c>
      <c r="C48">
        <v>26.996349514677501</v>
      </c>
    </row>
    <row r="49" spans="1:3" x14ac:dyDescent="0.2">
      <c r="A49" t="s">
        <v>7</v>
      </c>
      <c r="B49" t="s">
        <v>22</v>
      </c>
      <c r="C49">
        <v>20.7167394172589</v>
      </c>
    </row>
    <row r="50" spans="1:3" x14ac:dyDescent="0.2">
      <c r="A50" t="s">
        <v>8</v>
      </c>
      <c r="B50" t="s">
        <v>22</v>
      </c>
      <c r="C50">
        <v>38.549997187443502</v>
      </c>
    </row>
    <row r="51" spans="1:3" x14ac:dyDescent="0.2">
      <c r="A51" t="s">
        <v>9</v>
      </c>
      <c r="B51" t="s">
        <v>22</v>
      </c>
      <c r="C51">
        <v>15.882439633858001</v>
      </c>
    </row>
    <row r="52" spans="1:3" x14ac:dyDescent="0.2">
      <c r="A52" t="s">
        <v>10</v>
      </c>
      <c r="B52" t="s">
        <v>22</v>
      </c>
      <c r="C52">
        <v>24.6908544401253</v>
      </c>
    </row>
    <row r="53" spans="1:3" x14ac:dyDescent="0.2">
      <c r="A53" t="s">
        <v>11</v>
      </c>
      <c r="B53" t="s">
        <v>22</v>
      </c>
      <c r="C53">
        <v>23.408090260485601</v>
      </c>
    </row>
    <row r="54" spans="1:3" x14ac:dyDescent="0.2">
      <c r="A54" t="s">
        <v>12</v>
      </c>
      <c r="B54" t="s">
        <v>22</v>
      </c>
      <c r="C54">
        <v>20.8634680117169</v>
      </c>
    </row>
    <row r="55" spans="1:3" x14ac:dyDescent="0.2">
      <c r="A55" t="s">
        <v>13</v>
      </c>
      <c r="B55" t="s">
        <v>22</v>
      </c>
      <c r="C55">
        <v>22.349903916075601</v>
      </c>
    </row>
    <row r="56" spans="1:3" x14ac:dyDescent="0.2">
      <c r="A56" t="s">
        <v>14</v>
      </c>
      <c r="B56" t="s">
        <v>22</v>
      </c>
      <c r="C56">
        <v>25.702133028376601</v>
      </c>
    </row>
    <row r="57" spans="1:3" x14ac:dyDescent="0.2">
      <c r="A57" t="s">
        <v>15</v>
      </c>
      <c r="B57" t="s">
        <v>22</v>
      </c>
      <c r="C57">
        <v>25.935143264742599</v>
      </c>
    </row>
    <row r="58" spans="1:3" x14ac:dyDescent="0.2">
      <c r="A58" t="s">
        <v>16</v>
      </c>
      <c r="B58" t="s">
        <v>22</v>
      </c>
      <c r="C58">
        <v>25.336203237496701</v>
      </c>
    </row>
    <row r="59" spans="1:3" x14ac:dyDescent="0.2">
      <c r="A59" t="s">
        <v>17</v>
      </c>
      <c r="B59" t="s">
        <v>22</v>
      </c>
      <c r="C59">
        <v>35.733125104670798</v>
      </c>
    </row>
    <row r="60" spans="1:3" x14ac:dyDescent="0.2">
      <c r="A60" t="s">
        <v>18</v>
      </c>
      <c r="B60" t="s">
        <v>22</v>
      </c>
      <c r="C60">
        <v>27.130799161608799</v>
      </c>
    </row>
    <row r="61" spans="1:3" x14ac:dyDescent="0.2">
      <c r="A61" t="s">
        <v>19</v>
      </c>
      <c r="B61" t="s">
        <v>22</v>
      </c>
      <c r="C61">
        <v>22.779552611548802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2" sqref="A12"/>
    </sheetView>
  </sheetViews>
  <sheetFormatPr baseColWidth="10" defaultRowHeight="16" x14ac:dyDescent="0.2"/>
  <cols>
    <col min="2" max="2" width="13.1640625" bestFit="1" customWidth="1"/>
  </cols>
  <sheetData>
    <row r="1" spans="1:3" x14ac:dyDescent="0.2">
      <c r="A1" s="12">
        <v>43564</v>
      </c>
    </row>
    <row r="3" spans="1:3" x14ac:dyDescent="0.2">
      <c r="A3" t="s">
        <v>57</v>
      </c>
    </row>
    <row r="4" spans="1:3" x14ac:dyDescent="0.2">
      <c r="A4" t="s">
        <v>59</v>
      </c>
    </row>
    <row r="6" spans="1:3" x14ac:dyDescent="0.2">
      <c r="A6" t="s">
        <v>58</v>
      </c>
    </row>
    <row r="7" spans="1:3" x14ac:dyDescent="0.2">
      <c r="A7" t="s">
        <v>82</v>
      </c>
    </row>
    <row r="11" spans="1:3" x14ac:dyDescent="0.2">
      <c r="A11" t="s">
        <v>88</v>
      </c>
    </row>
    <row r="14" spans="1:3" x14ac:dyDescent="0.2">
      <c r="A14" t="s">
        <v>54</v>
      </c>
      <c r="B14" t="s">
        <v>78</v>
      </c>
      <c r="C14" t="s">
        <v>81</v>
      </c>
    </row>
    <row r="15" spans="1:3" x14ac:dyDescent="0.2">
      <c r="A15" t="s">
        <v>60</v>
      </c>
      <c r="B15" t="s">
        <v>79</v>
      </c>
    </row>
    <row r="16" spans="1:3" x14ac:dyDescent="0.2">
      <c r="A16" t="s">
        <v>56</v>
      </c>
      <c r="B16" t="s">
        <v>80</v>
      </c>
      <c r="C16" t="s">
        <v>83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Identification task</vt:lpstr>
      <vt:lpstr>pa proportion</vt:lpstr>
      <vt:lpstr>pa proportion exclude outliers</vt:lpstr>
      <vt:lpstr>Perceptual boundary (PB)</vt:lpstr>
      <vt:lpstr>PB exclude outliers</vt:lpstr>
      <vt:lpstr>format for R</vt:lpstr>
      <vt:lpstr>SCC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2019-01-15T17:09:35Z</dcterms:created>
  <dcterms:modified xsi:type="dcterms:W3CDTF">2019-04-15T19:51:02Z</dcterms:modified>
</cp:coreProperties>
</file>