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塞缪尔·哈珀</t>
        </is>
      </c>
      <c r="F3" s="3608" t="n"/>
      <c r="G3" s="3608" t="n"/>
      <c r="H3" s="3608" t="n"/>
      <c r="I3" s="3608" t="n"/>
      <c r="J3" s="3608" t="n"/>
      <c r="K3" s="3608" t="n"/>
      <c r="L3" s="3608" t="n"/>
      <c r="M3" s="3608" t="n"/>
      <c r="N3" s="3608" t="n"/>
      <c r="O3" s="3608" t="n"/>
      <c r="P3" s="3608" t="n"/>
      <c r="Q3" s="3609" t="n"/>
      <c r="S3" s="2995" t="inlineStr">
        <is>
          <t>力量
STR</t>
        </is>
      </c>
      <c r="T3" s="3610" t="n"/>
      <c r="U3" s="2997" t="n">
        <v>35</v>
      </c>
      <c r="V3" s="3611" t="n"/>
      <c r="W3" s="2998">
        <f>INT(U3/2)</f>
        <v/>
      </c>
      <c r="X3" s="3612" t="n"/>
      <c r="Y3" s="3051" t="inlineStr">
        <is>
          <t>敏捷
DEX</t>
        </is>
      </c>
      <c r="Z3" s="3610" t="n"/>
      <c r="AA3" s="3052" t="n">
        <v>75</v>
      </c>
      <c r="AB3" s="3611" t="n"/>
      <c r="AC3" s="3053">
        <f>INT(AA3/2)</f>
        <v/>
      </c>
      <c r="AD3" s="3612" t="n"/>
      <c r="AE3" s="2996" t="inlineStr">
        <is>
          <t>意志
POW</t>
        </is>
      </c>
      <c r="AF3" s="3610" t="n"/>
      <c r="AG3" s="2997" t="n">
        <v>25</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私家侦探</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50</v>
      </c>
      <c r="V5" s="3617" t="n"/>
      <c r="W5" s="2944">
        <f>INT(U5/2)</f>
        <v/>
      </c>
      <c r="X5" s="3607" t="n"/>
      <c r="Y5" s="3001" t="inlineStr">
        <is>
          <t>外貌
APP</t>
        </is>
      </c>
      <c r="Z5" s="3624" t="n"/>
      <c r="AA5" s="3002" t="n">
        <v>25</v>
      </c>
      <c r="AB5" s="3617" t="n"/>
      <c r="AC5" s="2942">
        <f>INT(AA5/2)</f>
        <v/>
      </c>
      <c r="AD5" s="3607" t="n"/>
      <c r="AE5" s="3005" t="inlineStr">
        <is>
          <t>教育
EDU</t>
        </is>
      </c>
      <c r="AF5" s="3624" t="n"/>
      <c r="AG5" s="3006" t="n">
        <v>65</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45</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敦威治</t>
        </is>
      </c>
      <c r="F7" s="3608" t="n"/>
      <c r="G7" s="3608" t="n"/>
      <c r="H7" s="3608" t="n"/>
      <c r="I7" s="3609" t="n"/>
      <c r="J7" s="2944" t="inlineStr">
        <is>
          <t>故乡</t>
        </is>
      </c>
      <c r="K7" s="3606" t="n"/>
      <c r="L7" s="3607" t="n"/>
      <c r="M7" s="2897" t="inlineStr">
        <is>
          <t>伦敦</t>
        </is>
      </c>
      <c r="N7" s="3608" t="n"/>
      <c r="O7" s="3608" t="n"/>
      <c r="P7" s="3608" t="n"/>
      <c r="Q7" s="3609" t="n"/>
      <c r="S7" s="3000" t="inlineStr">
        <is>
          <t>体型
SIZ</t>
        </is>
      </c>
      <c r="T7" s="3624" t="n"/>
      <c r="U7" s="3002" t="n">
        <v>60</v>
      </c>
      <c r="V7" s="3617" t="n"/>
      <c r="W7" s="2942">
        <f>INT(U7/2)</f>
        <v/>
      </c>
      <c r="X7" s="3607" t="n"/>
      <c r="Y7" s="3005" t="inlineStr">
        <is>
          <t>智力
灵感</t>
        </is>
      </c>
      <c r="Z7" s="3624" t="n"/>
      <c r="AA7" s="3006" t="n">
        <v>75</v>
      </c>
      <c r="AB7" s="3617" t="n"/>
      <c r="AC7" s="2944">
        <f>INT(AA7/2)</f>
        <v/>
      </c>
      <c r="AD7" s="3607" t="n"/>
      <c r="AE7" s="3625" t="inlineStr">
        <is>
          <t>幸运
Luck</t>
        </is>
      </c>
      <c r="AF7" s="3626" t="n"/>
      <c r="AG7" s="3627" t="n">
        <v>55</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11</v>
      </c>
      <c r="F10" s="3604" t="n"/>
      <c r="G10" s="3647">
        <f>INT((U5+U7)/10)</f>
        <v/>
      </c>
      <c r="H10" s="3604" t="n"/>
      <c r="I10" s="3648" t="inlineStr">
        <is>
          <t>状态:</t>
        </is>
      </c>
      <c r="J10" s="3645" t="n"/>
      <c r="K10" s="3649" t="inlineStr">
        <is>
          <t>理智
Sanity</t>
        </is>
      </c>
      <c r="L10" s="3645" t="n"/>
      <c r="M10" s="3645" t="n"/>
      <c r="N10" s="3650" t="n">
        <v>25</v>
      </c>
      <c r="O10" s="3604" t="n"/>
      <c r="P10" s="3651">
        <f>99-R27</f>
        <v/>
      </c>
      <c r="Q10" s="3604" t="n"/>
      <c r="R10" s="3652" t="inlineStr">
        <is>
          <t>状态:</t>
        </is>
      </c>
      <c r="S10" s="3653" t="n"/>
      <c r="T10" s="3020" t="inlineStr">
        <is>
          <t>魔法
Magic Points</t>
        </is>
      </c>
      <c r="W10" s="3022" t="n">
        <v>5</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v>49</v>
      </c>
      <c r="AK16" s="3609" t="n"/>
      <c r="AL16" s="3676" t="n">
        <v>0</v>
      </c>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v>17</v>
      </c>
      <c r="AK17" s="3609" t="n"/>
      <c r="AL17" s="3679" t="n">
        <v>30</v>
      </c>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v>0</v>
      </c>
      <c r="O18" s="3609" t="n"/>
      <c r="P18" s="2897" t="n">
        <v>30</v>
      </c>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c r="AK18" s="3609" t="n"/>
      <c r="AL18" s="3676" t="n"/>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inlineStr">
        <is>
          <t>摄影</t>
        </is>
      </c>
      <c r="I20" s="3609" t="n"/>
      <c r="J20" s="2944">
        <f>IF(ISBLANK(AU26),5,IF(H20=AU26,BA26,5))</f>
        <v/>
      </c>
      <c r="K20" s="3607" t="n"/>
      <c r="L20" s="2897" t="n"/>
      <c r="M20" s="3609" t="n"/>
      <c r="N20" s="2897" t="n">
        <v>47</v>
      </c>
      <c r="O20" s="3609" t="n"/>
      <c r="P20" s="2897" t="n">
        <v>0</v>
      </c>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c r="AK20" s="3609" t="n"/>
      <c r="AL20" s="3676" t="n"/>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c r="AK22" s="3609" t="n"/>
      <c r="AL22" s="3676" t="n"/>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c r="O24" s="3609" t="n"/>
      <c r="P24" s="2897" t="n"/>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c r="AK24" s="3609" t="n"/>
      <c r="AL24" s="3676" t="n"/>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24</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v>23</v>
      </c>
      <c r="O28" s="3609" t="n"/>
      <c r="P28" s="2897" t="n">
        <v>0</v>
      </c>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30</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v>31</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v>0</v>
      </c>
      <c r="O30" s="3609" t="n"/>
      <c r="P30" s="2897" t="n">
        <v>30</v>
      </c>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c r="AK31" s="3609" t="n"/>
      <c r="AL31" s="3679" t="n"/>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v>47</v>
      </c>
      <c r="O33" s="3609" t="n"/>
      <c r="P33" s="2901" t="n">
        <v>0</v>
      </c>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n"/>
      <c r="I34" s="3609" t="n"/>
      <c r="J34" s="2944" t="n">
        <v>25</v>
      </c>
      <c r="K34" s="3607" t="n"/>
      <c r="L34" s="2897" t="n"/>
      <c r="M34" s="3609" t="n"/>
      <c r="N34" s="2897" t="n"/>
      <c r="O34" s="3609" t="n"/>
      <c r="P34" s="2897" t="n"/>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v>31</v>
      </c>
      <c r="AK35" s="3609" t="n"/>
      <c r="AL35" s="3679" t="n">
        <v>0</v>
      </c>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inlineStr">
        <is>
          <t>手枪</t>
        </is>
      </c>
      <c r="I38" s="3609" t="n"/>
      <c r="J38" s="2944" t="n">
        <v>20</v>
      </c>
      <c r="K38" s="3607" t="n"/>
      <c r="L38" s="2897" t="n"/>
      <c r="M38" s="3609" t="n"/>
      <c r="N38" s="2897" t="n">
        <v>35</v>
      </c>
      <c r="O38" s="3609" t="n"/>
      <c r="P38" s="2897" t="n">
        <v>0</v>
      </c>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v>0</v>
      </c>
      <c r="AK38" s="3609" t="n"/>
      <c r="AL38" s="3676" t="n">
        <v>30</v>
      </c>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c r="AK40" s="3609" t="n"/>
      <c r="AL40" s="3676" t="n"/>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c r="O42" s="3609" t="n"/>
      <c r="P42" s="2897" t="n"/>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c r="O43" s="3609" t="n"/>
      <c r="P43" s="2901" t="n"/>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c r="O44" s="3609" t="n"/>
      <c r="P44" s="2897" t="n"/>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c r="O46" s="3609" t="n"/>
      <c r="P46" s="2897" t="n"/>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0</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身高约181cm，体重约84kg。外表普通，穿着得体但不引人注目。目光锐利，手指上有长期劳作留下的茧痕。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「金钱是这个世界唯一通用的语言，其余的不过是华丽的说辞。」</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玛格丽特·科尔——你的妹妹，嫁给了一位正直的检察官。她以为你是个普通的锁具经销商。</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布罗德街锁具修理店——你体面的掩护身份。楼上的小公寓里堆满了报纸和咖啡罐，窗帘常年拉着——不是因为羞耻，而是因为方便。</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一套手工打造的撬锁工具——你父亲留给你的——他是一个真正的锁匠。这是他留下的唯一一件没有当掉的东西。</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凡事留后路——每次进入一栋建筑，你都会默记至少三条离开的路线。这个习惯救过你两次命。</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你年轻时犯过一次严重错误，那次错误差点毁掉另一个人的生活。你至今仍在用各种方式弥补。</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左手虎口处有一道旧刀疤，是一次撬锁时打滑留下的。</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2026-06-28T01:52:39Z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