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main" sheetId="2" r:id="rId5"/>
    <sheet state="visible" name="main_formulas" sheetId="3" r:id="rId6"/>
    <sheet state="hidden" name="variables" sheetId="4" r:id="rId7"/>
    <sheet state="visible" name="formulas" sheetId="5" r:id="rId8"/>
    <sheet state="visible" name="p1" sheetId="6" r:id="rId9"/>
    <sheet state="visible" name="p2" sheetId="7" r:id="rId10"/>
    <sheet state="visible" name="p3" sheetId="8" r:id="rId11"/>
    <sheet state="visible" name="formulas raw" sheetId="9" r:id="rId12"/>
    <sheet state="visible" name="special formulas" sheetId="10" r:id="rId13"/>
  </sheets>
  <definedNames>
    <definedName hidden="1" localSheetId="1" name="_xlnm._FilterDatabase">main!$A$1:$Q$154</definedName>
    <definedName hidden="1" localSheetId="3" name="_xlnm._FilterDatabase">variables!$C$4:$K$150</definedName>
    <definedName hidden="1" localSheetId="4" name="_xlnm._FilterDatabase">formulas!$A$3:$K$365</definedName>
    <definedName hidden="1" localSheetId="5" name="_xlnm._FilterDatabase">'p1'!$A$1:$G$363</definedName>
    <definedName hidden="1" localSheetId="6" name="_xlnm._FilterDatabase">'p2'!$A$1:$M$363</definedName>
    <definedName hidden="1" localSheetId="7" name="_xlnm._FilterDatabase">'p3'!$A$2:$I$374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=CONCATENATE("("&amp;B168&amp;")"&amp;"/"&amp;"("&amp;B169&amp;")"&amp;"/"&amp;"("&amp;B170&amp;")"&amp;"/"&amp;"("&amp;B171&amp;")")
</t>
      </text>
    </comment>
    <comment authorId="0" ref="H1">
      <text>
        <t xml:space="preserve">=CONCATENATE("("&amp;B168&amp;")"&amp;"/"&amp;"("&amp;B169&amp;")"&amp;"/"&amp;"("&amp;B170&amp;")"&amp;"/"&amp;"("&amp;B171&amp;")")
</t>
      </text>
    </comment>
  </commentList>
</comments>
</file>

<file path=xl/comments2.xml><?xml version="1.0" encoding="utf-8"?>
<comments xmlns:r="http://schemas.openxmlformats.org/officeDocument/2006/relationships" xmlns="http://schemas.openxmlformats.org/spreadsheetml/2006/main">
  <authors>
    <author/>
  </authors>
  <commentList>
    <comment authorId="0" ref="G2">
      <text>
        <t xml:space="preserve">=CONCATENATE("("&amp;B168&amp;")"&amp;"/"&amp;"("&amp;B169&amp;")"&amp;"/"&amp;"("&amp;B170&amp;")"&amp;"/"&amp;"("&amp;B171&amp;")")
</t>
      </text>
    </comment>
    <comment authorId="0" ref="H2">
      <text>
        <t xml:space="preserve">=CONCATENATE("("&amp;B168&amp;")"&amp;"/"&amp;"("&amp;B169&amp;")"&amp;"/"&amp;"("&amp;B170&amp;")"&amp;"/"&amp;"("&amp;B171&amp;")")
</t>
      </text>
    </comment>
  </commentList>
</comments>
</file>

<file path=xl/sharedStrings.xml><?xml version="1.0" encoding="utf-8"?>
<sst xmlns="http://schemas.openxmlformats.org/spreadsheetml/2006/main" count="6607" uniqueCount="2755">
  <si>
    <t>Why learn data analysis?</t>
  </si>
  <si>
    <t>Think up a bunch of questions to ask</t>
  </si>
  <si>
    <t>line item (current ratio)</t>
  </si>
  <si>
    <t>first year</t>
  </si>
  <si>
    <t>last year</t>
  </si>
  <si>
    <t>Overall Change %</t>
  </si>
  <si>
    <t>1st to last</t>
  </si>
  <si>
    <t>highest (and the date)</t>
  </si>
  <si>
    <t>lowest (and the date)</t>
  </si>
  <si>
    <t>If I bought AAPL at</t>
  </si>
  <si>
    <t>the top</t>
  </si>
  <si>
    <t>Side by side?</t>
  </si>
  <si>
    <t>the bottom</t>
  </si>
  <si>
    <t>If I bought</t>
  </si>
  <si>
    <t>the beginning</t>
  </si>
  <si>
    <t>Should I buy</t>
  </si>
  <si>
    <t>Should you buy AAPL? What to expect</t>
  </si>
  <si>
    <t>Number of up days</t>
  </si>
  <si>
    <t>Top 3 years with the biggest drawdowns (2008, 2020, + 1 other)</t>
  </si>
  <si>
    <t>Daily Percent Change (Volatility)</t>
  </si>
  <si>
    <t>Analyst Ratings</t>
  </si>
  <si>
    <t>Earnings Call Transcript</t>
  </si>
  <si>
    <t>Country of companies</t>
  </si>
  <si>
    <t>China</t>
  </si>
  <si>
    <t>Will not turn up any Google result</t>
  </si>
  <si>
    <t>Least Important</t>
  </si>
  <si>
    <t>Company Info</t>
  </si>
  <si>
    <t>CEO</t>
  </si>
  <si>
    <t>Shares used in computing earnings per share:</t>
  </si>
  <si>
    <t>IPO Date</t>
  </si>
  <si>
    <t>HQ</t>
  </si>
  <si>
    <t>Description</t>
  </si>
  <si>
    <t>Top 10 nearest competitors</t>
  </si>
  <si>
    <t>Use the 5 most surrounding companies (by market cap) in the same industry as benchmark</t>
  </si>
  <si>
    <t>index</t>
  </si>
  <si>
    <t>subindex</t>
  </si>
  <si>
    <t>Name</t>
  </si>
  <si>
    <t>Financial Statement</t>
  </si>
  <si>
    <t>Name Comma</t>
  </si>
  <si>
    <t>Title Comma</t>
  </si>
  <si>
    <t>URL</t>
  </si>
  <si>
    <t>URL Comma</t>
  </si>
  <si>
    <t>Variable Name</t>
  </si>
  <si>
    <t>Variable Comma</t>
  </si>
  <si>
    <t>Title</t>
  </si>
  <si>
    <t>Definition</t>
  </si>
  <si>
    <t>Python Variable Name</t>
  </si>
  <si>
    <t>Definitions Link https://www.investopedia.com/articles/04/022504.asp</t>
  </si>
  <si>
    <t>Also known as</t>
  </si>
  <si>
    <t>date</t>
  </si>
  <si>
    <t>Income Statement</t>
  </si>
  <si>
    <t>Date</t>
  </si>
  <si>
    <t>-</t>
  </si>
  <si>
    <t>date_is</t>
  </si>
  <si>
    <t>symbol</t>
  </si>
  <si>
    <t>Symbol</t>
  </si>
  <si>
    <t>symbol_is</t>
  </si>
  <si>
    <t>fillingDate</t>
  </si>
  <si>
    <t>filing-date</t>
  </si>
  <si>
    <t>Filing Date</t>
  </si>
  <si>
    <t>filing_date_is</t>
  </si>
  <si>
    <t>acceptedDate</t>
  </si>
  <si>
    <t>accepted-date</t>
  </si>
  <si>
    <t>Accepted Date</t>
  </si>
  <si>
    <t>accepted_date_is</t>
  </si>
  <si>
    <t>period</t>
  </si>
  <si>
    <t>quarter-year</t>
  </si>
  <si>
    <t>Quarter &amp; Year</t>
  </si>
  <si>
    <t>quarter_n_year_is</t>
  </si>
  <si>
    <t>revenue</t>
  </si>
  <si>
    <t>revenue-sales</t>
  </si>
  <si>
    <t>Net Revenue (Sales)</t>
  </si>
  <si>
    <t>"The Top Line"
The revenue (or sales) is the value of a company's sales of goods and services to its customers. Although a company's bottom line (its net income) gets most of the attention from investors, the top line is where the revenue or income process begins. Also, in the long run, profit margins on a company's existing products tend to eventually reach a maximum that is difficult to improve. Thus, companies typically can grow no faster than their revenues.</t>
  </si>
  <si>
    <t>net_revenue_is</t>
  </si>
  <si>
    <t>https://www.investopedia.com/articles/04/022504.asp</t>
  </si>
  <si>
    <t>costOfRevenue</t>
  </si>
  <si>
    <t>cost-of-sales-cost-of-revenue-cost-of-goods-sold</t>
  </si>
  <si>
    <t>Cost of Revenue (Sales)</t>
  </si>
  <si>
    <t>The cost of revenue is the total cost incurred to obtain a sale and the cost of the goods or services sold. Thus, the cost of revenue is more than the traditional cost of goods sold concept, since it includes those specific selling and marketing activities associated with a sale. The following are all considered part of the cost of revenue:</t>
  </si>
  <si>
    <t>cost_of_sales_is</t>
  </si>
  <si>
    <t>variable costs</t>
  </si>
  <si>
    <t>https://www.accountingtools.com/articles/cost-of-revenue-definition-and-usage.html</t>
  </si>
  <si>
    <t>grossProfit</t>
  </si>
  <si>
    <t>gross-profit-gross-income</t>
  </si>
  <si>
    <t>Gross Profit Margin</t>
  </si>
  <si>
    <t>Gross profit margin is a metric analysts use to assess a company's financial health by calculating the amount of money left over from product sales after subtracting the cost of goods sold (COGS). Sometimes referred to as the gross margin ratio, gross profit margin is frequently expressed as a percentage of sales.</t>
  </si>
  <si>
    <t>gross_profit_margin_non_is</t>
  </si>
  <si>
    <t>https://www.investopedia.com/terms/g/gross_profit_margin.asp</t>
  </si>
  <si>
    <t>grossProfitRatio</t>
  </si>
  <si>
    <t>gross-income-ratio-gross-profit-ratio</t>
  </si>
  <si>
    <t>Gross Profit Margin Ratio</t>
  </si>
  <si>
    <t>Gross profit margin is a profitability ratio that calculates the percentage of sales that exceed the cost of goods sold. In other words, it measures how efficiently a company uses its materials and labor to produce and sell products profitably. You can think of it as the amount of money from product sales left over after all of the direct costs associated with manufacturing the product have been paid. These direct costs are typically called cost of goods sold or COGS and usually consist of raw materials and direct labor.</t>
  </si>
  <si>
    <t>gross_profit_margin_ratio_is</t>
  </si>
  <si>
    <t>https://www.myaccountingcourse.com/financial-ratios/gross-profit-margin</t>
  </si>
  <si>
    <t>researchAndDevelopmentExpenses</t>
  </si>
  <si>
    <t>research-and-development-expenses</t>
  </si>
  <si>
    <t>Research and Development (R&amp;D)</t>
  </si>
  <si>
    <t>General and administrative (G&amp;A) expenses are incurred in the day-to-day operations of a business and may not be directly tied to a specific function or department within the company. General expenses pertain to operational overhead expenses that impact the entire business. Administrative expenses are expenses that cannot be directly tied to a specific function within the company such as manufacturing, production, or sales. G&amp;A expenses include rent, utilities, insurance, legal fees, and certain salaries.</t>
  </si>
  <si>
    <t>r_n_d_is</t>
  </si>
  <si>
    <t>https://www.investopedia.com/terms/g/general-and-administrative-expenses.asp</t>
  </si>
  <si>
    <t>generalAndAdministrativeExpenses</t>
  </si>
  <si>
    <t>general-and-administrative-expenses</t>
  </si>
  <si>
    <t>General and Administrative (G&amp;A)</t>
  </si>
  <si>
    <t>General and administrative (G&amp;A) expenses are incurred in the day-to-day operations of a business and may not be directly tied to a specific function or department within the company.</t>
  </si>
  <si>
    <t>g_n_a_is</t>
  </si>
  <si>
    <t>sales-general-and-administrative-expenses</t>
  </si>
  <si>
    <t>Selling, General and Administrative (SG&amp;A)</t>
  </si>
  <si>
    <t xml:space="preserve">Selling, general and administrative expense (SG&amp;A) is reported on the income statement as the sum of all direct and indirect selling expenses and all general and administrative expenses (G&amp;A) of a company. SG&amp;A, also known as SGA, includes all the costs not directly tied to making a product or performing a service. That is, SG&amp;A includes the costs to sell and deliver products and services and the costs to manage the company.  </t>
  </si>
  <si>
    <t>s_g_n_a_is</t>
  </si>
  <si>
    <t>https://www.investopedia.com/terms/s/sga.asp</t>
  </si>
  <si>
    <t>sellingAndMarketingExpenses</t>
  </si>
  <si>
    <t>s-and-m-selling-and-marketing-expenses</t>
  </si>
  <si>
    <t>Selling &amp; Marketing Expenses (S&amp;M)</t>
  </si>
  <si>
    <t>The aggregate total amount of expenses directly related to the marketing or selling of products or services.</t>
  </si>
  <si>
    <t>s_n_m_is</t>
  </si>
  <si>
    <t>https://www.stock-analysis-on.net/Knowledge-Base/Selling-and-Marketing-Expense</t>
  </si>
  <si>
    <t>otherExpenses</t>
  </si>
  <si>
    <t>other-expenses</t>
  </si>
  <si>
    <t>Other Income/Expenses, Net</t>
  </si>
  <si>
    <t>Other income/expenses (net) is the net income/expenses not specified in the financial statement.</t>
  </si>
  <si>
    <t>other_income_is</t>
  </si>
  <si>
    <t>operatingExpenses</t>
  </si>
  <si>
    <t>operating-expenses</t>
  </si>
  <si>
    <t>Total Operating Expenses</t>
  </si>
  <si>
    <t>Total Operating Expenses is a company's earnings from its normal operations before any non-operating income and/or costs such as interest expense, taxes, and special items. Income at the operating level, which is viewed as more reliable, is often used by financial analysts rather than net income as a measure of profitability.</t>
  </si>
  <si>
    <t>total_opex_is</t>
  </si>
  <si>
    <t>costAndExpenses</t>
  </si>
  <si>
    <t>cost-and-expenses</t>
  </si>
  <si>
    <t>Cost &amp; Expenses</t>
  </si>
  <si>
    <t>cost_expenses_is</t>
  </si>
  <si>
    <t>interestExpense</t>
  </si>
  <si>
    <t>interest-expense</t>
  </si>
  <si>
    <t>Interest Expense</t>
  </si>
  <si>
    <t>Interest expenses reflects the costs of a company's borrowings. Sometimes, companies record a net figure here for interest expense and interest income from invested funds.</t>
  </si>
  <si>
    <t>interest_expense_is</t>
  </si>
  <si>
    <t>fixed costs</t>
  </si>
  <si>
    <t>depreciationAndAmortization</t>
  </si>
  <si>
    <t>depreciation-and-amortization</t>
  </si>
  <si>
    <t>Depreciation &amp; Amortization (D&amp;A)</t>
  </si>
  <si>
    <t>Amortization  -  the practice of spreading an intangible asset's cost over that asset's useful life. Intangible assets are not physical assets, per se. 
Examples: Patents and trademarks, Franchise agreements, Copyrights, Cost of issuing bonds to raise capital
Depreciation - The practice of expensing of a fixed asset over its useful life. Fixed assets are tangible assets, meaning they are physical assets that can be touched. 
Examples: Buildings, Equipment, Office furniture, Vehicles, Land, Machinery</t>
  </si>
  <si>
    <t>d_n_a_is</t>
  </si>
  <si>
    <t>https://www.investopedia.com/ask/answers/06/amortizationvsdepreciation.asp#:~:text=Key%20Takeaways-,Amortization%20and%20depreciation%20are%20two%20methods%20of%20calculating,for%20business%20assets%20over%20time.&amp;text=Amortization%20is%20the%20practice%20of,asset%20over%20its%20useful%20life.</t>
  </si>
  <si>
    <t>ebitda_is</t>
  </si>
  <si>
    <t>EBITDA</t>
  </si>
  <si>
    <t>ebitda_is (also known as Earnings before Interest, Taxes, Depreciation, and Amortization) is a measure of a company's overall financial performance and is used as an alternative to net income in some circumstances. ebitda_is, however, can be misleading because it strips out the cost of capital investments like property, plant, and equipment.</t>
  </si>
  <si>
    <t>ebitda_is_non_is</t>
  </si>
  <si>
    <t>https://www.investopedia.com/terms/e/ebitda_is.asp</t>
  </si>
  <si>
    <t>ebitda_isratio</t>
  </si>
  <si>
    <t>ebitda_is-ratio</t>
  </si>
  <si>
    <t>EBITDA Margin</t>
  </si>
  <si>
    <t>The EBITDA Margin (also known as ebitda_is ratio) shows how much cash a company generates for each dollar of sales revenue, before accounting for interest, taxes, and amortization &amp; depreciation.</t>
  </si>
  <si>
    <t>ebitda_is_margin_is</t>
  </si>
  <si>
    <t>https://www.investopedia.com/terms/e/ebitda_is_to_sales_ratio.asp#:~:text=The%20ebitda_is%2Dto%2Dsales%20ratio%20(ebitda_is%20margin)%20shows,taxes%2C%20and%20amortization%20%26%20depreciation.</t>
  </si>
  <si>
    <t>operatingIncome</t>
  </si>
  <si>
    <t>operating-income</t>
  </si>
  <si>
    <t>Operating Income</t>
  </si>
  <si>
    <t>Operating Income = Gross Profit - SG&amp;A 
A company's earnings from its normal operations before any non-operating income and/or costs such as interest expense, taxes, and special items. Income at the operating level, which is viewed as more reliable, is often used by financial analysts rather than net income as a measure of profitability.</t>
  </si>
  <si>
    <t>operating_income_is</t>
  </si>
  <si>
    <t>operatingIncomeRatio</t>
  </si>
  <si>
    <t>operating-income-ratio</t>
  </si>
  <si>
    <t>Operating Margin</t>
  </si>
  <si>
    <t>Operating margin (also known as operating income) measures how much profit a company makes on a dollar of sales after paying for variable costs of production, such as wages and raw materials, but before paying interest or tax. It is calculated by dividing a company’s operating income by its net sales.</t>
  </si>
  <si>
    <t>operating_margin_is</t>
  </si>
  <si>
    <t>https://www.investopedia.com/terms/o/operatingmargin.asp</t>
  </si>
  <si>
    <t>totalOtherIncomeExpensesNet</t>
  </si>
  <si>
    <t>other-income-other-expenses-net</t>
  </si>
  <si>
    <t>Total Other Income/Expenses</t>
  </si>
  <si>
    <t>Total other income/expenses is the total of the income/expenses that are not specified in the financial statement.</t>
  </si>
  <si>
    <t>total_other_income_is</t>
  </si>
  <si>
    <t>incomeBeforeTax</t>
  </si>
  <si>
    <t>income-before-tax-provisions</t>
  </si>
  <si>
    <t>Pretax Income (Earnings)</t>
  </si>
  <si>
    <t>Pretax income is a company's income after all operating expenses, including interest and depreciation, have been deducted from total sales or revenues, but before income taxes have been subtracted. Because pretax earnings exclude taxes, this measure enables the intrinsic profitability of companies to be compared across industries or geographic regions where corporate taxes differ. For instance, while U.S.-based corporations face the same tax rates at the federal level, they face different tax rates at the state level.</t>
  </si>
  <si>
    <t>pretax_income_non_is</t>
  </si>
  <si>
    <t>https://www.investopedia.com/terms/p/pretax-earnings.asp</t>
  </si>
  <si>
    <t>Pretax Earnings
Pretax Profit
Earnings Before Tax (EBT)
Income Before Provision For Income Taxes</t>
  </si>
  <si>
    <t>incomeBeforeTaxRatio</t>
  </si>
  <si>
    <t>income-before-tax-ratio</t>
  </si>
  <si>
    <t>Pretax Income (Earnings) Margin</t>
  </si>
  <si>
    <t>Pretax Earnings Margin (also known as income before tax ratio) is a financial accounting tool used to measure the operating efficiency of a company. It is a ratio that tells us the percentage of sales that has turned into profits or, in other words, how many cents of profit the business has generated for each dollar of sale before deducting taxes. The pretax profit margin is widely used to compare the profitability of businesses within the same industry.</t>
  </si>
  <si>
    <t>pretax_income_margin_is</t>
  </si>
  <si>
    <t>https://www.investopedia.com/terms/p/pretax-margin.asp</t>
  </si>
  <si>
    <t>incomeTaxExpense</t>
  </si>
  <si>
    <t>income-tax-expense-provisions</t>
  </si>
  <si>
    <t>Provision For Income Taxes</t>
  </si>
  <si>
    <t>A provision for income taxes is the estimated amount that a business or individual taxpayer expects to pay in income taxes for the current year. The amount of this provision is derived by adjusting the firm's reported net income with a variety of permanent differences and temporary differences.</t>
  </si>
  <si>
    <t>income_tax_expense_is</t>
  </si>
  <si>
    <t>https://www.pncpa.com/insights/bridging-gaap-tax-importance-income-tax-provision/</t>
  </si>
  <si>
    <t>netIncome</t>
  </si>
  <si>
    <t>net-income</t>
  </si>
  <si>
    <t>Net Income (Earnings)</t>
  </si>
  <si>
    <t>"The Bottom Line"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 This number appears on a company's income statement and is also an indicator of a company's profitability.</t>
  </si>
  <si>
    <t>net_income_is</t>
  </si>
  <si>
    <t>https://www.investopedia.com/terms/n/netincome.asp</t>
  </si>
  <si>
    <t>Net Profit
Net Earnings</t>
  </si>
  <si>
    <t>netIncomeRatio</t>
  </si>
  <si>
    <t>net-income-ratio</t>
  </si>
  <si>
    <t>Profit Margin</t>
  </si>
  <si>
    <t xml:space="preserve">The profit margin (also known as net income ratio) is equal to how much profit is generated as a percentage of revenue. Profit margin is the ratio of net profits to revenues for a company or business segment. Net profit margin is typically expressed as a percentage but can also be represented in decimal form. The profit margin illustrates how much of each dollar in revenue collected by a company translates into profit.
</t>
  </si>
  <si>
    <t>profit_margin_is</t>
  </si>
  <si>
    <t>https://www.investopedia.com/terms/n/net_margin.asp</t>
  </si>
  <si>
    <t>Net Income Margin
Net Profit Margin
Net Income (Earnings) Ratio</t>
  </si>
  <si>
    <t>eps</t>
  </si>
  <si>
    <t>eps-earnings-per-share</t>
  </si>
  <si>
    <t>Earnings Per Share (EPS)</t>
  </si>
  <si>
    <t>Earnings per share (EPS) is calculated as a company's profit divided by the outstanding shares of its common stock. The resulting number serves as an indicator of a company's profitability. It is common for a company to report EPS that is adjusted for extraordinary items and potential share dilution. The higher a company's EPS, the more profitable it is considered to be.</t>
  </si>
  <si>
    <t>eps_non_is</t>
  </si>
  <si>
    <t>https://www.investopedia.com/terms/e/eps.asp</t>
  </si>
  <si>
    <t>epsdiluted</t>
  </si>
  <si>
    <t>eps-earnings-per-share-diluted</t>
  </si>
  <si>
    <t>Earnings Per Share (EPS) Diluted</t>
  </si>
  <si>
    <t>Diluted EPS is a calculation used to gauge the quality of a company's earnings per share (EPS) if all convertible securities were exercised. Convertible securities are all outstanding convertible preferred shares, convertible debentures, stock options, and warrants. The diluted EPS will usually be lower than the simple or basic EPS but in the rare case that there are anti-dilutive securities it may be higher. In this case only the basic EPS is reported in the financial statements.</t>
  </si>
  <si>
    <t>eps_diluted_is</t>
  </si>
  <si>
    <t>https://www.investopedia.com/terms/d/dilutedeps.asp</t>
  </si>
  <si>
    <t>weightedAverageShsOut</t>
  </si>
  <si>
    <t>shares-outstanding</t>
  </si>
  <si>
    <t>Shares Outstanding</t>
  </si>
  <si>
    <t>Shares outstanding refer to a company's stock currently held by all its shareholders, including share blocks held by institutional investors and restricted shares owned by the company’s officers and insiders. Outstanding shares are shown on a company’s balance sheet under the heading “Capital Stock.” The number of outstanding shares is used in calculating key metrics such as a company’s market capitalization, as well as its earnings per share (EPS) and cash flow per share (CFPS). A company's number of outstanding shares is not static and may fluctuate wildly over time.</t>
  </si>
  <si>
    <t>shares_outstanding_non_is</t>
  </si>
  <si>
    <t>https://www.investopedia.com/terms/o/outstandingshares.asp</t>
  </si>
  <si>
    <t>weightedAverageShsOutDil</t>
  </si>
  <si>
    <t>shares-outstanding-weighted-diluted</t>
  </si>
  <si>
    <t>Shares Outstanding (Diluted)</t>
  </si>
  <si>
    <t>The total number of shares a company would theoretically have if all dilutive securities were exercised and converted into shares. Dilutive securities include options, warrants, convertible debt, and anything else that can be converted into shares.</t>
  </si>
  <si>
    <t>shares_outstanding_diluted_is</t>
  </si>
  <si>
    <t>https://corporatefinanceinstitute.com/resources/knowledge/valuation/diluted-shares/#:~:text=Fully%20diluted%20shares%20outstanding%20is,can%20be%20converted%20into%20shares.</t>
  </si>
  <si>
    <t>link</t>
  </si>
  <si>
    <t>sec-filing-url</t>
  </si>
  <si>
    <t>SEC Filing Link</t>
  </si>
  <si>
    <t>sec_filing_link_is</t>
  </si>
  <si>
    <t>finalLink</t>
  </si>
  <si>
    <t>sec-statement-url</t>
  </si>
  <si>
    <t>SEC Statement Link</t>
  </si>
  <si>
    <t>sec_statement_link_is</t>
  </si>
  <si>
    <t>Balance Sheet</t>
  </si>
  <si>
    <t>date_bs</t>
  </si>
  <si>
    <t>symbol_bs</t>
  </si>
  <si>
    <t>accepted_date_bs</t>
  </si>
  <si>
    <t>Period</t>
  </si>
  <si>
    <t>quarter_n_year_bs</t>
  </si>
  <si>
    <t>cashAndCashEquivalents</t>
  </si>
  <si>
    <t>cashAndCashEquivalents',</t>
  </si>
  <si>
    <t>cash-and-cash-equivalents</t>
  </si>
  <si>
    <t>cash_and_cash_equivalents</t>
  </si>
  <si>
    <t>Cash and Cash Equivalents</t>
  </si>
  <si>
    <t>Cash equivalents are investments securities that are meant for short-term investing; they have high credit quality and are highly liquid.
Cash equivalents, also known as "cash and equivalents," are one of the three main asset classes in financial investing, along with stocks and bonds. These securities have a low-risk, low-return profile and include U.S. government Treasury bills, bank certificates of deposit, bankers' acceptances, corporate commercial paper, and other money market instruments.</t>
  </si>
  <si>
    <t>cash_non_bs</t>
  </si>
  <si>
    <t>https://www.investopedia.com/terms/c/cashequivalents.asp</t>
  </si>
  <si>
    <t>shortTermInvestments</t>
  </si>
  <si>
    <t>shortTermInvestments',</t>
  </si>
  <si>
    <t>short-term-investments</t>
  </si>
  <si>
    <t>short_term_investments</t>
  </si>
  <si>
    <t>Short Term Investments</t>
  </si>
  <si>
    <t>Short-term investments, also known as marketable securities or temporary investments, are those which can easily be converted to cash, typically within 5 years. Many short-term investments are sold or converted to cash after a period of only 3-12 months. Some common examples of short term investments include CDs, money market accounts, high-yield savings accounts, government bonds and Treasury bills. Usually, these investments are high-quality and highly liquid assets or investment vehicles.</t>
  </si>
  <si>
    <t>short_term_investments_bs</t>
  </si>
  <si>
    <t>https://www.investopedia.com/terms/s/shorterminvestments.asp</t>
  </si>
  <si>
    <t>cashAndShortTermInvestments</t>
  </si>
  <si>
    <t>cashAndShortTermInvestments',</t>
  </si>
  <si>
    <t>cash-and-short-term-investments</t>
  </si>
  <si>
    <t>cash_and_short_term_investments</t>
  </si>
  <si>
    <t>Cash And Short-Term Investments</t>
  </si>
  <si>
    <t>The sum of cash, cash equivalents, and short-term equivalents.
Cash is self-explanatory.
Cash equivalents are investments securities that are meant for short-term investing; they have high credit quality and are highly liquid.
Cash equivalents, also known as "cash and equivalents," are one of the three main asset classes in financial investing, along with stocks and bonds. These securities have a low-risk, low-return profile and include U.S. government Treasury bills, bank certificates of deposit, bankers' acceptances, corporate commercial paper, and other money market instruments.
Short-term investments, also known as marketable securities or temporary investments, are those which can easily be converted to cash, typically within 5 years.
Many short-term investments are sold or converted to cash after a period of only 3-12 months. Some common examples of short term investments include CDs, money market accounts, high-yield savings accounts, government bonds and Treasury bills. Usually, these investments are high-quality and highly liquid assets or investment vehicles.</t>
  </si>
  <si>
    <t>cash_n_short_term_investments_bs</t>
  </si>
  <si>
    <t>netReceivables</t>
  </si>
  <si>
    <t>netReceivables',</t>
  </si>
  <si>
    <t>net-receivables</t>
  </si>
  <si>
    <t>net_receivables</t>
  </si>
  <si>
    <t>Accounts Receivables</t>
  </si>
  <si>
    <t>Accounts receivables (also known as net receivables consist of the short-term obligations owed to the company by its clients. Companies often sell products or services to customers on credit; these obligations are held in the current assets account until they are paid off by the clients.</t>
  </si>
  <si>
    <t>accounts_receivable_bs</t>
  </si>
  <si>
    <t>https://www.investopedia.com/articles/04/031004.asp</t>
  </si>
  <si>
    <t>Net Receivables</t>
  </si>
  <si>
    <t>inventory</t>
  </si>
  <si>
    <t>inventory',</t>
  </si>
  <si>
    <t>Inventory</t>
  </si>
  <si>
    <t>Inventory represents the company's raw materials, work-in-progress goods and finished goods. Depending on the company, the exact makeup of the inventory account will differ. For example, a manufacturing firm will carry a large number of raw materials, while a retail firm carries none. The makeup of a retailer's inventory typically consists of goods purchased from manufacturers and wholesalers.</t>
  </si>
  <si>
    <t>inventory_bs</t>
  </si>
  <si>
    <t>otherCurrentAssets</t>
  </si>
  <si>
    <t>otherCurrentAssets',</t>
  </si>
  <si>
    <t>other-current-assets</t>
  </si>
  <si>
    <t>other_current_assets</t>
  </si>
  <si>
    <t>Other Current Assets</t>
  </si>
  <si>
    <t>Current assets have a lifespan of one year or less, meaning they can be converted easily into cash. Such asset classes include cash and cash equivalents, accounts receivable and inventory.
Other current assets are assets that are not specified in the financial statement.</t>
  </si>
  <si>
    <t>other_current_assets_bs</t>
  </si>
  <si>
    <t>totalCurrentAssets</t>
  </si>
  <si>
    <t>totalCurrentAssets',</t>
  </si>
  <si>
    <t>total-current-assets</t>
  </si>
  <si>
    <t>total_current_assets</t>
  </si>
  <si>
    <t>Total Current Assets</t>
  </si>
  <si>
    <t>The sum of all current assets (cash, cash equivalents, account receivables, inventory).
Current assets have a lifespan of one year or less, meaning they can be converted easily into cash. Such asset classes include cash and cash equivalents, accounts receivable and inventory.</t>
  </si>
  <si>
    <t>total_current_assets_bs</t>
  </si>
  <si>
    <t>propertyPlantEquipmentNet</t>
  </si>
  <si>
    <t>propertyPlantEquipmentNet',</t>
  </si>
  <si>
    <t>pp-and-e</t>
  </si>
  <si>
    <t>pp_and_e</t>
  </si>
  <si>
    <t>PP&amp;E</t>
  </si>
  <si>
    <t>Property, plant, and equipment (PP&amp;E) are long-term assets vital to business operations and not easily converted into cash. Property, plant, and equipment are tangible assets, meaning they are physical in nature or can be touched. The total value of PP&amp;E can range from very low to extremely high compared to total assets.</t>
  </si>
  <si>
    <t>pp_n_e_bs</t>
  </si>
  <si>
    <t>https://www.investopedia.com/terms/p/ppe.asp</t>
  </si>
  <si>
    <t>goodwill</t>
  </si>
  <si>
    <t>goodwill',</t>
  </si>
  <si>
    <t>Goodwill</t>
  </si>
  <si>
    <t>Goodwill is an intangible asset that is associated with the purchase of one company by another. Specifically, goodwill is the portion of the purchase price that is higher than the sum of the net fair value of all of the assets purchased in the acquisition and the liabilities assumed in the process. The value of a company’s brand name, solid customer base, good customer relations, good employee relations, and proprietary technology represent some reasons why goodwill exists.</t>
  </si>
  <si>
    <t>goodwill_bs</t>
  </si>
  <si>
    <t>https://www.investopedia.com/terms/g/goodwill.asp</t>
  </si>
  <si>
    <t>intangibleAssets</t>
  </si>
  <si>
    <t>intangibleAssets',</t>
  </si>
  <si>
    <t>intangible-assets</t>
  </si>
  <si>
    <t>intangible_assets</t>
  </si>
  <si>
    <t>Intangible Assets</t>
  </si>
  <si>
    <t>An intangible asset is an asset that is not physical in nature. Goodwill, brand recognition and intellectual property, such as patents, trademarks, and copyrights, are all intangible assets. Intangible assets exist in opposition to tangible assets, which include land, vehicles, equipment, and inventory.</t>
  </si>
  <si>
    <t>intangible_assets_bs</t>
  </si>
  <si>
    <t>https://www.investopedia.com/terms/i/intangibleasset.asp#:~:text=An%20intangible%20asset%20is%20an,vehicles%2C%20equipment%2C%20and%20inventory.</t>
  </si>
  <si>
    <t>"Research and Development" "Operating Expenses" "Net Income"</t>
  </si>
  <si>
    <t>goodwillAndIntangibleAssets</t>
  </si>
  <si>
    <t>goodwillAndIntangibleAssets',</t>
  </si>
  <si>
    <t>goodwill-and-intangible-assets</t>
  </si>
  <si>
    <t>goodwill_and_intangible_assets</t>
  </si>
  <si>
    <t>Goodwill and Intangible Assets</t>
  </si>
  <si>
    <t>The sum of Goodwill and Intangible Assets
Goodwill is an intangible asset that is associated with the purchase of one company by another. Specifically, goodwill is the portion of the purchase price that is higher than the sum of the net fair value of all of the assets purchased in the acquisition and the liabilities assumed in the process. The value of a company’s brand name, solid customer base, good customer relations, good employee relations, and proprietary technology represent some reasons why goodwill exists.
An intangible asset is an asset that is not physical in nature. Goodwill, brand recognition and intellectual property, such as patents, trademarks, and copyrights, are all intangible assets. Intangible assets exist in opposition to tangible assets, which include land, vehicles, equipment, and inventory.</t>
  </si>
  <si>
    <t>goodwill_n_intangible_assets_bs</t>
  </si>
  <si>
    <t>https://www.investopedia.com/terms/i/intangibleasset.asp</t>
  </si>
  <si>
    <t>longTermInvestments</t>
  </si>
  <si>
    <t>longTermInvestments',</t>
  </si>
  <si>
    <t>long-term-investments</t>
  </si>
  <si>
    <t>long_term_investments</t>
  </si>
  <si>
    <t>Long-term Investments</t>
  </si>
  <si>
    <t>A long-term investment is an account on the asset side of a company's balance sheet that represents the company's investments, including stocks, bonds, real estate, and cash. Long-term investments are assets that a company intends to hold for more than a year.</t>
  </si>
  <si>
    <t>long_term_investments_bs</t>
  </si>
  <si>
    <t>https://www.investopedia.com/terms/l/longterminvestments.asp</t>
  </si>
  <si>
    <t>taxAssets</t>
  </si>
  <si>
    <t>taxAssets',</t>
  </si>
  <si>
    <t>tax-assets</t>
  </si>
  <si>
    <t>tax_assets</t>
  </si>
  <si>
    <t>Tax Assets</t>
  </si>
  <si>
    <t>Tax Assets means all Tax refunds, credits, losses or rebates attributable to a taxable period (or portion thereof) beginning on or prior to the Closing Date and prepayments of Taxes made on or prior to the Closing Date.</t>
  </si>
  <si>
    <t>tax_assets_bs</t>
  </si>
  <si>
    <t>https://www.lawinsider.com/dictionary/tax-assets</t>
  </si>
  <si>
    <t>otherNonCurrentAssets</t>
  </si>
  <si>
    <t>otherNonCurrentAssets',</t>
  </si>
  <si>
    <t>other-non-current-assets</t>
  </si>
  <si>
    <t>other_non_current_assets</t>
  </si>
  <si>
    <t>Other Non-Current Assets</t>
  </si>
  <si>
    <t>Non-current assets are a company's long-term investments for which the full value will not be realized within the accounting year.
Examples of non-current assets include investments in other companies, intellectual property (e.g. patents), and property, plant and equipment.
Other non-current assets are assets that are not specified in the financial statement.</t>
  </si>
  <si>
    <t>other_non_current_assets_bs</t>
  </si>
  <si>
    <t>totalNonCurrentAssets</t>
  </si>
  <si>
    <t>totalNonCurrentAssets',</t>
  </si>
  <si>
    <t>total-non-current-assets</t>
  </si>
  <si>
    <t>total_non_current_assets</t>
  </si>
  <si>
    <t>Total Non-Current Assets</t>
  </si>
  <si>
    <t>Non-current assets are a company's long-term investments for which the full value will not be realized within the accounting year.
Examples of non-current assets include investments in other companies, intellectual property (e.g. patents), and property, plant and equipment.</t>
  </si>
  <si>
    <t>tol_non_current_assets_bs</t>
  </si>
  <si>
    <t>https://www.investopedia.com/terms/n/noncurrent-assets.asp</t>
  </si>
  <si>
    <t>otherAssets</t>
  </si>
  <si>
    <t>otherAssets',</t>
  </si>
  <si>
    <t>other-assets</t>
  </si>
  <si>
    <t>other_assets</t>
  </si>
  <si>
    <t>Other Assets</t>
  </si>
  <si>
    <t>An asset is a resource with economic value that an individual, corporation, or country owns or controls with the expectation that it will provide a future benefit. Assets are reported on a company's balance sheet and are bought or created to increase a firm's value or benefit the firm's operations. An asset can be thought of as something that, in the future, can generate cash flow, reduce expenses, or improve sales, regardless of whether it's manufacturing equipment or a patent. 
Other assets are assets that are not specified in the financial statement.</t>
  </si>
  <si>
    <t>other_assets_bs</t>
  </si>
  <si>
    <t>totalAssets</t>
  </si>
  <si>
    <t>totalAssets',</t>
  </si>
  <si>
    <t>total-assets</t>
  </si>
  <si>
    <t>total_assets</t>
  </si>
  <si>
    <t>Total Assets</t>
  </si>
  <si>
    <t xml:space="preserve">An asset is a resource with economic value that an individual, corporation, or country owns or controls with the expectation that it will provide a future benefit. Assets are reported on a company's balance sheet and are bought or created to increase a firm's value or benefit the firm's operations. An asset can be thought of as something that, in the future, can generate cash flow, reduce expenses, or improve sales, regardless of whether it's manufacturing equipment or a patent. </t>
  </si>
  <si>
    <t>total_assets_bs</t>
  </si>
  <si>
    <t>accountPayables</t>
  </si>
  <si>
    <t>accountPayables',</t>
  </si>
  <si>
    <t>accounts-payables</t>
  </si>
  <si>
    <t>accounts_payables</t>
  </si>
  <si>
    <t>Accounts Payables</t>
  </si>
  <si>
    <t>Accounts payable (AP) is an account within the general ledger that represents a company's obligation to pay off a short-term debt to its creditors or suppliers. Another common usage of "AP" refers to the business department or division that is responsible for making payments owed by the company to suppliers and other creditors.</t>
  </si>
  <si>
    <t>accounts_payable_bs</t>
  </si>
  <si>
    <t>https://www.investopedia.com/terms/a/accountspayable.asp</t>
  </si>
  <si>
    <t>shortTermDebt</t>
  </si>
  <si>
    <t>shortTermDebt',</t>
  </si>
  <si>
    <t>short-term-debt</t>
  </si>
  <si>
    <t>short_term_debt</t>
  </si>
  <si>
    <t>Short-term Debt</t>
  </si>
  <si>
    <t>Short-term debt, also called current liabilities, is a firm's financial obligations that are expected to be paid off within a year. It is listed under the current liabilities portion of the total liabilities section of a company's balance sheet.</t>
  </si>
  <si>
    <t>short_term_debt_bs</t>
  </si>
  <si>
    <t>https://www.investopedia.com/terms/s/shorttermdebt.asp</t>
  </si>
  <si>
    <t>taxPayables</t>
  </si>
  <si>
    <t>taxPayables',</t>
  </si>
  <si>
    <t>tax-payables</t>
  </si>
  <si>
    <t>tax_payables</t>
  </si>
  <si>
    <t>Income Tax Payables</t>
  </si>
  <si>
    <t>Income tax payable is a type of account in the current liabilities section of a company's balance sheet. It is compiled of taxes due to the government within one year. The calculation of income tax payable is according to the prevailing tax law in the company's home country.</t>
  </si>
  <si>
    <t>income_tax_payables_bs</t>
  </si>
  <si>
    <t>https://www.investopedia.com/terms/i/incometaxpayable.asp</t>
  </si>
  <si>
    <t>Tax Payables</t>
  </si>
  <si>
    <t>deferredRevenue</t>
  </si>
  <si>
    <t>deferredRevenue',</t>
  </si>
  <si>
    <t>deferred-revenue</t>
  </si>
  <si>
    <t>deferred_revenue</t>
  </si>
  <si>
    <t>Deferred Revenue</t>
  </si>
  <si>
    <t>Deferred revenue, also known as unearned revenue, refers to advance payments a company receives for products or services that are to be delivered or performed in the future. The company that receives the prepayment records the amount as deferred revenue, a liability, on its balance sheet.
Deferred revenue is a liability because it reflects revenue that has not been earned and represents products or services that are owed to a customer. As the product or service is delivered over time, it is recognized proportionally as revenue on the income statement.</t>
  </si>
  <si>
    <t>deferred_revenue_bs</t>
  </si>
  <si>
    <t>https://www.investopedia.com/terms/d/deferredrevenue.asp</t>
  </si>
  <si>
    <t>otherCurrentLiabilities</t>
  </si>
  <si>
    <t>otherCurrentLiabilities',</t>
  </si>
  <si>
    <t>other-current-liabilities</t>
  </si>
  <si>
    <t>other_current_liabilities</t>
  </si>
  <si>
    <t>Other Current Liabilities</t>
  </si>
  <si>
    <t>Current liabilities are typically settled using current assets, which are assets that are used up within one year. Current assets include cash or accounts receivables, which is money owed by customers for sales. The ratio of current assets to current liabilities is an important one in determining a company's ongoing ability to pay its debts as they are due.
Other current liabilities are liabilties that are not specified in the financial statement.</t>
  </si>
  <si>
    <t>other_current_liabilities_bs</t>
  </si>
  <si>
    <t>totalCurrentLiabilities</t>
  </si>
  <si>
    <t>totalCurrentLiabilities',</t>
  </si>
  <si>
    <t>total-current-liabilities</t>
  </si>
  <si>
    <t>total_current_liabilities</t>
  </si>
  <si>
    <t>Total Current Liabilities</t>
  </si>
  <si>
    <t>Current liabilities are typically settled using current assets, which are assets that are used up within one year. Current assets include cash or accounts receivables, which is money owed by customers for sales. The ratio of current assets to current liabilities is an important one in determining a company's ongoing ability to pay its debts as they are due.</t>
  </si>
  <si>
    <t>total_current_liabilities_bs</t>
  </si>
  <si>
    <t>https://www.investopedia.com/terms/c/currentliabilities.asp</t>
  </si>
  <si>
    <t>longTermDebt</t>
  </si>
  <si>
    <t>longTermDebt',</t>
  </si>
  <si>
    <t>long-term-debt</t>
  </si>
  <si>
    <t>long_term_debt</t>
  </si>
  <si>
    <t>Long-term Debt</t>
  </si>
  <si>
    <t>Long Term Debt (LTD) is any amount of outstanding debt a company holds that has a maturity of 12 months or longer. It is classified as a non-current liability on the company's balance sheet. These statements are key to both financial modeling and accounting.</t>
  </si>
  <si>
    <t>long_term_debt_bs</t>
  </si>
  <si>
    <t>https://corporatefinanceinstitute.com/resources/knowledge/finance/long-term-debt-ltd/</t>
  </si>
  <si>
    <t>deferredRevenueNonCurrent</t>
  </si>
  <si>
    <t>deferredRevenueNonCurrent',</t>
  </si>
  <si>
    <t>deferred-revenue-non-current</t>
  </si>
  <si>
    <t>deferred_revenue_non_current</t>
  </si>
  <si>
    <t>Deferred Revenue Non-Current</t>
  </si>
  <si>
    <t>deferred_revenue_non_current_bs</t>
  </si>
  <si>
    <t>deferredTaxLiabilitiesNonCurrent</t>
  </si>
  <si>
    <t>deferredTaxLiabilitiesNonCurrent',</t>
  </si>
  <si>
    <t>deferred-tax-liabilities-non-current</t>
  </si>
  <si>
    <t>deferred_tax_liabilities_non_current</t>
  </si>
  <si>
    <t>Deferred Tax Liabilities Non-Current</t>
  </si>
  <si>
    <t>deferred_tax_liabilities_non_current_bs</t>
  </si>
  <si>
    <t>otherNonCurrentLiabilities</t>
  </si>
  <si>
    <t>otherNonCurrentLiabilities',</t>
  </si>
  <si>
    <t>other-non-current-liabilities</t>
  </si>
  <si>
    <t>other_non_current_liabilities</t>
  </si>
  <si>
    <t>Other Non-Current Liabilities</t>
  </si>
  <si>
    <t>Non-current liabilities include debentures, long-term loans, bonds payable, deferred tax liabilities, long-term lease obligations, and pension benefit obligations. The portion of a bond liability that will not be paid within the upcoming year is classified as a non-current liability.
Other non-current liabilities are current liabilties that are not specified in the financial statement.</t>
  </si>
  <si>
    <t>other_non_current_liabilities_bs</t>
  </si>
  <si>
    <t>totalNonCurrentLiabilities</t>
  </si>
  <si>
    <t>totalNonCurrentLiabilities',</t>
  </si>
  <si>
    <t>total-non-current-liabilities</t>
  </si>
  <si>
    <t>total_non_current_liabilities</t>
  </si>
  <si>
    <t>Total Non-Current Liabilities</t>
  </si>
  <si>
    <t>Non-current liabilities include debentures, long-term loans, bonds payable, deferred tax liabilities, long-term lease obligations, and pension benefit obligations. The portion of a bond liability that will not be paid within the upcoming year is classified as a non-current liability.</t>
  </si>
  <si>
    <t>total_non_current_liabilities_bs</t>
  </si>
  <si>
    <t>https://www.investopedia.com/terms/n/noncurrent-liabilities.asp#:~:text=Noncurrent%20liabilities%20include%20debentures%2C%20long,classified%20as%20a%20noncurrent%20liability.</t>
  </si>
  <si>
    <t>otherLiabilities</t>
  </si>
  <si>
    <t>otherLiabilities',</t>
  </si>
  <si>
    <t>other-liabilities</t>
  </si>
  <si>
    <t>other_liabilities</t>
  </si>
  <si>
    <t>Other Liabilities</t>
  </si>
  <si>
    <t>Liabilities are the combined debts and obligations that an individual or company owes to outside parties. Everything the company owns is classified as an asset and all amounts the company owes for future obligations are recorded as liabilities. On the balance sheet, total assets minus total liabilities equals equity.
Non-current liabilities are liabilties that are not specified in the financial statement.</t>
  </si>
  <si>
    <t>other_liabilities_bs</t>
  </si>
  <si>
    <t>totalLiabilities</t>
  </si>
  <si>
    <t>totalLiabilities',</t>
  </si>
  <si>
    <t>total-liabilities</t>
  </si>
  <si>
    <t>total_liabilities</t>
  </si>
  <si>
    <t>Total Liabilities</t>
  </si>
  <si>
    <t>Total liabilities are the combined debts and obligations that an individual or company owes to outside parties. Everything the company owns is classified as an asset and all amounts the company owes for future obligations are recorded as liabilities. On the balance sheet, total assets minus total liabilities equals equity.</t>
  </si>
  <si>
    <t>total_liabilities_bs</t>
  </si>
  <si>
    <t>https://www.investopedia.com/terms/t/total-liabilities.asp</t>
  </si>
  <si>
    <t>commonStock</t>
  </si>
  <si>
    <t>commonStock',</t>
  </si>
  <si>
    <t>common-stock</t>
  </si>
  <si>
    <t>common_stock</t>
  </si>
  <si>
    <t>Common Stock</t>
  </si>
  <si>
    <t>Common stock is a security that represents ownership in a corporation. Holders of common stock elect the board of directors and vote on corporate policies. This form of equity ownership typically yields higher rates of return long term. However, in the event of liquidation, common shareholders have rights to a company's assets only after bondholders, preferred shareholders, and other debtholders are paid in full. Common stock is reported in the stockholder's equity section of a company's balance sheet.</t>
  </si>
  <si>
    <t>common_stock_bs</t>
  </si>
  <si>
    <t>https://www.investopedia.com/terms/c/commonstock.asp</t>
  </si>
  <si>
    <t>The income or expenses not included in the other line items (R&amp;D, SG&amp;A, etc.)</t>
  </si>
  <si>
    <t>retainedEarnings</t>
  </si>
  <si>
    <t>retainedEarnings',</t>
  </si>
  <si>
    <t>retained-earnings</t>
  </si>
  <si>
    <t>retained_earnings</t>
  </si>
  <si>
    <t>Retained Earnings</t>
  </si>
  <si>
    <t>Retained earnings (RE) is the amount of net income left over for the business after it has paid out dividends to its shareholders. A business generates earnings that can be positive (profits) or negative (losses).</t>
  </si>
  <si>
    <t>retained_earnings_bs</t>
  </si>
  <si>
    <t>https://www.investopedia.com/terms/r/retainedearnings.asp</t>
  </si>
  <si>
    <t>accumulatedOtherComprehensiveIncomeLoss</t>
  </si>
  <si>
    <t>accumulatedOtherComprehensiveIncomeLoss',</t>
  </si>
  <si>
    <t>accumulated-other-comprehensive-income-loss',</t>
  </si>
  <si>
    <t>accumulated_other_comprehensive_income_loss',</t>
  </si>
  <si>
    <t>Accumulated Other Comprehensive Income Loss</t>
  </si>
  <si>
    <t>Accumulated other comprehensive income (OCI) includes unrealized gains and losses reported in the equity section of the balance sheet that are netted below-retained earnings. Other comprehensive income can consist of gains and losses on certain types of investments, pension plans, and hedging transactions.</t>
  </si>
  <si>
    <t>accumulated_other_comprehensive_income_bs</t>
  </si>
  <si>
    <t>https://www.investopedia.com/terms/a/accumulatedother.asp</t>
  </si>
  <si>
    <t>othertotalStockholdersEquity</t>
  </si>
  <si>
    <t>othertotalStockholdersEquity',</t>
  </si>
  <si>
    <t>other-total-stockholders-equity</t>
  </si>
  <si>
    <t>other_total_stockholders_equity</t>
  </si>
  <si>
    <t>Other Shareholders Equity</t>
  </si>
  <si>
    <t xml:space="preserve">Shareholders equity (also known as Stockholders Equity) represents either the source of a company's assets, the owners' residual claim of a company's assets after its liabilities have been paid, or the company's total book value. Total stockholders' equity represents how much a company would have left over in assets if the company went out of business immediately.
Other Total Stockholders' Equity represent the Total Stockholders' Equity not presented in Total Stockholder's Equity. </t>
  </si>
  <si>
    <t>other_se_bs</t>
  </si>
  <si>
    <t>Other Total Stockholders Equity</t>
  </si>
  <si>
    <t>totalStockholdersEquity</t>
  </si>
  <si>
    <t>totalStockholdersEquity',</t>
  </si>
  <si>
    <t>total-stockholders-equity</t>
  </si>
  <si>
    <t>total_stockholders_equity</t>
  </si>
  <si>
    <t>Total Shareholders Equity</t>
  </si>
  <si>
    <t>Shareholders equity (also known as Stockholders Equity) represents either the source of a company's assets, the owners' residual claim of a company's assets after its liabilities have been paid, or the company's total book value. Total stockholders' equity represents how much a company would have left over in assets if the company went out of business immediately.</t>
  </si>
  <si>
    <t>total_se_bs</t>
  </si>
  <si>
    <t>https://www.investopedia.com/ask/answers/033015/what-does-total-stockholders-equity-represent.asp</t>
  </si>
  <si>
    <t>Total Stockholders Equity</t>
  </si>
  <si>
    <t>totalLiabilitiesAndStockholdersEquity</t>
  </si>
  <si>
    <t>totalLiabilitiesAndStockholdersEquity',</t>
  </si>
  <si>
    <t>total-liabilities-and-stockholders-equity</t>
  </si>
  <si>
    <t>total_liabilities_and_stockholders_equity</t>
  </si>
  <si>
    <t>Total Liabilities &amp; Stockholders Equity</t>
  </si>
  <si>
    <t>Every balance sheet must balance, which means that the total value of a firm's assets must equal the sum of its liabilities plus shareholders' equity. ... An easy way to remember this is to put it into the form of the accounting equation: A (assets) = L (liabilities) + E (shareholders' equity).</t>
  </si>
  <si>
    <t>https://www.thebalance.com/assets-liabilities-shareholder-equity-explained-357267#:~:text=Every%20balance%20sheet%20must%20balance,its%20liabilities%20plus%20shareholders'%20equity.&amp;text=An%20easy%20way%20to%20remember,E%20(shareholders'%20equity).</t>
  </si>
  <si>
    <t>totalInvestments</t>
  </si>
  <si>
    <t>totalInvestments',</t>
  </si>
  <si>
    <t>total-investments</t>
  </si>
  <si>
    <t>total_investments</t>
  </si>
  <si>
    <t>Total Investments</t>
  </si>
  <si>
    <t>An investment is an asset or item acquired with the goal of generating income or appreciation. Appreciation refers to an increase in the value of an asset over time. When an individual purchases a good as an investment, the intent is not to consume the good but rather to use it in the future to create wealth. An investment always concerns the outlay of some asset today—time, money, or effort—in hopes of a greater payoff in the future than what was originally put in.</t>
  </si>
  <si>
    <t>total_investments_bs</t>
  </si>
  <si>
    <t>https://www.investopedia.com/terms/i/investment.asp</t>
  </si>
  <si>
    <t>totalDebt</t>
  </si>
  <si>
    <t>totalDebt',</t>
  </si>
  <si>
    <t>total-debt</t>
  </si>
  <si>
    <t>total_debt</t>
  </si>
  <si>
    <t>Total Debt</t>
  </si>
  <si>
    <t>Total (gross) debt is the total amount of debt a company has at a certain point in time</t>
  </si>
  <si>
    <t>total_debt_bs</t>
  </si>
  <si>
    <t>https://www.investopedia.com/ask/answers/042415/why-would-you-look-companys-net-debt-rather-its-gross-debt.asp#:~:text=Gross%20debt%20is%20the%20total%20amount%20of%20debt%20a%20company,the%20gross%20debt%20is%20%2450%2C000.</t>
  </si>
  <si>
    <t>netDebt</t>
  </si>
  <si>
    <t>netDebt',</t>
  </si>
  <si>
    <t>net-debt</t>
  </si>
  <si>
    <t>net_debt</t>
  </si>
  <si>
    <t>Net Debt</t>
  </si>
  <si>
    <t>Net debt is a liquidity metric used to determine how well a company can pay all of its debts if they were due immediately. Net debt shows much debt a company has on its balance sheet compared to its liquid assets. Net debt shows how much cash would remain if all debts were paid off and if a company has enough liquidity to meet its debt obligations.</t>
  </si>
  <si>
    <t>net_debt_bs</t>
  </si>
  <si>
    <t>https://www.investopedia.com/terms/n/netdebt.asp</t>
  </si>
  <si>
    <t>sec_filing_link_bs</t>
  </si>
  <si>
    <t>sec_statement_link_bs</t>
  </si>
  <si>
    <t>Cash Flow Statement</t>
  </si>
  <si>
    <t>date_cf</t>
  </si>
  <si>
    <t>symbol_cf</t>
  </si>
  <si>
    <t>filing_date_cf</t>
  </si>
  <si>
    <t>accepted_date_cf</t>
  </si>
  <si>
    <t>quarter_n_year_cf</t>
  </si>
  <si>
    <t>netIncome',</t>
  </si>
  <si>
    <t>net_income</t>
  </si>
  <si>
    <t>net_income_cf</t>
  </si>
  <si>
    <t>depreciationAndAmortization',</t>
  </si>
  <si>
    <t>depreciation_and_amortization</t>
  </si>
  <si>
    <t>d_n_a_cf</t>
  </si>
  <si>
    <t>deferredIncomeTax</t>
  </si>
  <si>
    <t>deferredIncomeTax',</t>
  </si>
  <si>
    <t>deferred-income-tax</t>
  </si>
  <si>
    <t>deferred_income_tax</t>
  </si>
  <si>
    <t>Deferred Income Tax</t>
  </si>
  <si>
    <t>A deferred income tax is a liability recorded on a balance sheet resulting from a difference in income recognition between tax laws and the company's accounting methods. For this reason, the company's payable income tax may not equate to the total tax expense reported.</t>
  </si>
  <si>
    <t>deferred_income_tax_cf</t>
  </si>
  <si>
    <t>https://www.investopedia.com/terms/d/deferredincometax.asp#:~:text=A%20deferred%20income%20tax%20is,the%20total%20tax%20expense%20reported.</t>
  </si>
  <si>
    <t>stockBasedCompensation</t>
  </si>
  <si>
    <t>stockBasedCompensation',</t>
  </si>
  <si>
    <t>stock-based-compensation</t>
  </si>
  <si>
    <t>stock_based_compensation</t>
  </si>
  <si>
    <t>Stock-Based Compensation (SBC)</t>
  </si>
  <si>
    <t>Stock-Based Compensation (also called Share-Based Compensation or Equity Compensation) is a way of paying employees, executives, and directors of a company with shares of ownership in the business. It is typically used to motivate employees beyond their regular cash-based compensation (salary and bonus) and to align their interests with those of the company. Shares issued to employees are usually subject to a vesting period before they can be sold.</t>
  </si>
  <si>
    <t>sbc_cf</t>
  </si>
  <si>
    <t>https://corporatefinanceinstitute.com/resources/knowledge/accounting/share-stock-based-compensation/#:~:text=Stock%20Based%20Compensation%20(also%20called,of%20ownership%20in%20the%20business.&amp;text=Shares%20issued%20to%20employees%20are,before%20they%20can%20be%20sold.</t>
  </si>
  <si>
    <t>changeInWorkingCapital</t>
  </si>
  <si>
    <t>changeInWorkingCapital',</t>
  </si>
  <si>
    <t>change-in-working-capital</t>
  </si>
  <si>
    <t>change_in_working_capital</t>
  </si>
  <si>
    <t>Change in Working Capital</t>
  </si>
  <si>
    <t>Change in Working Capital Summary: On the Cash Flow Statement, the Change in Working Capital is defined as Old Working Capital – New Working Capital, where Working Capital = Current Operational Assets – Current Operational Liabilities.
It’s defined this way on the Cash Flow Statement because Working Capital is a Net Asset, and when an Asset increases, the company must spend cash to do so. For example, think about Inventory: if it goes up, and no other items change, the company must have spent some of its cash to purchase this Inventory.
Therefore, if Working Capital increases, the company’s cash flow decreases, and if Working Capital decreases, the company’s cash flow increases.
That explains why the Change in Working Capital has a negative sign when Working Capital increases, while it has a positive sign when Working Capital decreases.
The Change in Working Capital gives you an idea of how much a company’s cash flow will differ from its Net Income (i.e., after-tax profits), and companies with more power to collect cash quickly from customers and delay payments to suppliers tend to have more positive Change in Working Capital figures.</t>
  </si>
  <si>
    <t>change_in_working_capital_cf</t>
  </si>
  <si>
    <t>https://breakingintowallstreet.com/biws/kb/financial-statement-analysis/change-in-working-capital/#:~:text=Change%20in%20Working%20Capital%20Summary,Operational%20Assets%20%E2%80%93%20Current%20Operational%20Liabilities.</t>
  </si>
  <si>
    <t>accountsReceivables</t>
  </si>
  <si>
    <t>accountsReceivables',</t>
  </si>
  <si>
    <t>accounts-receivable</t>
  </si>
  <si>
    <t>accounts_receivable</t>
  </si>
  <si>
    <t>Accounts receivables consist of the short-term obligations owed to the company by its clients. Companies often sell products or services to customers on credit; these obligations are held in the current assets account until they are paid off by the clients.</t>
  </si>
  <si>
    <t>accounts_receivable_cf</t>
  </si>
  <si>
    <t>Inventory is the term for the goods available for sale and raw materials used to produce goods available for sale. Inventory represents one of the most important assets of a business because the turnover of inventory represents one of the primary sources of revenue generation and subsequent earnings for the company's shareholders.</t>
  </si>
  <si>
    <t>inventory_cf</t>
  </si>
  <si>
    <t>https://www.investopedia.com/terms/i/inventory.asp</t>
  </si>
  <si>
    <t>accountsPayables</t>
  </si>
  <si>
    <t>accountsPayables',</t>
  </si>
  <si>
    <t>accounts_payable_cf</t>
  </si>
  <si>
    <t>otherWorkingCapital</t>
  </si>
  <si>
    <t>otherWorkingCapital',</t>
  </si>
  <si>
    <t>other-working-capital</t>
  </si>
  <si>
    <t>other_working_capital</t>
  </si>
  <si>
    <t>Other Working Capital</t>
  </si>
  <si>
    <t>Working Capital is a company’s current assets (e.g. cash, accounts receivable, and inventories) and its current liabilities (e.g. accounts payable). 
Other Working Capital is working capital that is not specified in the financial statement.</t>
  </si>
  <si>
    <t>other_working_capital_cf</t>
  </si>
  <si>
    <t>Our Editors</t>
  </si>
  <si>
    <t>otherNonCashItems</t>
  </si>
  <si>
    <t>otherNonCashItems',</t>
  </si>
  <si>
    <t>other-non-cash-items</t>
  </si>
  <si>
    <t>other_non_cash_items</t>
  </si>
  <si>
    <t>Other Non-Cash Items</t>
  </si>
  <si>
    <t>Examples of non-cash items include deferred income tax, write-downs in the value of acquired companies, employee stock-based compensation, as well as depreciation and amortization.
Other non-cash items are non-cash items that are not specified in the financial statement.</t>
  </si>
  <si>
    <t>other_non_cash_items_cf</t>
  </si>
  <si>
    <t>netCashProvidedByOperatingActivities</t>
  </si>
  <si>
    <t>netCashProvidedByOperatingActivities',</t>
  </si>
  <si>
    <t>net-cash-provided-by-operating-activities</t>
  </si>
  <si>
    <t>net_cash_provided_by_operating_activities</t>
  </si>
  <si>
    <t>Net Cash Provided by Operating Activities</t>
  </si>
  <si>
    <t>The net cash from (used in) all of the entity’s operating activities, including those of discontinued operations, of the reporting entity. Operating activities generally involve producing and delivering goods and providing services. Operating activity cash flows include transactions, adjustments, and changes in value that are not defined as investing or financing activities. While for technical reasons this element has no balance attribute, the default assumption is a debit balance consistent with its label.</t>
  </si>
  <si>
    <t>net_cash_by_operating_activities_cf</t>
  </si>
  <si>
    <t>https://www.stock-analysis-on.net/Knowledge-Base/Net-Cash-Provided-by-Used-in-Operating-Activities#:~:text=The%20net%20cash%20from%20(used,operations%2C%20of%20the%20reporting%20entity.&amp;text=Operating%20activity%20cash%20flows%20include,as%20investing%20or%20financing%20activities.</t>
  </si>
  <si>
    <t>investmentsInPropertyPlantAndEquipment</t>
  </si>
  <si>
    <t>investmentsInPropertyPlantAndEquipment',</t>
  </si>
  <si>
    <t>investments-in-property-plant-and-equipment</t>
  </si>
  <si>
    <t>investments_in_property_plant_and_equipment</t>
  </si>
  <si>
    <t>Investments in PP&amp;E</t>
  </si>
  <si>
    <t>Investments made to PP&amp;E.
Property, plant, and equipment (PP&amp;E) are long-term assets vital to business operations and not easily converted into cash. Property, plant, and equipment are tangible assets, meaning they are physical in nature or can be touched. The total value of PP&amp;E can range from very low to extremely high compared to total assets.</t>
  </si>
  <si>
    <t>investments_in_pp_n_e_cf</t>
  </si>
  <si>
    <t>acquisitionsNet</t>
  </si>
  <si>
    <t>acquisitionsNet',</t>
  </si>
  <si>
    <t>acquisitions-net</t>
  </si>
  <si>
    <t>acquisitions_net</t>
  </si>
  <si>
    <t>Acquisitions (Net)</t>
  </si>
  <si>
    <t>An acquisition is when one company purchases most or all of another company's shares to gain control of that company. Purchasing more than 50% of a target firm's stock and other assets allows the acquirer to make decisions about the newly acquired assets without the approval of the company’s other shareholders. Acquisitions, which are very common in business, may occur with the target company's approval, or in spite of its disapproval. With approval, there is often a no-shop clause during the process.</t>
  </si>
  <si>
    <t>acquisitions_net_cf</t>
  </si>
  <si>
    <t>https://www.investopedia.com/terms/a/acquisition.asp</t>
  </si>
  <si>
    <t>purchasesOfInvestments</t>
  </si>
  <si>
    <t>purchasesOfInvestments',</t>
  </si>
  <si>
    <t>purchases-of-investments</t>
  </si>
  <si>
    <t>purchases_of_investments</t>
  </si>
  <si>
    <t>Purchase of Investments</t>
  </si>
  <si>
    <t>The purchase of investments.
An investment is an asset or item acquired with the goal of generating income or appreciation. Appreciation refers to an increase in the value of an asset over time. When an individual purchases a good as an investment, the intent is not to consume the good but rather to use it in the future to create wealth. An investment always concerns the outlay of some asset today—time, money, or effort—in hopes of a greater payoff in the future than what was originally put in.</t>
  </si>
  <si>
    <t>purchase_of_investments_cf</t>
  </si>
  <si>
    <t>salesMaturitiesOfInvestments</t>
  </si>
  <si>
    <t>salesMaturitiesOfInvestments',</t>
  </si>
  <si>
    <t>sales-maturities-of-investments</t>
  </si>
  <si>
    <t>sales_maturities_of_investments</t>
  </si>
  <si>
    <t>Sales/Maturities of Investments</t>
  </si>
  <si>
    <t>The sales/maturities of investments.
An investment is an asset or item acquired with the goal of generating income or appreciation. Appreciation refers to an increase in the value of an asset over time. When an individual purchases a good as an investment, the intent is not to consume the good but rather to use it in the future to create wealth. An investment always concerns the outlay of some asset today—time, money, or effort—in hopes of a greater payoff in the future than what was originally put in.</t>
  </si>
  <si>
    <t>sales_maturities_of_investments_cf</t>
  </si>
  <si>
    <t>otherInvestingActivites</t>
  </si>
  <si>
    <t>otherInvestingActivites',</t>
  </si>
  <si>
    <t>other-investing-activities</t>
  </si>
  <si>
    <t>other_investing_activities</t>
  </si>
  <si>
    <t>Other Investing Activities</t>
  </si>
  <si>
    <t>Cash flows from investing activities (CIA) provides an account of cash used in the purchase of non-current assets–or long-term assets– that will deliver value in the future.
Other investing activities are investing activities that are not specified in the financial statement.
Other financing activities are non-cash items that are not specified in the CIA section of the Cash Flow Statement.</t>
  </si>
  <si>
    <t>other_investing_activities_cf</t>
  </si>
  <si>
    <t>netCashUsedForInvestingActivites</t>
  </si>
  <si>
    <t>netCashUsedForInvestingActivites',</t>
  </si>
  <si>
    <t>net-cash-used-for-investing-activities</t>
  </si>
  <si>
    <t>net_cash_used_for_investing_activities</t>
  </si>
  <si>
    <t>Net Cash used for Investing Activities</t>
  </si>
  <si>
    <t>Cash flows from investing activities provides an account of cash used in the purchase of non-current assets–or long-term assets– that will deliver value in the future.</t>
  </si>
  <si>
    <t>net_cash_used_for_investing_activities_cf</t>
  </si>
  <si>
    <t>https://www.investopedia.com/terms/c/cashflowfinvestingactivities.asp#:~:text=Cash%20flows%20from%20investing%20activities%20provides%20an%20account%20of%20cash,deliver%20value%20in%20the%20future.&amp;text=An%20increase%20in%20capital%20expenditures,a%20reduction%20in%20cash%20flow.</t>
  </si>
  <si>
    <t>debtRepayment</t>
  </si>
  <si>
    <t>debtRepayment',</t>
  </si>
  <si>
    <t>debt-repayment</t>
  </si>
  <si>
    <t>debt_repayment</t>
  </si>
  <si>
    <t>Debt Repayment</t>
  </si>
  <si>
    <t>The repayment of debt.</t>
  </si>
  <si>
    <t>debt_repayment_cf</t>
  </si>
  <si>
    <t>commonStockIssued</t>
  </si>
  <si>
    <t>commonStockIssued',</t>
  </si>
  <si>
    <t>common-stock-issued</t>
  </si>
  <si>
    <t>common_stock_issued</t>
  </si>
  <si>
    <t>Common Stock Issued</t>
  </si>
  <si>
    <t>The issuance of common stocks.</t>
  </si>
  <si>
    <t>common_stock_issued_cf</t>
  </si>
  <si>
    <t>commonStockRepurchased</t>
  </si>
  <si>
    <t>commonStockRepurchased',</t>
  </si>
  <si>
    <t>common-stock-repurchased</t>
  </si>
  <si>
    <t>common_stock_repurchased</t>
  </si>
  <si>
    <t>Common Stock Repurchased</t>
  </si>
  <si>
    <t>The repurchases of common stock.</t>
  </si>
  <si>
    <t>common_stock_repurchased_cf</t>
  </si>
  <si>
    <t>dividendsPaid</t>
  </si>
  <si>
    <t>dividendsPaid',</t>
  </si>
  <si>
    <t>dividends-paid</t>
  </si>
  <si>
    <t>dividends_paid</t>
  </si>
  <si>
    <t>Dividends Paid</t>
  </si>
  <si>
    <t>The total dividends paid to shareholders.</t>
  </si>
  <si>
    <t>dividends_paid_cf</t>
  </si>
  <si>
    <t>otherFinancingActivites</t>
  </si>
  <si>
    <t>otherFinancingActivites',</t>
  </si>
  <si>
    <t>other-financing-activities</t>
  </si>
  <si>
    <t>other_financing_activities</t>
  </si>
  <si>
    <t>Other Financing Activities</t>
  </si>
  <si>
    <t>Cash flow from financing activities (CFF) is a section of a company’s cash flow statement, which shows the net flows of cash that are used to fund the company. Financing activities include transactions involving debt, equity, and dividends.
Other financing activities are financing activities that are not specified in the CFF section of the Cash Flow Statement.</t>
  </si>
  <si>
    <t>other_financing_activities_cf</t>
  </si>
  <si>
    <t>netCashUsedProvidedByFinancingActivities</t>
  </si>
  <si>
    <t>netCashUsedProvidedByFinancingActivities',</t>
  </si>
  <si>
    <t>net-cash-used-provided-by-financing-activities</t>
  </si>
  <si>
    <t>net_cash_used_provided_by_financing_activities</t>
  </si>
  <si>
    <t>Net Cash Used Provided by Financing Activities</t>
  </si>
  <si>
    <t>Cash flow from financing activities (CFF) is a section of a company’s cash flow statement, which shows the net flows of cash that are used to fund the company. Financing activities include transactions involving debt, equity, and dividends.
Cash flow from financing activities provides investors with insight into a company’s financial strength and how well a company's capital structure is managed.</t>
  </si>
  <si>
    <t>net_cash_used_provided_by_financing_activities_cf</t>
  </si>
  <si>
    <t>https://www.investopedia.com/terms/c/cashflowfromfinancing.asp</t>
  </si>
  <si>
    <t>effectOfForexChangesOnCash</t>
  </si>
  <si>
    <t>effectOfForexChangesOnCash',</t>
  </si>
  <si>
    <t>effect-of-forex-changes-on-cash</t>
  </si>
  <si>
    <t>effect_of_forex_changes_on_cash</t>
  </si>
  <si>
    <t>Effect of Exchange Rate Changes on Cash</t>
  </si>
  <si>
    <t>The net impact of foreign exchange rate fluctuation to the company's cash balance. The impact is measured by the exchange rate at the end of quarter compared to the beginning of the quarter.</t>
  </si>
  <si>
    <t>effect_of_fx_rate_changes_on_cash_cf</t>
  </si>
  <si>
    <t>netChangeInCash</t>
  </si>
  <si>
    <t>netChangeInCash',</t>
  </si>
  <si>
    <t>net-change-in-cash</t>
  </si>
  <si>
    <t>net_change_in_cash</t>
  </si>
  <si>
    <t>Net Change in Cash</t>
  </si>
  <si>
    <t>The net change in cash is the amount by which a company's cash balance increases or decreases in an accounting period.</t>
  </si>
  <si>
    <t>net_change_in_cash_cf</t>
  </si>
  <si>
    <t>https://budgeting.thenest.com/calculate-net-change-cash-cash-flow-statement-26762.html</t>
  </si>
  <si>
    <t>cashAtEndOfPeriod</t>
  </si>
  <si>
    <t>cashAtEndOfPeriod',</t>
  </si>
  <si>
    <t>cash-at-end-of-period</t>
  </si>
  <si>
    <t>cash_at_end_of_period</t>
  </si>
  <si>
    <t>Cash at End of Period</t>
  </si>
  <si>
    <t>The total amount of cash a company has at the end of its reporting period.</t>
  </si>
  <si>
    <t>cash_at_end_of_period_cf</t>
  </si>
  <si>
    <t>cashAtBeginningOfPeriod</t>
  </si>
  <si>
    <t>cashAtBeginningOfPeriod',</t>
  </si>
  <si>
    <t>cash-at-beginning-of-period</t>
  </si>
  <si>
    <t>cash_at_beginning_of_period</t>
  </si>
  <si>
    <t>Cash at Beginning of Period</t>
  </si>
  <si>
    <t>The total amount of cash a company has at the beginning of its reporting period.</t>
  </si>
  <si>
    <t>cash_at_beginning_of_period_cf</t>
  </si>
  <si>
    <t>operatingCashFlow</t>
  </si>
  <si>
    <t>operatingCashFlow',</t>
  </si>
  <si>
    <t>operating-cash-flow</t>
  </si>
  <si>
    <t>operating_cash_flow</t>
  </si>
  <si>
    <t>Operating Cash Flow</t>
  </si>
  <si>
    <t>Operating cash flow (OCF) is a measure of the amount of cash generated by a company's normal business operations. Operating cash flow indicates whether a company can generate sufficient positive cash flow to maintain and grow its operations, otherwise, it may require external financing for capital expansion.</t>
  </si>
  <si>
    <t>operating_cash_flow_cf</t>
  </si>
  <si>
    <t>https://www.investopedia.com/terms/o/operatingcashflow.asp</t>
  </si>
  <si>
    <t>capitalExpenditure</t>
  </si>
  <si>
    <t>capitalExpenditure',</t>
  </si>
  <si>
    <t>capital-expenditure</t>
  </si>
  <si>
    <t>capital_expenditure</t>
  </si>
  <si>
    <t>Capital Expenditure (capex)</t>
  </si>
  <si>
    <t>Capital expenditures (capex) are funds used by a company to acquire, upgrade, and maintain physical assets such as property, plants, buildings, technology, or equipment. CapEx is often used to undertake new projects or investments by a company. Making capital expenditures on fixed assets can include repairing a roof, purchasing a piece of equipment, or building a new factory. This type of financial outlay is also made by companies to maintain or increase the scope of their operations.</t>
  </si>
  <si>
    <t>capex_cf</t>
  </si>
  <si>
    <t>https://www.investopedia.com/terms/c/capitalexpenditure.asp</t>
  </si>
  <si>
    <t>freeCashFlow</t>
  </si>
  <si>
    <t>freeCashFlow',</t>
  </si>
  <si>
    <t>free-cash-flow</t>
  </si>
  <si>
    <t>free_cash_flow</t>
  </si>
  <si>
    <t>Free Cash Flow</t>
  </si>
  <si>
    <t>Free cash flow (FCF) represents the cash a company generates after accounting for cash outflows to support operations and maintain its capital assets. Unlike earnings or net income, free cash flow is a measure of profitability that excludes the non-cash expenses of the income statement and includes spending on equipment and assets as well as changes in working capital from the balance sheet.
Operating Cash Flow - CapEX = Free Cash Flow</t>
  </si>
  <si>
    <t>free_cash_flow_cf</t>
  </si>
  <si>
    <t>https://www.investopedia.com/terms/f/freecashflow.asp</t>
  </si>
  <si>
    <t>sec_filing_link_cf</t>
  </si>
  <si>
    <t>sec_statement_link_cf</t>
  </si>
  <si>
    <t>FFO</t>
  </si>
  <si>
    <t>ffo_math</t>
  </si>
  <si>
    <t>net_income_is + d_a_is + sales_maturities_of_investments_cf + purchase_of_investments_cf + investments_in_pp_n_e_cf + acquisitions_net_cf</t>
  </si>
  <si>
    <t>Book Value</t>
  </si>
  <si>
    <t>book_value_math</t>
  </si>
  <si>
    <t>total_assets_bs-total_liabilities_bs</t>
  </si>
  <si>
    <t>EBIT</t>
  </si>
  <si>
    <t>ebit_math</t>
  </si>
  <si>
    <t>ebitda_is_non_is - d_n_a_is</t>
  </si>
  <si>
    <t>Inventory Turnover Ratio</t>
  </si>
  <si>
    <t>inventory_turnover_ratio_math</t>
  </si>
  <si>
    <t>Working Capital</t>
  </si>
  <si>
    <t>working_capital_math</t>
  </si>
  <si>
    <t>total_current_assets_bs - total_current_liabilities_bs</t>
  </si>
  <si>
    <t>Quick Assets</t>
  </si>
  <si>
    <t>quick_assets_math</t>
  </si>
  <si>
    <t>cash_non_bs + short_term_investments_bs + accounts_receivable_bs</t>
  </si>
  <si>
    <t>Quick Ratio</t>
  </si>
  <si>
    <t>quick_ratio_math</t>
  </si>
  <si>
    <t>total_current_assets_bs-inventory_bs</t>
  </si>
  <si>
    <t>name</t>
  </si>
  <si>
    <t>variable</t>
  </si>
  <si>
    <t>formula</t>
  </si>
  <si>
    <t>vars_names_list</t>
  </si>
  <si>
    <t>vars_values_list_100</t>
  </si>
  <si>
    <t>hide/appear</t>
  </si>
  <si>
    <t>bottom_25</t>
  </si>
  <si>
    <t>✔️</t>
  </si>
  <si>
    <t>top_25</t>
  </si>
  <si>
    <t>max_num</t>
  </si>
  <si>
    <t>min_num</t>
  </si>
  <si>
    <t>mean</t>
  </si>
  <si>
    <t>std_dev</t>
  </si>
  <si>
    <t>std_dev_str</t>
  </si>
  <si>
    <t>+/-$11.4%</t>
  </si>
  <si>
    <t>mean_str</t>
  </si>
  <si>
    <t>$10.8B</t>
  </si>
  <si>
    <t>max_str</t>
  </si>
  <si>
    <t>$48.8B</t>
  </si>
  <si>
    <t>min_str</t>
  </si>
  <si>
    <t>$756.0M</t>
  </si>
  <si>
    <t>bottom_25_str</t>
  </si>
  <si>
    <t>$2.3B</t>
  </si>
  <si>
    <t>top_25_str</t>
  </si>
  <si>
    <t>$13.8B</t>
  </si>
  <si>
    <t>lifetime_sum_all_metric</t>
  </si>
  <si>
    <t>$290.6B</t>
  </si>
  <si>
    <t>latest_num</t>
  </si>
  <si>
    <t>first_num</t>
  </si>
  <si>
    <t>max_min_pct_diff</t>
  </si>
  <si>
    <t>max_min_pct_diff_str</t>
  </si>
  <si>
    <t>latest_year</t>
  </si>
  <si>
    <t>earliest_year</t>
  </si>
  <si>
    <t>earliest_metric</t>
  </si>
  <si>
    <t>latest_metric</t>
  </si>
  <si>
    <t>df_pct_chg_str</t>
  </si>
  <si>
    <t>SEC</t>
  </si>
  <si>
    <t>❌</t>
  </si>
  <si>
    <t>df_pct_chg_t</t>
  </si>
  <si>
    <t>\</t>
  </si>
  <si>
    <t>url_symbol_name</t>
  </si>
  <si>
    <t>apple</t>
  </si>
  <si>
    <t>⭐</t>
  </si>
  <si>
    <t>url_symbol</t>
  </si>
  <si>
    <t>aapl</t>
  </si>
  <si>
    <t>url_fin_metric</t>
  </si>
  <si>
    <t>currency_symbol</t>
  </si>
  <si>
    <t>$</t>
  </si>
  <si>
    <t>appear</t>
  </si>
  <si>
    <t>company_profiles_col</t>
  </si>
  <si>
    <t>['symbol', 'long name', 'currency', 'exchange', 'i</t>
  </si>
  <si>
    <t>fin_metric_title</t>
  </si>
  <si>
    <t>df_fin_statement</t>
  </si>
  <si>
    <t>Cash and Cash Equivalents  Short T</t>
  </si>
  <si>
    <t>fin_metric_name</t>
  </si>
  <si>
    <t>sorted_metric</t>
  </si>
  <si>
    <t>25      756000000
20     1191000000
26     1203488</t>
  </si>
  <si>
    <t>pct_chg</t>
  </si>
  <si>
    <t>historical_pct_chg</t>
  </si>
  <si>
    <t>pct_chg_str</t>
  </si>
  <si>
    <t>titles_list</t>
  </si>
  <si>
    <t>['Date', 'Symbol', 'Filing Date', 'Accepted Date',</t>
  </si>
  <si>
    <t>fin_metric_history</t>
  </si>
  <si>
    <t>Quarter &amp; Year
1994     1203488000
1995      75600</t>
  </si>
  <si>
    <t>df_pct_chg</t>
  </si>
  <si>
    <t>pct_chg_cols</t>
  </si>
  <si>
    <t>df_t</t>
  </si>
  <si>
    <t>df_pct</t>
  </si>
  <si>
    <t>&lt;table class="df_tableBoot" id="df_myTable1" borde</t>
  </si>
  <si>
    <t>col_list_str</t>
  </si>
  <si>
    <t>&lt;col id="col_item_0" class="col_item_class first_7</t>
  </si>
  <si>
    <t>df_html</t>
  </si>
  <si>
    <t>&lt;table class="df_tableBoot" id="df_myTable" border</t>
  </si>
  <si>
    <t>df_tall</t>
  </si>
  <si>
    <t>Unnamed: 0        date symbol          filling</t>
  </si>
  <si>
    <t>df_html_tall</t>
  </si>
  <si>
    <t>&lt;table class="abc" id="df_myTable" border="1" clas</t>
  </si>
  <si>
    <t>df_table_html</t>
  </si>
  <si>
    <t xml:space="preserve">&lt;table border="1" class="dataframe"&gt;
  &lt;thead&gt;
   </t>
  </si>
  <si>
    <t>present_num</t>
  </si>
  <si>
    <t>$1.2B</t>
  </si>
  <si>
    <t>__name__</t>
  </si>
  <si>
    <t>__main__</t>
  </si>
  <si>
    <t>hide</t>
  </si>
  <si>
    <t>__doc__</t>
  </si>
  <si>
    <t>Automatically created module for IPython interacti</t>
  </si>
  <si>
    <t>__package__</t>
  </si>
  <si>
    <t>None</t>
  </si>
  <si>
    <t>__loader__</t>
  </si>
  <si>
    <t>__spec__</t>
  </si>
  <si>
    <t>__builtin__</t>
  </si>
  <si>
    <t>&lt;module 'builtins' (built-in)&gt;</t>
  </si>
  <si>
    <t>__builtins__</t>
  </si>
  <si>
    <t>_ih</t>
  </si>
  <si>
    <t>['', 'import pandas as pd\nimport numpy as np\nimp</t>
  </si>
  <si>
    <t>_oh</t>
  </si>
  <si>
    <t>{17: ['__name__', '__doc__', '__package__', '__loa</t>
  </si>
  <si>
    <t>_dh</t>
  </si>
  <si>
    <t>['D:\\Cloud\\rclone\\OneDrive\\Web\\TenDollarData\</t>
  </si>
  <si>
    <t>In</t>
  </si>
  <si>
    <t>Out</t>
  </si>
  <si>
    <t>get_ipython</t>
  </si>
  <si>
    <t>&lt;function get_ipython at 0x000002028AFC1940&gt;</t>
  </si>
  <si>
    <t>exit</t>
  </si>
  <si>
    <t>&lt;IPython.core.autocall.ZMQExitAutocall object at 0</t>
  </si>
  <si>
    <t>quit</t>
  </si>
  <si>
    <t>_</t>
  </si>
  <si>
    <t>['__name__', '__doc__', '__package__', '__loader__</t>
  </si>
  <si>
    <t>__</t>
  </si>
  <si>
    <t>___</t>
  </si>
  <si>
    <t>pyforest</t>
  </si>
  <si>
    <t>&lt;module 'pyforest' (namespace)&gt;</t>
  </si>
  <si>
    <t>json</t>
  </si>
  <si>
    <t>&lt;module 'json' from 'C:\\Users\\Tom\\AppData\\Loca</t>
  </si>
  <si>
    <t>getsizeof</t>
  </si>
  <si>
    <t>&lt;built-in function getsizeof&gt;</t>
  </si>
  <si>
    <t>NamespaceMagics</t>
  </si>
  <si>
    <t>&lt;class 'IPython.core.magics.namespace.NamespaceMag</t>
  </si>
  <si>
    <t>_nms</t>
  </si>
  <si>
    <t>&lt;IPython.core.magics.namespace.NamespaceMagics obj</t>
  </si>
  <si>
    <t>_Jupyter</t>
  </si>
  <si>
    <t>&lt;ipykernel.zmqshell.ZMQInteractiveShell object at</t>
  </si>
  <si>
    <t>np</t>
  </si>
  <si>
    <t>&lt;module 'numpy' from 'C:\\Users\\Tom\\quantconnect</t>
  </si>
  <si>
    <t>_getsizeof</t>
  </si>
  <si>
    <t>&lt;function _getsizeof at 0x000002028DDB4940&gt;</t>
  </si>
  <si>
    <t>_getshapeof</t>
  </si>
  <si>
    <t>&lt;function _getshapeof at 0x00000202FE12CDC0&gt;</t>
  </si>
  <si>
    <t>var_dic_list</t>
  </si>
  <si>
    <t>&lt;function var_dic_list at 0x00000202FF1A7F70&gt;</t>
  </si>
  <si>
    <t>_i</t>
  </si>
  <si>
    <t xml:space="preserve">
df_pct_chg = df_fin_statement
pct_chg_cols = (df_</t>
  </si>
  <si>
    <t>_ii</t>
  </si>
  <si>
    <t>_iii</t>
  </si>
  <si>
    <t>vars_names_list = []
vars_values_list = []
# for n</t>
  </si>
  <si>
    <t>_i1</t>
  </si>
  <si>
    <t>import pandas as pd
import numpy as np
import glob</t>
  </si>
  <si>
    <t>pd</t>
  </si>
  <si>
    <t>&lt;module 'pandas' from 'C:\\Users\\Tom\\quantconnec</t>
  </si>
  <si>
    <t>glob</t>
  </si>
  <si>
    <t>&lt;module 'glob' from 'C:\\Users\\Tom\\AppData\\Loca</t>
  </si>
  <si>
    <t>os</t>
  </si>
  <si>
    <t>&lt;module 'os' from 'C:\\Users\\Tom\\AppData\\Local\</t>
  </si>
  <si>
    <t>time</t>
  </si>
  <si>
    <t>&lt;module 'time' (built-in)&gt;</t>
  </si>
  <si>
    <t>pathlib</t>
  </si>
  <si>
    <t>&lt;module 'pathlib' from 'C:\\Users\\Tom\\AppData\\L</t>
  </si>
  <si>
    <t>_i2</t>
  </si>
  <si>
    <t>start_time = time.time()
uri_list = "cash-and-cash</t>
  </si>
  <si>
    <t>start_time</t>
  </si>
  <si>
    <t>_i3</t>
  </si>
  <si>
    <t>def magnitude_num(number, currency_symbol):
    if</t>
  </si>
  <si>
    <t>_i4</t>
  </si>
  <si>
    <t>company_profiles = pd.read_csv("../reference_data/</t>
  </si>
  <si>
    <t>_i5</t>
  </si>
  <si>
    <t>profiles_dict = {}
profiles_value = company_profil</t>
  </si>
  <si>
    <t>_i6</t>
  </si>
  <si>
    <t>for n, profiles_col in enumerate(company_profiles_</t>
  </si>
  <si>
    <t>n</t>
  </si>
  <si>
    <t>_i7</t>
  </si>
  <si>
    <t># start_time = time.time()
csv_file = glob.glob(".</t>
  </si>
  <si>
    <t>_i8</t>
  </si>
  <si>
    <t xml:space="preserve">
# sorted_metric(int(len(sorted_metric)*(n/100))</t>
  </si>
  <si>
    <t>_i9</t>
  </si>
  <si>
    <t>if pct_chg&gt;=0:
    pct_chg_str = "+{}%".format(pct</t>
  </si>
  <si>
    <t>_i10</t>
  </si>
  <si>
    <t>df_fin_statement['Quarter &amp; Year'] =(df_fin_statem</t>
  </si>
  <si>
    <t>_i11</t>
  </si>
  <si>
    <t>titles_list = ['Date','Symbol','Filing Date','Acce</t>
  </si>
  <si>
    <t>_i12</t>
  </si>
  <si>
    <t>titles_bs.append('Quarter &amp; Year') 
df_fin_stateme</t>
  </si>
  <si>
    <t>_i13</t>
  </si>
  <si>
    <t xml:space="preserve">
df_fin_statement = df_fin_statement[cols]
df_fin</t>
  </si>
  <si>
    <t>_i14</t>
  </si>
  <si>
    <t>%whos</t>
  </si>
  <si>
    <t>_i15</t>
  </si>
  <si>
    <t xml:space="preserve">vars_names_list = []
for name in vars().keys():
  </t>
  </si>
  <si>
    <t>_i16</t>
  </si>
  <si>
    <t>vars_values_list</t>
  </si>
  <si>
    <t>['__main__', 'Automatically created module for IPy</t>
  </si>
  <si>
    <t>_i17</t>
  </si>
  <si>
    <t>_17</t>
  </si>
  <si>
    <t>_i18</t>
  </si>
  <si>
    <t>isnumber</t>
  </si>
  <si>
    <t>&lt;function isnumber at 0x00000202FFD6DD30&gt;</t>
  </si>
  <si>
    <t>_i19</t>
  </si>
  <si>
    <t>full_path</t>
  </si>
  <si>
    <t>['../Charts_TenDollarData/financial_statements/dat</t>
  </si>
  <si>
    <t>hide2</t>
  </si>
  <si>
    <t>path</t>
  </si>
  <si>
    <t>..\Charts_TenDollarData\financial_statements\data\</t>
  </si>
  <si>
    <t>total_seconds</t>
  </si>
  <si>
    <t>labels</t>
  </si>
  <si>
    <t>[780883200000, 812332800000, 843782400000, 8752320</t>
  </si>
  <si>
    <t>values</t>
  </si>
  <si>
    <t>[1203488000, 756000000, 1552000000, 1230000000, 14</t>
  </si>
  <si>
    <t>colors</t>
  </si>
  <si>
    <t>['#F7464A', '#46BFBD', '#FDB45C', '#FEDCBA', '#ABC</t>
  </si>
  <si>
    <t>uri_list</t>
  </si>
  <si>
    <t>key</t>
  </si>
  <si>
    <t>short name</t>
  </si>
  <si>
    <t>value</t>
  </si>
  <si>
    <t>df</t>
  </si>
  <si>
    <t xml:space="preserve">             date  cashAndCashEquivalents
26   780</t>
  </si>
  <si>
    <t>matching_row</t>
  </si>
  <si>
    <t>index  subindex                    Name Financ</t>
  </si>
  <si>
    <t>df_n</t>
  </si>
  <si>
    <t>df_n_sum</t>
  </si>
  <si>
    <t xml:space="preserve">Cash and Cash Equivalents           281.89
0      </t>
  </si>
  <si>
    <t>new_header</t>
  </si>
  <si>
    <t>0   281.89
Name: Cash and Cash Equivalents, dtype:</t>
  </si>
  <si>
    <t>col_list</t>
  </si>
  <si>
    <t>['&lt;col id="col_item_0" class="col_item_class first</t>
  </si>
  <si>
    <t>col_item</t>
  </si>
  <si>
    <t>&lt;col id="col_item_28" class="col_item_class"&gt;</t>
  </si>
  <si>
    <t>magnitude_num</t>
  </si>
  <si>
    <t>&lt;function magnitude_num at 0x00000202FFD70310&gt;</t>
  </si>
  <si>
    <t>hide3</t>
  </si>
  <si>
    <t>company_profiles</t>
  </si>
  <si>
    <t>fin_statements_matching</t>
  </si>
  <si>
    <t>index  subindex                Name  Financia</t>
  </si>
  <si>
    <t>profiles_dict</t>
  </si>
  <si>
    <t>{'symbol': 'AAPL', 'long name': 'Apple Inc', 'curr</t>
  </si>
  <si>
    <t>profiles_value</t>
  </si>
  <si>
    <t>['AAPL', 'Apple Inc', 'USD', 'NASDAQ', 'Consumer E</t>
  </si>
  <si>
    <t>titles_bs</t>
  </si>
  <si>
    <t>['Cash and Cash Equivalents', 'Short Term Investme</t>
  </si>
  <si>
    <t>titles_cf</t>
  </si>
  <si>
    <t>titles_is</t>
  </si>
  <si>
    <t>urls_bs</t>
  </si>
  <si>
    <t>['date', 'symbol', 'filing-date', 'accepted-date',</t>
  </si>
  <si>
    <t>urls_cf</t>
  </si>
  <si>
    <t>urls_is</t>
  </si>
  <si>
    <t>profiles_col</t>
  </si>
  <si>
    <t>fin_metric_pos</t>
  </si>
  <si>
    <t>fin_statement_dir</t>
  </si>
  <si>
    <t>fin_statement_cols</t>
  </si>
  <si>
    <t>cols</t>
  </si>
  <si>
    <t>['', 2020, 2019, 2018, 2017, 2016, 2015, 2014, 201</t>
  </si>
  <si>
    <t>csv_file</t>
  </si>
  <si>
    <t>../Charts_TenDollarData/financial_statements/data/</t>
  </si>
  <si>
    <t>quarters</t>
  </si>
  <si>
    <t>x</t>
  </si>
  <si>
    <t>million</t>
  </si>
  <si>
    <t>billion</t>
  </si>
  <si>
    <t>trimmed</t>
  </si>
  <si>
    <t>Index</t>
  </si>
  <si>
    <t>Category</t>
  </si>
  <si>
    <t>Sub-Category</t>
  </si>
  <si>
    <t>Formula</t>
  </si>
  <si>
    <t>denom</t>
  </si>
  <si>
    <t>Comment</t>
  </si>
  <si>
    <t>Activity Ratios</t>
  </si>
  <si>
    <t>Activity ratios measure how efficiently a company performs
day-to-day tasks, such as the collection of receivables and
management of inventory. The table below clarifies how to
calculate most of the activity ratios.</t>
  </si>
  <si>
    <t>Short Term Solvency or Liquidity Ratios</t>
  </si>
  <si>
    <t>Current ratio</t>
  </si>
  <si>
    <t>Current assets/current liabilities</t>
  </si>
  <si>
    <t>Measures short-­‐term debt-­‐paying ability</t>
  </si>
  <si>
    <t>Profitability ratios</t>
  </si>
  <si>
    <t>Profitability ratios measure the company’s ability to
generate profits from its resources (assets). The table below
shows the calculations of these ratios.</t>
  </si>
  <si>
    <t>These ratios analyze another key aspect of a company and that is how it uses its assets and how effectively it generates the profit from the assets and equities. This also then gives the analyst information on the effectiveness of the use of the company’s operations.</t>
  </si>
  <si>
    <t>Accountants use these ratios to measure a business's earnings versus its expenses. These are some common profitability ratios:</t>
  </si>
  <si>
    <t>Quick or acid-­test ratio</t>
  </si>
  <si>
    <t>Cash, short-­‐term investments, and net receivables/current liabilities</t>
  </si>
  <si>
    <t>Measures immediate short-­‐term liquidity</t>
  </si>
  <si>
    <t>Valuation ratios</t>
  </si>
  <si>
    <t>Valuation ratios measure the quantity of an asset or flow
(i.e., earnings) associated with ownership of a specified claim
(i.e., a share or ownership of the enterprise). The following
tables show the most of the common valuation ratios.</t>
  </si>
  <si>
    <t>Current cash debt coverage</t>
  </si>
  <si>
    <t>Net cash provided by operating/activities/Average current liabilities</t>
  </si>
  <si>
    <t>Measures a company’s ability to pay off its current liabilities in a given year from its operations</t>
  </si>
  <si>
    <t>Segment ratio</t>
  </si>
  <si>
    <t>Segment ratios are important for segment reporting.
Remember that a company doesn’t have to disclose
information about all of its segments; they only need to be
disclosed if that segment constitutes 10 percent or more of
the combined operating segments' revenue, assets, or profit.
If the revenue of the reported segments is less than 75% of
the revenue of the entire company, more segments must be
reported until the 75% level is reached.</t>
  </si>
  <si>
    <t>Cash Ratio</t>
  </si>
  <si>
    <t>Cash / Current Liabil​ities</t>
  </si>
  <si>
    <t>A leverage ratio is a good way to easily see how much of your company's capital comes from debt and how likely it is that your company can meet its financial obligations. Leverage ratios are similar to liquidity ratios, except that leverage ratios consider your totals, whereas liquidity ratios focus on your current assets and liabilities.</t>
  </si>
  <si>
    <t>Like the Liquidity ratios, it also analyses if the company can pay off the current debts or liabilities using the current assets. This ratio is crucial for the creditors to establish the liquidity of a company, and how quickly a company converts its assets to bring in cash for resolving the debts.</t>
  </si>
  <si>
    <t xml:space="preserve">Gross Profit Rate </t>
  </si>
  <si>
    <t>Gross Profit ÷ Net Sales</t>
  </si>
  <si>
    <t>Evaluates how much gross profit is generated from sales. Gross profit is equal to net sales (sales minus sales returns, discounts, and allowances) minus cost of sales.</t>
  </si>
  <si>
    <t>List of Financial Ratios</t>
  </si>
  <si>
    <t>Turnover ratios are used to measure your company's income against its assets. There are many different types of turnover ratios. Here are some common turnover ratios:</t>
  </si>
  <si>
    <t xml:space="preserve">Return on Sales </t>
  </si>
  <si>
    <t>Net Income ÷ Net Sales</t>
  </si>
  <si>
    <t>Also known as "net profit margin" or "net profit rate", it measures the percentage of income derived from dollar sales. Generally, the higher the ROS the better.</t>
  </si>
  <si>
    <t>Market value ratios deal entirely with stocks and shares. Many investors use these ratios to determine if your stocks are overpriced or underpriced. These are a couple of common market value ratios:</t>
  </si>
  <si>
    <t xml:space="preserve">Return on Assets </t>
  </si>
  <si>
    <t>Net Income ÷ Average Total Assets</t>
  </si>
  <si>
    <t>In financial analysis, it is the measure of the return on investment. ROA is used in evaluating management's efficiency in using assets to generate income.</t>
  </si>
  <si>
    <t>Working Capital Ratios</t>
  </si>
  <si>
    <t>Asset Use or Turnover Ratios</t>
  </si>
  <si>
    <t>Activity</t>
  </si>
  <si>
    <t>Accounts receivable turnover</t>
  </si>
  <si>
    <t>Net sales/Average trade receivables (net)</t>
  </si>
  <si>
    <t>Measures liquidity of receivables</t>
  </si>
  <si>
    <t>Capital Structure Ratios</t>
  </si>
  <si>
    <t>Each firm or company has capital or funds to finance its operations. These ratios, i.e., the Capital Structure Ratios, analyze how structurally a firm uses the capital or funds.</t>
  </si>
  <si>
    <t>Inventory turnover</t>
  </si>
  <si>
    <t>Cost of goods sold/Average inventory</t>
  </si>
  <si>
    <t>Measures liquidity of inventory</t>
  </si>
  <si>
    <t>Overall Profitability Ratio</t>
  </si>
  <si>
    <t>True to its name, these ratios measure how profitable a particular firm or company is, or how it can turn its assets and capital into profits for future use.</t>
  </si>
  <si>
    <t>Asset turnover</t>
  </si>
  <si>
    <t>Net sales/Average total assets</t>
  </si>
  <si>
    <t>Measures how efficiently assets are used to generate sales</t>
  </si>
  <si>
    <t>denom done</t>
  </si>
  <si>
    <t>Abbreviations for benchmarks:
ROT: rule of thumb.
EB: economic benchmark.
PG: peer group average.
HA: firm’s historical average.
Note: The rule of thumb numbers vary significantly depending on whose “thumbs” we are talking about. Provided here are the often-seen numbers.
Industry peer and firms’ historical average are always useful benchmarks</t>
  </si>
  <si>
    <t>Net Working Capital</t>
  </si>
  <si>
    <t>Net Working Capital / Total Assets</t>
  </si>
  <si>
    <t>Internal Measure</t>
  </si>
  <si>
    <t>Current Assets / Average Daily Operating Costs</t>
  </si>
  <si>
    <t>Perc​entage of Debt to Asset Formula</t>
  </si>
  <si>
    <t>Long Term Liabil​ities ⁄ Total Assets x 100%</t>
  </si>
  <si>
    <t>Inve​ntory Turnover</t>
  </si>
  <si>
    <t>Cost of Goods Sold / Inventory</t>
  </si>
  <si>
    <t>Days’ Sales in Invent​ory</t>
  </si>
  <si>
    <t>365 days / Inventory Turnover</t>
  </si>
  <si>
    <t>Rece​ivables Turnover</t>
  </si>
  <si>
    <t>Sales / Accounts Receivable</t>
  </si>
  <si>
    <t>Days’ Sales in Receiv​ables</t>
  </si>
  <si>
    <t>365 days / Receiv​ables Turnover</t>
  </si>
  <si>
    <t>Performance ratios are based on CFO. CFO is operating cash flow under US GAAP or under IFRS, conditional to the fact that the company includes interest paid in operating activities.</t>
  </si>
  <si>
    <t>Net Working Capital (NWC) Turnover</t>
  </si>
  <si>
    <t>Sales / Net Working Capital</t>
  </si>
  <si>
    <t>Leverage Ratops</t>
  </si>
  <si>
    <t>Leverage ratios measure the extent to which a company uses
liabilities rather than equity to finance its assets</t>
  </si>
  <si>
    <t>Fixed Asset Turnover</t>
  </si>
  <si>
    <t>Sales / Net Fixed Assets</t>
  </si>
  <si>
    <t>Total Asset Turnover</t>
  </si>
  <si>
    <t>Sales / Total Assets</t>
  </si>
  <si>
    <t>Market Value Ratios</t>
  </si>
  <si>
    <t>Mark​et-​to-Book Ratio</t>
  </si>
  <si>
    <t>Market Value per Share / Book Value per Share</t>
  </si>
  <si>
    <t>Cash Flow Ratios</t>
  </si>
  <si>
    <t>Cash Flow Solvency Ratio Formula</t>
  </si>
  <si>
    <t>Actual Cash Flow from Operations ⁄ Total Liabil​ities</t>
  </si>
  <si>
    <t>Cash Flow Margin Ratio Formula</t>
  </si>
  <si>
    <t>Actual Cash Flow from Operations ⁄ Revenues from Sales</t>
  </si>
  <si>
    <t>Cash flow ROA Ratio Formula</t>
  </si>
  <si>
    <t>Actual Cash Flow from Operations ⁄ Average Total Assets</t>
  </si>
  <si>
    <t xml:space="preserve">Return on Stockholders' Equity </t>
  </si>
  <si>
    <t>Net Income ÷ Average Stockholders' Equity</t>
  </si>
  <si>
    <t>Measures the percentage of income derived for every dollar of owners' equity.</t>
  </si>
  <si>
    <t xml:space="preserve">Acid Test Ratio </t>
  </si>
  <si>
    <t>Quick Assets ÷ Current Liabilities</t>
  </si>
  <si>
    <t>Also known as "quick ratio", it measures the ability of a company to pay short-term obligations using the more liquid types of current assets or "quick assets" (cash, marketable securities, and current receivables).</t>
  </si>
  <si>
    <t>Profitability</t>
  </si>
  <si>
    <t>Profit margin on sales</t>
  </si>
  <si>
    <t>Net income / Netsales</t>
  </si>
  <si>
    <t>Measures net income generated by each dollar of sales</t>
  </si>
  <si>
    <t>Return on assets</t>
  </si>
  <si>
    <t>Net income/ Average total assets</t>
  </si>
  <si>
    <t>Measures overall profitability of assets</t>
  </si>
  <si>
    <t>Return on common stock equity</t>
  </si>
  <si>
    <t>Net income minus preferred dividends/Average common stockholders’ equity</t>
  </si>
  <si>
    <t>Measures profitability of owners’ investment</t>
  </si>
  <si>
    <t>Earnings per share</t>
  </si>
  <si>
    <t>Net income minus preferred dividends/Weighted-­‐average number of shares outstanding</t>
  </si>
  <si>
    <t>Measures net income earned on each share of common stock</t>
  </si>
  <si>
    <t>Price-­earnings ratio</t>
  </si>
  <si>
    <t>Market prince of stock/Earnings per share</t>
  </si>
  <si>
    <t>Measures the ratio of the market price per share to earnings per share</t>
  </si>
  <si>
    <t>Payout ratio</t>
  </si>
  <si>
    <t>Cash dividends/Net income</t>
  </si>
  <si>
    <t>Measures percentage of earnings distributed in the form of cash dividends</t>
  </si>
  <si>
    <t xml:space="preserve">Cash Ratio </t>
  </si>
  <si>
    <t>(Cash + Marketable Securities ) ÷ Current Liabilities</t>
  </si>
  <si>
    <t>Measures the ability of a company to pay its current liabilities using cash and marketable securities. Marketable securities are short-term debt instruments that are as good as cash.</t>
  </si>
  <si>
    <t>Long Term Solvency or Financial Leverage Ratios</t>
  </si>
  <si>
    <t>Coverage</t>
  </si>
  <si>
    <t>Debt to assets</t>
  </si>
  <si>
    <t>Total liabilities/Total assets</t>
  </si>
  <si>
    <t>Total Debt Ratio = (Total Assets – Total Equity) / Total Assets</t>
  </si>
  <si>
    <t>Debt to Equity Ratio = Total Debt / Total Equity</t>
  </si>
  <si>
    <t>Long Term Debt Ratio = Long Term Debt / (Long Term Debt + Total Equity)</t>
  </si>
  <si>
    <t xml:space="preserve">Net Working Capital </t>
  </si>
  <si>
    <t>Current Assets - Current Liabilities</t>
  </si>
  <si>
    <t>Determines if a company can meet its current obligations with its current assets; and how much excess or deficiency there is.</t>
  </si>
  <si>
    <t xml:space="preserve">Receivable Turnover </t>
  </si>
  <si>
    <t>Net Credit Sales ÷ Average Accounts Receivable</t>
  </si>
  <si>
    <t>Measures the efficiency of extending credit and collecting the same. It indicates the average number of times in a year a company collects its open accounts. A high ratio implies efficient credit and collection process.</t>
  </si>
  <si>
    <t>Times interest earned</t>
  </si>
  <si>
    <t>Income before income taxes and interest expense/Interest expense</t>
  </si>
  <si>
    <t>Measures ability to meet interest payments as they come due</t>
  </si>
  <si>
    <t>Cash debt coverage</t>
  </si>
  <si>
    <t>Net cash provided by operating activities/Average total liabilities</t>
  </si>
  <si>
    <t>Measures company’s ability to repay its total in a given year from its operations</t>
  </si>
  <si>
    <t>Book value per share</t>
  </si>
  <si>
    <t>Common stockholding equality/Outstanding shares</t>
  </si>
  <si>
    <t>Measures the amount each share would receive if the company were liquidated at the amount reported on the balance sheet</t>
  </si>
  <si>
    <t>Note
Purchases = COGS+Ending Inventory+Beginning Inventory</t>
  </si>
  <si>
    <t>Free cash flow</t>
  </si>
  <si>
    <t>Net cash provided by operating activities – Capital expenditure-­‐ Dividends</t>
  </si>
  <si>
    <t>Measures the amount of discretionary cash flow</t>
  </si>
  <si>
    <t>Cash Coverage Ratio</t>
  </si>
  <si>
    <t>(Earnings before Interest &amp; Taxes + Deprec​iation) / Interest</t>
  </si>
  <si>
    <t>Operating Cycle</t>
  </si>
  <si>
    <t>Number of days of inventory</t>
  </si>
  <si>
    <t>Inventory
Cost of goods sold / 365</t>
  </si>
  <si>
    <t>fin_formulas</t>
  </si>
  <si>
    <t>Number of days of receivables</t>
  </si>
  <si>
    <t>Accounts receivable
Average day's sales on credit Sales on credit / 365</t>
  </si>
  <si>
    <t>Number of days of payables</t>
  </si>
  <si>
    <t>Accounts payable
Average day's purchases</t>
  </si>
  <si>
    <t>Cost of goods sold
Average inventory</t>
  </si>
  <si>
    <t>Days of inventory on hands (DOH)</t>
  </si>
  <si>
    <t>Number of days in period
Inventory turnover</t>
  </si>
  <si>
    <t>Receivables turnover</t>
  </si>
  <si>
    <t>Revenue or Revenue from credit sales
Average receivables</t>
  </si>
  <si>
    <t>Days of sales outstanding (DSO)</t>
  </si>
  <si>
    <t>Number of days
Receivable turnover</t>
  </si>
  <si>
    <t>Payable Turnover</t>
  </si>
  <si>
    <t>Purchases
Average payables</t>
  </si>
  <si>
    <t>Number of days in a period
Payable turnover</t>
  </si>
  <si>
    <t>Working capital turnover</t>
  </si>
  <si>
    <t>Revenue
Average working capital</t>
  </si>
  <si>
    <t>Fixed assets turnover</t>
  </si>
  <si>
    <t>Revenue
Average fixed assets</t>
  </si>
  <si>
    <t>Total assets turnover</t>
  </si>
  <si>
    <t>Revenue
Average total assets</t>
  </si>
  <si>
    <t xml:space="preserve">Days Sales Outstanding </t>
  </si>
  <si>
    <t>360 Days ÷ Receivable Turnover</t>
  </si>
  <si>
    <t>Also known as "receivable turnover in days", "collection period". It measures the average number of days it takes a company to collect a receivable. The shorter the DSO, the better. Take note that some use 365 days instead of 360.</t>
  </si>
  <si>
    <t>Solvency ratios</t>
  </si>
  <si>
    <t>Dept-to-equity</t>
  </si>
  <si>
    <t>Total debt
Total shareholders’ equity</t>
  </si>
  <si>
    <t>separate from liquidity ratios</t>
  </si>
  <si>
    <t>Ratio Sheet</t>
  </si>
  <si>
    <t>Financial leverage</t>
  </si>
  <si>
    <t>Average total assets
Total shareholders’ equity</t>
  </si>
  <si>
    <t>Debt-to-assets</t>
  </si>
  <si>
    <t>Total debt
Total assets</t>
  </si>
  <si>
    <t>Dept-to-capital</t>
  </si>
  <si>
    <t>Total debt
Total debt + Total shareholders’ equity</t>
  </si>
  <si>
    <t>Return on sales ratios</t>
  </si>
  <si>
    <t>Pretax margin</t>
  </si>
  <si>
    <t>EBT (Earnings Before Taxes)
Revenue</t>
  </si>
  <si>
    <t>Net profit margin</t>
  </si>
  <si>
    <t>Net income
Revenue</t>
  </si>
  <si>
    <t>Gross profit margin</t>
  </si>
  <si>
    <t>Gross profit
Revenue</t>
  </si>
  <si>
    <t>Operating margin</t>
  </si>
  <si>
    <t>Operating profit
Revenue</t>
  </si>
  <si>
    <t>Return on investment ratios</t>
  </si>
  <si>
    <t>Return on total capital</t>
  </si>
  <si>
    <t>EBIT
Debt + Equity</t>
  </si>
  <si>
    <t>ROE</t>
  </si>
  <si>
    <t>Net income
Average total equity</t>
  </si>
  <si>
    <t>Return on common equity</t>
  </si>
  <si>
    <t>Net income - Preferred dividends
Average common equity</t>
  </si>
  <si>
    <t>Operating ROA</t>
  </si>
  <si>
    <t>Operating income
Average total assets</t>
  </si>
  <si>
    <t>ROA</t>
  </si>
  <si>
    <t>Net income
Average total assets</t>
  </si>
  <si>
    <t>Profitability Ratio</t>
  </si>
  <si>
    <t>Gross Profit Ratio</t>
  </si>
  <si>
    <t>Gross Profit/Net Sales X 100</t>
  </si>
  <si>
    <t>Operating Cost Ratio</t>
  </si>
  <si>
    <t>Operating Cost/Net Sales X 100</t>
  </si>
  <si>
    <t>Operating Profit ratio</t>
  </si>
  <si>
    <t>Operating Profit/Net Sales X 100</t>
  </si>
  <si>
    <t>Net Profit Ratio</t>
  </si>
  <si>
    <t>Return on Investment Ratio</t>
  </si>
  <si>
    <t>Net Profit After Interest And Taxes/ Shareholders Funds or Investments X 100</t>
  </si>
  <si>
    <t>Return on Capital Employed Ratio</t>
  </si>
  <si>
    <t>Net Profit after Taxes/ Gross Capital Employed X 100</t>
  </si>
  <si>
    <t>Earnings Per Share Ratio</t>
  </si>
  <si>
    <t>Net Profit After Tax &amp; Preference Dividend /No of Equity Shares</t>
  </si>
  <si>
    <t>Dividend Pay Out Ratio</t>
  </si>
  <si>
    <t>Dividend Per Equity Share/Earning Per Equity Share X 100</t>
  </si>
  <si>
    <t>Earning Per Equity Share</t>
  </si>
  <si>
    <t>Net Profit after Tax &amp; Preference Dividend / No. of Equity Share</t>
  </si>
  <si>
    <t>Dividend Yield Ratio</t>
  </si>
  <si>
    <t>Dividend Per Share/ Market Value Per Share X 100</t>
  </si>
  <si>
    <t>Price Earnings Ratio</t>
  </si>
  <si>
    <t>Market Price Per Share Equity Share/ Earning Per Share X 100</t>
  </si>
  <si>
    <t>Net Profit to Net Worth Ratio</t>
  </si>
  <si>
    <t>Net Profit after Taxes / Shareholders Net Worth X 100</t>
  </si>
  <si>
    <t>Inventory Ratio</t>
  </si>
  <si>
    <t>Net Sales / Inventory</t>
  </si>
  <si>
    <t>Debtors Turnover Ratio</t>
  </si>
  <si>
    <t>Total Sales / Account Receivables</t>
  </si>
  <si>
    <t>Debt Collection Ratio</t>
  </si>
  <si>
    <t>Receivables x Months or days in a year / Net Credit Sales for the year</t>
  </si>
  <si>
    <t>Creditors Turnover Ratio</t>
  </si>
  <si>
    <t>Net Credit Purchases / Average Accounts Payable</t>
  </si>
  <si>
    <t>Average Payment Period</t>
  </si>
  <si>
    <t>Average Trade Creditors / Net Credit Purchases X 100</t>
  </si>
  <si>
    <t>Working Capital Turnover Ratio</t>
  </si>
  <si>
    <t>Net Sales / Working Capital</t>
  </si>
  <si>
    <t>Fixed Assets Turnover Ratio</t>
  </si>
  <si>
    <t>Cost of goods Sold / Total Fixed Assets</t>
  </si>
  <si>
    <t>Capital Turnover Ratio</t>
  </si>
  <si>
    <t>Cost of Sales / Capital Employed</t>
  </si>
  <si>
    <t>Debt Equity Ratio</t>
  </si>
  <si>
    <t>Total Long Term Debts / Shareholders Fund</t>
  </si>
  <si>
    <t>Proprietary Ratio</t>
  </si>
  <si>
    <t>Shareholders Fund/ Total Assets</t>
  </si>
  <si>
    <t>Capital Gearing ratio</t>
  </si>
  <si>
    <t>Equity Share Capital / Fixed Interest Bearing Funds</t>
  </si>
  <si>
    <t>Debt Service Ratio</t>
  </si>
  <si>
    <t>Net profit Before Interest &amp; Taxes / Fixed Interest Charges</t>
  </si>
  <si>
    <t>Overall Profit Ability Ratio</t>
  </si>
  <si>
    <t>Net profit / Total Assets</t>
  </si>
  <si>
    <t xml:space="preserve">Inventory Turnover </t>
  </si>
  <si>
    <t>Cost of Sales ÷ Average Inventory</t>
  </si>
  <si>
    <t>Represents the number of times inventory is sold and replaced. Take note that some authors use Sales in lieu of Cost of Sales in the above formula. A high ratio indicates that the company is efficient in managing its inventories.</t>
  </si>
  <si>
    <t xml:space="preserve">Days Inventory Outstanding </t>
  </si>
  <si>
    <t>360 Days ÷ Inventory Turnover</t>
  </si>
  <si>
    <t>Also known as "inventory turnover in days". It represents the number of days inventory sits in the warehouse. In other words, it measures the number of days from purchase of inventory to the sale of the same. Like DSO, the shorter the DIO the better.</t>
  </si>
  <si>
    <t xml:space="preserve">Accounts Payable Turnover </t>
  </si>
  <si>
    <t>Net Credit Purchases ÷ Ave. Accounts Payable</t>
  </si>
  <si>
    <t>Represents the number of times a company pays its accounts payable during a period. A low ratio is favored because it is better to delay payments as much as possible so that the money can be used for more productive purposes.</t>
  </si>
  <si>
    <t>Coverage Ratios</t>
  </si>
  <si>
    <t>Interest coverage</t>
  </si>
  <si>
    <t>EBIT
Interest payements</t>
  </si>
  <si>
    <t>Liquidity ratios measure the company’s ability to meet its
short-term obligations and how quickly assets are converted
into cash. The following table explains how to calculate the
major liquidity ratios.</t>
  </si>
  <si>
    <t xml:space="preserve">These ratios are used to calculate how capable a company is of paying its debts, usually by measuring current liabilities and liquid assets. This determines how likely it is that your business will be able to pay off short-term debts. These are some common liquidity ratios: </t>
  </si>
  <si>
    <t>Fixed charge coverage</t>
  </si>
  <si>
    <t>EBIT + Lease payements
Interest payements + Lease payements</t>
  </si>
  <si>
    <t>Liquidity ratios</t>
  </si>
  <si>
    <t>Cash</t>
  </si>
  <si>
    <t>Cash + Short term marketable securities
Current liabilities</t>
  </si>
  <si>
    <t>separate from solvency ratios</t>
  </si>
  <si>
    <t>Defensive interval</t>
  </si>
  <si>
    <t>Cash + Short term marketable securities + Receivables / Daily expenditures</t>
  </si>
  <si>
    <t>Cash conversion cycle</t>
  </si>
  <si>
    <t>DOH + DSO - Number of days of payables</t>
  </si>
  <si>
    <t>Current Ratio</t>
  </si>
  <si>
    <t>Current assets
Current liabilities</t>
  </si>
  <si>
    <t>Quick</t>
  </si>
  <si>
    <t>Cash + Short term marketable securities + Receivables</t>
  </si>
  <si>
    <t>Current Assets/Current Liabilities</t>
  </si>
  <si>
    <t>Liquid Assets/Current Liabilities</t>
  </si>
  <si>
    <t>Absolute Liquid Ratio</t>
  </si>
  <si>
    <t>Absolute Liquid Assets/Current Liabilities</t>
  </si>
  <si>
    <t xml:space="preserve">Current Ratio </t>
  </si>
  <si>
    <t xml:space="preserve"> The purpose of this ratio is to measure if your company can currently pay off short-term debts by liquidating your assets.</t>
  </si>
  <si>
    <t xml:space="preserve">Quick Ratio </t>
  </si>
  <si>
    <t>Quick Assets/Current Liabilities</t>
  </si>
  <si>
    <t xml:space="preserve"> This ratio is similar to the current ratio above, except that to measure "quick" assets, you only consider your accounts receivable plus cash plus marketable securities.</t>
  </si>
  <si>
    <t xml:space="preserve">Net Working Capital Ratio </t>
  </si>
  <si>
    <t>(Current Assets - Current Liabilities)/Total Assets</t>
  </si>
  <si>
    <t xml:space="preserve"> By calculating the net working capital ratio, you're calculating the liquidity of your assets. An increasing net working capital ratio indicates that your business is investing more in liquid assets than fixed assets.</t>
  </si>
  <si>
    <t>Cash/Current Liabilities</t>
  </si>
  <si>
    <t xml:space="preserve"> This ratio tells you how capable your business is of covering its debts using only cash. No other assets are considered in this ratio.</t>
  </si>
  <si>
    <t xml:space="preserve">Cash Coverage Ratio </t>
  </si>
  <si>
    <t>(Earnings Before Interest and Taxes + Depreciation)/Interest</t>
  </si>
  <si>
    <t xml:space="preserve"> The cash coverage ratio is similar to the cash ratio, but it calculates how likely it is that your business can pay interest on its debts.</t>
  </si>
  <si>
    <t>Operating Cash Flow Ratio</t>
  </si>
  <si>
    <t>Operating Cash Flow /Current Liabilities</t>
  </si>
  <si>
    <t>This ratio tells you how your current liabilities are covered by cash flow.</t>
  </si>
  <si>
    <t>Price per share
Sales per share</t>
  </si>
  <si>
    <t>P/S</t>
  </si>
  <si>
    <t>Price per share
Book value per share</t>
  </si>
  <si>
    <t>P/BV</t>
  </si>
  <si>
    <t>P/E</t>
  </si>
  <si>
    <t>Price per share
Earnings per share</t>
  </si>
  <si>
    <t>PC/F</t>
  </si>
  <si>
    <t>Price per share
Cash flow per share</t>
  </si>
  <si>
    <t xml:space="preserve">Days Payable Outstanding </t>
  </si>
  <si>
    <t>360 Days ÷ Accounts Payable Turnover</t>
  </si>
  <si>
    <t>Also known as "accounts payable turnover in days", "payment period". It measures the average number of days spent before paying obligations to suppliers. Unlike DSO and DIO, the longer the DPO the better (as explained above).</t>
  </si>
  <si>
    <t>Leverage Ratios</t>
  </si>
  <si>
    <t>Debt-to-equity ratio</t>
  </si>
  <si>
    <t>Total debt
Total equity</t>
  </si>
  <si>
    <t>Debt is defined as the sum of interest-bearing short-term and long-term debt.</t>
  </si>
  <si>
    <t>Financial leverage ratio</t>
  </si>
  <si>
    <t>Average total assets
Average equity</t>
  </si>
  <si>
    <t>Debt-to-assets ratio</t>
  </si>
  <si>
    <t>Debt-to-capital ratio</t>
  </si>
  <si>
    <t>Total debt
Total debt + Total equity</t>
  </si>
  <si>
    <t xml:space="preserve">Debt-to-Equity Ratio </t>
  </si>
  <si>
    <t>Total Debt/Total Equity</t>
  </si>
  <si>
    <t>This ratio measures your company's leverage by comparing your liabilities, or debts, to your value as represented by your stockholders' equity.</t>
  </si>
  <si>
    <t xml:space="preserve">Total Debt Ratio </t>
  </si>
  <si>
    <t>(Total Assets - Total Equity)/Total Assets</t>
  </si>
  <si>
    <t>Your total debt ratio is a quick way to see how much of your assets are available because of debt.</t>
  </si>
  <si>
    <t xml:space="preserve">Long-Term Debt Ratio </t>
  </si>
  <si>
    <t>Long-Term Debt/(Long-Term Debt + Total Equity)</t>
  </si>
  <si>
    <t>Similar to the total debt ratio, this formula lets you see your assets available because of debt for longer than a one-year period.</t>
  </si>
  <si>
    <t>Turnover ratios</t>
  </si>
  <si>
    <t xml:space="preserve">Inventory Turnover Ratio </t>
  </si>
  <si>
    <t>Costs of Goods Sold/Average Inventories</t>
  </si>
  <si>
    <t>The inventory turnover rate shows how much inventory you've sold in a year or other specified period.</t>
  </si>
  <si>
    <t xml:space="preserve">Assets Turnover Ratio </t>
  </si>
  <si>
    <t>Sales/Average Total Assets</t>
  </si>
  <si>
    <t>This ratio is a good indicator of how good your company is at using your assets to produce revenue.</t>
  </si>
  <si>
    <t>Statement of Cash Flows</t>
  </si>
  <si>
    <t>Cash flows from Operating Activities +/- Cash flows from
Investing Activities +/- Cash flows from Financing Activities =
change in Cash balance</t>
  </si>
  <si>
    <t xml:space="preserve">Accounts Receivable Turnover Ratio </t>
  </si>
  <si>
    <t>Sales/Average Accounts Receivable</t>
  </si>
  <si>
    <t>You can use this ratio to evaluate how quickly your company is able to collect funds from its customers.</t>
  </si>
  <si>
    <t>Statement of Shareholders' Equity</t>
  </si>
  <si>
    <t>Shareholders' Equity, beginning balance + additional equity
issuance +/- change in Retained Earnings = Shareholder's Equity,
ending balance</t>
  </si>
  <si>
    <t xml:space="preserve">Accounts Payable Turnover Ratio </t>
  </si>
  <si>
    <t>Total Supplier Purchases/(Beginning Accounts Payable + Ending Accounts Payable)/2)</t>
  </si>
  <si>
    <t>This ratio measures the speed at which a company pays its suppliers.</t>
  </si>
  <si>
    <t>Statement of Retained Earnings</t>
  </si>
  <si>
    <t>Retained Earnings, beginning balance +/- Prior Period
Adjustment +/- Change in Accounting Principle = Retained
Earnings, adjusted balance + Net Income - Dividends declared =
Retained Earnings, ending balance</t>
  </si>
  <si>
    <t>Market value ratios</t>
  </si>
  <si>
    <t xml:space="preserve">Price-to-Earnings Ratio </t>
  </si>
  <si>
    <t>Price Per Share/Earnings Per Share. Investors use the price-to-earnings ratio to see how much they're paying for each dollar earned per stock.</t>
  </si>
  <si>
    <t xml:space="preserve">Market-to-Book Ratio </t>
  </si>
  <si>
    <t>Market Value Per Share/Book Value Per Share. This ratio compares your company's historic accounting value to the value set by the stock market.</t>
  </si>
  <si>
    <t>Price per share</t>
  </si>
  <si>
    <t>Discretionary cash flow-to-debt</t>
  </si>
  <si>
    <t>CFO - Capital expenditures - Dividend paid
Total debt</t>
  </si>
  <si>
    <t>Net cash flow-to-capital expenditures</t>
  </si>
  <si>
    <t>FFO - Dividends
Capital expenditures</t>
  </si>
  <si>
    <t>FFO (Funds from operations) to debt</t>
  </si>
  <si>
    <t>FFO
Total debt</t>
  </si>
  <si>
    <t>2x</t>
  </si>
  <si>
    <t>Free operating cash flow-to-debt</t>
  </si>
  <si>
    <t>CFO (adjusted) - Capital expenditures
Total debt</t>
  </si>
  <si>
    <t>FFO + Interest paid - Operatinf lease adjustments
Gross interest (prior to deductions for capitalized
interest or interest income)</t>
  </si>
  <si>
    <t>3x</t>
  </si>
  <si>
    <t>Return on capital</t>
  </si>
  <si>
    <t>EBIT
Average capital</t>
  </si>
  <si>
    <t>"Capital" = Equity + Non-current deffered taxes + Debt</t>
  </si>
  <si>
    <t xml:space="preserve">Operating Cycle </t>
  </si>
  <si>
    <t>Days Inventory Outstanding + Days Sales Outstanding</t>
  </si>
  <si>
    <t>1x</t>
  </si>
  <si>
    <t>Measures the number of days a company makes 1 complete operating cycle, i.e. purchase merchandise, sell them, and collect the amount due. A shorter operating cycle means that the company generates sales and collects cash faster.</t>
  </si>
  <si>
    <t>Liquidity Ratios</t>
  </si>
  <si>
    <t xml:space="preserve">Cash Conversion Cycle </t>
  </si>
  <si>
    <t>Operating Cycle - Days Payable Outstanding</t>
  </si>
  <si>
    <t>CCC measures how fast a company converts cash into more cash. It represents the number of days a company pays for purchases, sells them, and collects the amount due. Generally, like operating cycle, the shorter the CCC the better.</t>
  </si>
  <si>
    <t>Dividend - related ratios</t>
  </si>
  <si>
    <t>b x ROE</t>
  </si>
  <si>
    <t>Sustainable growth rate</t>
  </si>
  <si>
    <t>Dividend payout ratio</t>
  </si>
  <si>
    <t>Common share dividends
Net income attributable to common shares</t>
  </si>
  <si>
    <t>Retention rate (b)</t>
  </si>
  <si>
    <t>Net income attributable to common shares - Common share dividends
Net income attributable to common shares</t>
  </si>
  <si>
    <t>Cash flow per share</t>
  </si>
  <si>
    <t>(CFO - Preferred dividends)/Weighted average number of ordinary shares outstanding</t>
  </si>
  <si>
    <t xml:space="preserve">Total Asset Turnover </t>
  </si>
  <si>
    <t>Measures overall efficiency of a company in generating sales using its assets. The formula is similar to ROA, except that net sales is used instead of net income</t>
  </si>
  <si>
    <t>EBITDA per share</t>
  </si>
  <si>
    <t>ebitda_is
Average number of common stock</t>
  </si>
  <si>
    <t>Dividends per share</t>
  </si>
  <si>
    <t>Dividends paid
Number of shares outstanding</t>
  </si>
  <si>
    <t>Basic EPS</t>
  </si>
  <si>
    <t>(Net income - Preferred dividends)/Weighted average number of ordinary shares outstanding</t>
  </si>
  <si>
    <t>Diluted EPS</t>
  </si>
  <si>
    <t>(Net income - Preferred dividends + Aftertax interest on ordinary shares outstanding)/("Weighted average number of ordinary shares outstanding + Number of common shares that would have been issued at conversion")</t>
  </si>
  <si>
    <t>EBIT interest coverage</t>
  </si>
  <si>
    <t>EBIT/(Gross interest (prior to deductions for capitalized interest or interest income))</t>
  </si>
  <si>
    <t>ebitda_is interest coverage</t>
  </si>
  <si>
    <t>ebitda_is/(Gross interest (prior to deductions for capitalized interest or interest income))</t>
  </si>
  <si>
    <t>Performance Ratios</t>
  </si>
  <si>
    <t>Cash flow to revenue</t>
  </si>
  <si>
    <t>CFO
Net revenue</t>
  </si>
  <si>
    <t>Operating cash generated per
dollar of revenue</t>
  </si>
  <si>
    <t>Cash return on assets</t>
  </si>
  <si>
    <t>CFO
Average total assets</t>
  </si>
  <si>
    <t>Operating cash generated per
dollar of asset investment</t>
  </si>
  <si>
    <t>Cash return on equity</t>
  </si>
  <si>
    <t>CFO
Average shareholders’ equity</t>
  </si>
  <si>
    <t>Operating cash generated per
dollar of owner investment</t>
  </si>
  <si>
    <t>Cash to income</t>
  </si>
  <si>
    <t>CFO
Operating income</t>
  </si>
  <si>
    <t>Cash generated from operations</t>
  </si>
  <si>
    <t>CFO - Pref.dividends
Number of common shares outstanding</t>
  </si>
  <si>
    <t>Operating cash flow on a per
share basis</t>
  </si>
  <si>
    <t>Debt payment</t>
  </si>
  <si>
    <t>CFO
Cash paid for long term debt repayment</t>
  </si>
  <si>
    <t>Ability to pay debts with
operating cash flows</t>
  </si>
  <si>
    <t>Dividend payment</t>
  </si>
  <si>
    <t>CFO
Dividends paid</t>
  </si>
  <si>
    <t>Ability to pay dividends with
operating cash flows</t>
  </si>
  <si>
    <t>Investing and Financing</t>
  </si>
  <si>
    <t>CFO
Cash outflows for investing and financing activities</t>
  </si>
  <si>
    <t>Ability to acquire assets, pay
debts, and make distributions
to owners</t>
  </si>
  <si>
    <t>Debt Coverage</t>
  </si>
  <si>
    <t>CFO
Total debt</t>
  </si>
  <si>
    <t>Financial risk and financial
leverage</t>
  </si>
  <si>
    <t>Interest Coverage</t>
  </si>
  <si>
    <t>(CFO + Interest paid + Taxes paid)/Interest paid</t>
  </si>
  <si>
    <t>Ability to meet interest
obligations</t>
  </si>
  <si>
    <t>Reinvestment</t>
  </si>
  <si>
    <t>CFO
Cash paid for long term assets</t>
  </si>
  <si>
    <t>Ability to acquire assets with
operating cash flows</t>
  </si>
  <si>
    <t>Financial Statement Formulas</t>
  </si>
  <si>
    <t>Balance Sheet Equation</t>
  </si>
  <si>
    <t>Assets = Liabilities + Shareholders' Equity</t>
  </si>
  <si>
    <t>Accounting Equation</t>
  </si>
  <si>
    <t>asset-v1-US</t>
  </si>
  <si>
    <t>Market Performance Ratios</t>
  </si>
  <si>
    <t>(Net Income - Pref Stk dividends) / Shares outstanding</t>
  </si>
  <si>
    <t>Price to earnings ratio</t>
  </si>
  <si>
    <t>Market share price / Earnings per share</t>
  </si>
  <si>
    <t>Enterprise value</t>
  </si>
  <si>
    <t>Market capitalization + Interest Bearing Debt - Cash</t>
  </si>
  <si>
    <t>Enterprise value multiplier</t>
  </si>
  <si>
    <t>Enterprise value / Earnings before interest + taxes</t>
  </si>
  <si>
    <t>Market to Book Ratio</t>
  </si>
  <si>
    <t>Market value per share / Book value per share</t>
  </si>
  <si>
    <t>Market Capitalization</t>
  </si>
  <si>
    <t>Market price per share X Shares outstanding</t>
  </si>
  <si>
    <t>Return on Common Equity</t>
  </si>
  <si>
    <t>Net income / Common equity</t>
  </si>
  <si>
    <t>Return on investment</t>
  </si>
  <si>
    <t>Net Income + Interest X (1 - tax rate) / (Equity + long-term debt)</t>
  </si>
  <si>
    <t>Return on owner’s equity</t>
  </si>
  <si>
    <t>Net income /Average Owner’s Equity</t>
  </si>
  <si>
    <t>Return on Total Assets</t>
  </si>
  <si>
    <t>Net Income + Interest X (1 - tax rate) / Total assets</t>
  </si>
  <si>
    <t>Dupont formula</t>
  </si>
  <si>
    <t>Net Income/Equity</t>
  </si>
  <si>
    <t>Profit margin X Total asset
turnover X Equity Multiplier</t>
  </si>
  <si>
    <t>This is the Dupont Formula version ("States that ROE can be computed as: Profit margin X Total asset
turnover X Equity Multiplier")</t>
  </si>
  <si>
    <t>Profitability Ratios</t>
  </si>
  <si>
    <t>Gross Profit / Net Sales or Revenues</t>
  </si>
  <si>
    <t>Net Profit margin</t>
  </si>
  <si>
    <t>Net Income after tax / Net Sales</t>
  </si>
  <si>
    <t>Operating profit margin</t>
  </si>
  <si>
    <t>Operating profit / Net Sales</t>
  </si>
  <si>
    <t>EBIT return on Assets (EROA)</t>
  </si>
  <si>
    <t>EBIT / Average Total Assets</t>
  </si>
  <si>
    <t>Pre-tax Income to Sales</t>
  </si>
  <si>
    <t>Pretax income / Net sales</t>
  </si>
  <si>
    <t>Pre-tax return on assets</t>
  </si>
  <si>
    <t>Pretax income / Total assets</t>
  </si>
  <si>
    <t>Pre-tax return on common equity</t>
  </si>
  <si>
    <t>Pre-tax / Common equity</t>
  </si>
  <si>
    <t>Return on Assets</t>
  </si>
  <si>
    <t>Net Income / Total Assets</t>
  </si>
  <si>
    <t>Return on Equity</t>
  </si>
  <si>
    <t>Net Income/Shareholders Equity</t>
  </si>
  <si>
    <t>Net Income/Average Total Assets: The return on assets ratio indicates how much profit businesses make compared to their assets.</t>
  </si>
  <si>
    <t xml:space="preserve">Return on Equity </t>
  </si>
  <si>
    <t>Net Income/Average Stockholder Equity: This ratio shows your business's profitability from your stockholders' investments.</t>
  </si>
  <si>
    <t xml:space="preserve">Profit Margin </t>
  </si>
  <si>
    <t>Net Income/Sales: The profit margin is an easy way to tell how much of your income comes from sales.</t>
  </si>
  <si>
    <t xml:space="preserve">Earnings Per Share </t>
  </si>
  <si>
    <t>Net Income/Number of Common Shares Outstanding: The earnings-per-share ratio is similar to the return-on-equity ratio, except that this ratio indicates your profitability from the outstanding shares at the end of a given period.</t>
  </si>
  <si>
    <t>Asset Utilization / Turnover Ratios</t>
  </si>
  <si>
    <t>Total asset turnover</t>
  </si>
  <si>
    <t>Net Sales / Average Total Assets</t>
  </si>
  <si>
    <t>Accounts Receivables turnover</t>
  </si>
  <si>
    <t>Net Sales / Average Accounts Receivable</t>
  </si>
  <si>
    <t>Average Collection Period</t>
  </si>
  <si>
    <t>365 days/Receivables turnover ratio</t>
  </si>
  <si>
    <t>Cost of Goods Sold / Average Inventory</t>
  </si>
  <si>
    <t>Days sales in payables</t>
  </si>
  <si>
    <t>Average Accounts and Expenses Payable/(Operating expenses / 365)</t>
  </si>
  <si>
    <t>Days sales in inventory</t>
  </si>
  <si>
    <t>365 days / Inventory turnover ratio</t>
  </si>
  <si>
    <t>Debt-free Working Capital Turnover</t>
  </si>
  <si>
    <t>Sales / Debt-free Working Capital</t>
  </si>
  <si>
    <t>Capital intensity</t>
  </si>
  <si>
    <t>Average Total assets /Net Sales</t>
  </si>
  <si>
    <t>Sales / (Current assets - current liabilities)</t>
  </si>
  <si>
    <t>Short-term Solvency / Liquidity Ratios</t>
  </si>
  <si>
    <t>Cash / Average Current Liabilities</t>
  </si>
  <si>
    <t>Net Cash Provided by Operating Activities / Average Current Liabilities</t>
  </si>
  <si>
    <t>Current Assets / Current Liabilities</t>
  </si>
  <si>
    <t>Quick or Asset Test ratio</t>
  </si>
  <si>
    <t>Quick Assets (Cash &amp; equivalents + S-T investments + Receivables)/ Current Liabilities</t>
  </si>
  <si>
    <t>Interest-bearing Debt to Equity</t>
  </si>
  <si>
    <t>Interest-bearing debt / Total equity</t>
  </si>
  <si>
    <t>Dividend payout</t>
  </si>
  <si>
    <t>Dividends Per Share/ Earnings per Share</t>
  </si>
  <si>
    <t>Dividends Paid / Net Income</t>
  </si>
  <si>
    <t>Net Cash Flow from Operating Activities
(NCFOA)</t>
  </si>
  <si>
    <t>Net Income + Depreciation and Amortization</t>
  </si>
  <si>
    <t>Working capital</t>
  </si>
  <si>
    <t>Total Current Assets - Total Current Liabilities</t>
  </si>
  <si>
    <t>Debt Ratios</t>
  </si>
  <si>
    <t>Total debt to total assets</t>
  </si>
  <si>
    <t>Total Liabilities / Total assets</t>
  </si>
  <si>
    <t>Total debt to total equity</t>
  </si>
  <si>
    <t>Total Liabilities / Total Equity</t>
  </si>
  <si>
    <t>Total equity to total assets</t>
  </si>
  <si>
    <t>Total equity / Total assets</t>
  </si>
  <si>
    <t>Equity Multiplier</t>
  </si>
  <si>
    <t>Total Assets / Total Equity</t>
  </si>
  <si>
    <t>Measures the percentage of total assets provided by creditors</t>
  </si>
  <si>
    <t>Long-term debt to equity</t>
  </si>
  <si>
    <t>Long-term Liabilities / Total Equity</t>
  </si>
  <si>
    <t>Times interest earned aka Interest coverage ratio</t>
  </si>
  <si>
    <t>Operating income* / Interest expense</t>
  </si>
  <si>
    <t>Cash coverage</t>
  </si>
  <si>
    <t>Operating income* + depreciation + amortization / Interest</t>
  </si>
  <si>
    <t>(Net Income before taxes + Interest charges + long-term lease payments) / (Interest charges + Long-term lease payments)</t>
  </si>
  <si>
    <t>Management Accounting Formulas</t>
  </si>
  <si>
    <t>Profit Equation</t>
  </si>
  <si>
    <t>Selling Price (# units sold) – Variable Costs (# units sold) – Total
Fixed Costs</t>
  </si>
  <si>
    <t>Total Contribution Margin</t>
  </si>
  <si>
    <t>Contribution Margin per Unit * Units Sold</t>
  </si>
  <si>
    <t>Variable Cost per Unit</t>
  </si>
  <si>
    <t>Total Variable Costs / Units Sold</t>
  </si>
  <si>
    <t>Contribution Margin Ratio</t>
  </si>
  <si>
    <t>(Selling Price – Variable Costs) / Selling Price</t>
  </si>
  <si>
    <t>Break-Even Point (BEP) in Units</t>
  </si>
  <si>
    <t>Fixed Costs / Contribution Margin</t>
  </si>
  <si>
    <t>Break-Even Point in $</t>
  </si>
  <si>
    <t>Fixed Costs / Contribution Margin Ratio</t>
  </si>
  <si>
    <t>Break Even</t>
  </si>
  <si>
    <t>Total Revenues - (Total Variable Costs + Total Fixed Costs) = 0</t>
  </si>
  <si>
    <t>Target Cost per Unit</t>
  </si>
  <si>
    <t>((Quantity *Price) – fixed costs – profit required) / Quantity</t>
  </si>
  <si>
    <t>Margin of Safety (MOS)</t>
  </si>
  <si>
    <t>Actual Sales – BEP = (#units * sales price) - BEP</t>
  </si>
  <si>
    <t>Profit maximizing price</t>
  </si>
  <si>
    <t>Total contribution margin - Fixed Costs</t>
  </si>
  <si>
    <t>Incremental Cost per Unit</t>
  </si>
  <si>
    <t>Sum of Variable Costs / units produced</t>
  </si>
  <si>
    <t>Total Budget = Total Costs</t>
  </si>
  <si>
    <t>Total Variable Costs + Total Fixed Costs</t>
  </si>
  <si>
    <t>Estimate of Variable Cost</t>
  </si>
  <si>
    <t>Change in Cost / Change in Activity</t>
  </si>
  <si>
    <t>(Cost at its highest level of Activity - Cost at its lowest level of</t>
  </si>
  <si>
    <t>Total Cost</t>
  </si>
  <si>
    <t>Fixed cost + (Variable cost per unit x Activity level in units)</t>
  </si>
  <si>
    <t>Estimate of the total cost for a given activity
level</t>
  </si>
  <si>
    <t>Finance Formulas</t>
  </si>
  <si>
    <t>Present Value of $1 (lump sum)</t>
  </si>
  <si>
    <t>PV=FVn/(1 + i)n</t>
  </si>
  <si>
    <t>Internal rate of return factor</t>
  </si>
  <si>
    <t>Net Initial Investment / Annual Cash Flow</t>
  </si>
  <si>
    <t>Discounted cash flow</t>
  </si>
  <si>
    <t>Cash Flow/ (1 + r)^n</t>
  </si>
  <si>
    <t>Interest rate parity: US$ to Euro</t>
  </si>
  <si>
    <t>F(euro/$) = S(euro/$) (1 + Reurorf)/ (1 + R$rf)</t>
  </si>
  <si>
    <t>Cost of Preferred Stock</t>
  </si>
  <si>
    <t>RPS= (DPS/ PPS)</t>
  </si>
  <si>
    <t>Purchasing power parity</t>
  </si>
  <si>
    <t>Pdollar = S(dollar/euro) * Peuro</t>
  </si>
  <si>
    <t>Dividend growth</t>
  </si>
  <si>
    <t>Rs= (D1/ P0) + g</t>
  </si>
  <si>
    <t>PG HA</t>
  </si>
  <si>
    <t>Short-term debt paying ability. Current assets less current liabilities =
“working capital,” the relatively liquid portion of an enterprise that serves
as a safeguard for meeting unexpected obligations arising within the
ordinary operating cycle of the business.
Benchmark: PG, HA, ROT (&gt;2)</t>
  </si>
  <si>
    <t>Interpretation and benchmark</t>
  </si>
  <si>
    <t>Notes on Financial Ratio Formula</t>
  </si>
  <si>
    <t>Quick (acid-test) ratio</t>
  </si>
  <si>
    <t>Cash + marketable securities + net receivables
Current liabilities</t>
  </si>
  <si>
    <t>Immediate short-term liquidity
Benchmark: PG, HA, ROT (&gt;1)</t>
  </si>
  <si>
    <t>Cash ratio</t>
  </si>
  <si>
    <t>Cash + marketable securities
Current liabilities</t>
  </si>
  <si>
    <t>More conservative than quick ratio as it excludes net receivables (all of
which may not be collected)
Benchmark: PG, HA, ROT (&gt;40-50%)</t>
  </si>
  <si>
    <t>Leverage ratios measure the extent to which a company uses liabilities rather than equity to finance its assets</t>
  </si>
  <si>
    <t>CFO ratio</t>
  </si>
  <si>
    <t>CFO
Average current liabilities</t>
  </si>
  <si>
    <t>Ability to repay current liabilities from operations
Benchmark: PG, HA, ROT (&gt;40-50%)</t>
  </si>
  <si>
    <t>Defensive interval =
(Cash burn rate)</t>
  </si>
  <si>
    <t>365 X Quick ratio
Projected expenditures</t>
  </si>
  <si>
    <t>Projected expenditures (= COGS + Other
operating expenses except depreciation)
Conservative view of firm’s liquidity. Compares currently available quick
sources of cash with estimated outflows needed to operate.
Benchmark: PG, HA</t>
  </si>
  <si>
    <t>Current assets – Current liabilities</t>
  </si>
  <si>
    <t>Note: you may have used a different definition from corporate finance.
Please use this definition for FSA</t>
  </si>
  <si>
    <t>Receivable turnover</t>
  </si>
  <si>
    <t>Net sales
Average net trade receivables</t>
  </si>
  <si>
    <t>Liquidity of receivables
Benchmark: PG, HA</t>
  </si>
  <si>
    <t>Average receivables collection day</t>
  </si>
  <si>
    <t>365
Receivable turnover</t>
  </si>
  <si>
    <t>Effectiveness of firm’s credit policies and level of investment in
receivables needed to maintain firm’s sales level. Average
number of days until A/R collected.
Benchmark: PG, HA</t>
  </si>
  <si>
    <t>Cost of goods sold (COGS)
Average total inventory</t>
  </si>
  <si>
    <t>Liquidity of inventory
Benchmark: PG, HA</t>
  </si>
  <si>
    <t>Average days inventory in stock</t>
  </si>
  <si>
    <t>365
Inventory turnover</t>
  </si>
  <si>
    <t>Average number of days inventory held until sold.
Benchmark: PG, HA</t>
  </si>
  <si>
    <t>Average days payables outstanding</t>
  </si>
  <si>
    <t>365
Payables turnover</t>
  </si>
  <si>
    <t>Average number of days until payables are paid
Benchmark: PG, HA</t>
  </si>
  <si>
    <t>Operating cycle</t>
  </si>
  <si>
    <t>Receivables collection days + Inventory holding days</t>
  </si>
  <si>
    <t>Indicates the days in the normal operating cycle.
Benchmark: PG, HA</t>
  </si>
  <si>
    <t>Net trade cycle or cash cycle</t>
  </si>
  <si>
    <t>Operating cycle - Average days payables outstanding</t>
  </si>
  <si>
    <t>Indicates the days in the normal cash conversion cycle of the firm.
Benchmark: PG, HA</t>
  </si>
  <si>
    <t>Net sales
Average working capital</t>
  </si>
  <si>
    <t>Amount of operating capital needed to maintain a given sales level
Benchmark: PG, HA</t>
  </si>
  <si>
    <t>Fixed asset turnover</t>
  </si>
  <si>
    <t>Net sales
Average net fixed assets</t>
  </si>
  <si>
    <t>Efficiency of fixed assets (productive capacity) in generating sales
Benchmark: PG, HA</t>
  </si>
  <si>
    <t>Net sales
Average total assets</t>
  </si>
  <si>
    <t>Efficiency of asset use in sales generation
Benchmark: PG, HA</t>
  </si>
  <si>
    <t>Average PPE age</t>
  </si>
  <si>
    <t>Accumulated depreciation
Depreciation expense</t>
  </si>
  <si>
    <t>Estimate of how long the average fixed asset has been held.
Benchmark: PG, HA</t>
  </si>
  <si>
    <t>Average PPE useful life</t>
  </si>
  <si>
    <t>Ending balance of gross PPE
Depreciation expense</t>
  </si>
  <si>
    <t>Estimate the average useful (depreciable) life of PPE assets. If
annual data are used this ratio estimates the number of years of
estimated useful life.
Benchmark: PG, HA</t>
  </si>
  <si>
    <t>Return on equity (ROE)</t>
  </si>
  <si>
    <t>Net income
Average total shareholders’ equity</t>
  </si>
  <si>
    <t>Profitability of all equity investors’ investment
Benchmark: EB (Cost of equity capital), PG, HA</t>
  </si>
  <si>
    <t>Interpretation and Benchmark</t>
  </si>
  <si>
    <t>Return on assets (ROA)</t>
  </si>
  <si>
    <t>Net Income + Interest expense * (1-tax rate)
Average total assets</t>
  </si>
  <si>
    <t>Overall profitability of assets. Sometimes called return on investment (ROI).
Benchmark: EB (WACC), PG, HA</t>
  </si>
  <si>
    <t>Return on invested capital (ROIC)</t>
  </si>
  <si>
    <t>EBIT * (1- tax rate)
Average invested capital</t>
  </si>
  <si>
    <t>"NOPAT = EBIT * (1- tax rate)
Average invested capital"
Overall profitability of invested capital. Sometimes called return on capital
employed (ROCE) or return on net operating assets (RNOA).
Benchmark: EB (WACC), PG, HA</t>
  </si>
  <si>
    <t>Gross profit margin on sales</t>
  </si>
  <si>
    <t>Net sales – COGS = Gross margin
Net sales</t>
  </si>
  <si>
    <t>Captures the relation between sales generated and manufacturing (or merchandising)
costs
Benchmark: PG, HA</t>
  </si>
  <si>
    <t>EBIT
Net sales</t>
  </si>
  <si>
    <t>Measures profitability independently of an enterprise’s financing and tax positions
Benchmark: PG, HA</t>
  </si>
  <si>
    <t>Net profit margin on sales</t>
  </si>
  <si>
    <t>Net income
Net Sales</t>
  </si>
  <si>
    <t>Net income generated by each sales dollar
Benchmark: PG, HA</t>
  </si>
  <si>
    <t>Measures return on assets on “cash” basis.
Benchmark: PG, HA</t>
  </si>
  <si>
    <t>Earnings per share (EPS)</t>
  </si>
  <si>
    <t>Net income less preferred dividends
Weighted common shares outstanding</t>
  </si>
  <si>
    <t>Net income earned per common share
Benchmark: PG, HA</t>
  </si>
  <si>
    <t>Price earnings ratio (P-E)</t>
  </si>
  <si>
    <t>Market price of stock
Earnings per share</t>
  </si>
  <si>
    <t>Ratio of market price to earnings per share
Benchmark: PG, HA</t>
  </si>
  <si>
    <t>COGS + change in inventory = Purchases
Average accounts payable</t>
  </si>
  <si>
    <t>Market to book ratio</t>
  </si>
  <si>
    <t>Market value of equity
Book value of equity</t>
  </si>
  <si>
    <t>Ratio of the market’s valuation of the enterprise to the book value of the enterprise
on its financial statements.
Benchmark: PG, HA</t>
  </si>
  <si>
    <t>Solvency Ratios</t>
  </si>
  <si>
    <t>Dividend Payout</t>
  </si>
  <si>
    <t>Cash dividends paid on common equity
Net income</t>
  </si>
  <si>
    <t>Percentage of earnings distributed as cash dividends. Note: Some firms/analysts
calculate this using cash dividends declared in the numerator instead.
Benchmark: PG, HA</t>
  </si>
  <si>
    <t>Dividend Yield</t>
  </si>
  <si>
    <t>Cash dividends paid per share of common equity
Price per share</t>
  </si>
  <si>
    <t>Percentage of share price distributed as cash dividends
Benchmark: PG, HA</t>
  </si>
  <si>
    <t>Debt to total assets</t>
  </si>
  <si>
    <t>Percentage of total assets provided by creditors. Total debt is a subset of total
liabilities. Typically, you sum total long term debt and the current portion of long
term debt in the numerator. Other additions might be made: notes payable,
capital leases, and operating leases if capitalized.
Benchmark: EB (optimal capital structure), PG, HA</t>
  </si>
  <si>
    <t>Debt to equity</t>
  </si>
  <si>
    <t>Percentage of total assets provided by owners.
Benchmark: EB (optimal capital structure), PG, HA</t>
  </si>
  <si>
    <t>Total (average) assets
Total (average) shareholders’ equity</t>
  </si>
  <si>
    <t>Degree to which enterprise uses owners’ capital to finance assets. We’ll calculate
this ratio using the averages of the balance sheet accounts to facilitate our ratio
decomposition.
Benchmark: EB (optimal capital structure), PG, HA</t>
  </si>
  <si>
    <t>Times interest earned (TIE)</t>
  </si>
  <si>
    <t>EBIT
Interest expense</t>
  </si>
  <si>
    <t>Ability to meet interest payments as they mature. EBIT is sometimes called
Operating Income.
Benchmark: PG, HA, ROT (minimal 2-4)</t>
  </si>
  <si>
    <t>CFO to interest</t>
  </si>
  <si>
    <t>CFO + interest and taxes paid in cash
Interest expense</t>
  </si>
  <si>
    <t>Ability to meet interest payments from operating cash flow. Some analysts
calculate the numerator using CFO + interest expense + tax expense. This
calculation is less internally consistent as what we are striving for in the
numerator is a cash flow number, not a mix of cash flow and accruals.
Benchmark: PG, HA, ROT (&gt;=2-4)</t>
  </si>
  <si>
    <t>CFO to debt</t>
  </si>
  <si>
    <t>CFO + interest and taxes paid in cash
Average total liabilities</t>
  </si>
  <si>
    <t>Ability to repay total liabilities in a given year from operations. See caveat above
regarding numerator.
Benchmark: PG, HA, ROT (?)</t>
  </si>
  <si>
    <t>Cash flow adequecy</t>
  </si>
  <si>
    <t>CFO
CAPEX + debt and dividends payments</t>
  </si>
  <si>
    <t>Measures how many times capital expenditures, debt repayments, cash dividends
covered by CFO.
Benchmark: PG, HA, ROT (1)</t>
  </si>
  <si>
    <t>Common shareholders’ equity
Outstanding shares</t>
  </si>
  <si>
    <t>Amount each share would receive if company were liquidated at the amounts
reported on the balance sheet
Benchmark: none</t>
  </si>
  <si>
    <t>CFO to Operating earnings</t>
  </si>
  <si>
    <t>CFO
Operating earnings</t>
  </si>
  <si>
    <t>Operating cash flow + accruals = operating earnings. This ratio gives an
indication of how much CFO differs from operating earnings due to accounting
accruals.
Benchmark: PG, HA, ROT (&gt;1)</t>
  </si>
  <si>
    <t>Current Asset / Current Liability</t>
  </si>
  <si>
    <t>online 2</t>
  </si>
  <si>
    <t>(Cash + Marketable securities + account receivables) / Current Liability</t>
  </si>
  <si>
    <t>(Cash + Marketable securities)/current Liability</t>
  </si>
  <si>
    <t>Cash flow from operations ratio</t>
  </si>
  <si>
    <t>Cash Flow from Operations / Current Liability</t>
  </si>
  <si>
    <t>Receivable Turnover</t>
  </si>
  <si>
    <t>net annual sales / average receivables</t>
  </si>
  <si>
    <t>Average Number of days receivables outstanding (Average Collection period)</t>
  </si>
  <si>
    <t>365/receivables turnover</t>
  </si>
  <si>
    <t>Inventory Turnover</t>
  </si>
  <si>
    <t>Cost of goods sold (COGS) / average inventory</t>
  </si>
  <si>
    <t>Average Number of days in stock</t>
  </si>
  <si>
    <t>365/ Inventory turn over</t>
  </si>
  <si>
    <t>Annual Purchases / Average Payables</t>
  </si>
  <si>
    <t>Average Number of days payables outstanding (Average age of payables)</t>
  </si>
  <si>
    <t>365 / payable turnover</t>
  </si>
  <si>
    <t>Cash Conversion Cycle</t>
  </si>
  <si>
    <t>Average collection period + average number of days in stock – average age of payables</t>
  </si>
  <si>
    <t>gross profit / net sales</t>
  </si>
  <si>
    <t>Operating Profit Margin</t>
  </si>
  <si>
    <t>Operating Income / net sales</t>
  </si>
  <si>
    <t>Earnings before interest, tax, depreciation and amortization / net sales</t>
  </si>
  <si>
    <t>Net Margin (Profit Margin)</t>
  </si>
  <si>
    <t>net income / sales</t>
  </si>
  <si>
    <t>Contribution Margin</t>
  </si>
  <si>
    <t>Contribution / sales</t>
  </si>
  <si>
    <t>Return on investment Ratios.</t>
  </si>
  <si>
    <t>Return on Assets (ROA)</t>
  </si>
  <si>
    <t>EBIT /average total assets</t>
  </si>
  <si>
    <t>(net income – preferred dividends)/average common equity</t>
  </si>
  <si>
    <t>Return on Total equity (ROE)</t>
  </si>
  <si>
    <t>net income / average total equity</t>
  </si>
  <si>
    <t>Operating Efficiency Ratios</t>
  </si>
  <si>
    <t>Total Asset turnover</t>
  </si>
  <si>
    <t>net sales/average total assets</t>
  </si>
  <si>
    <t>net sales / average net fixed assets</t>
  </si>
  <si>
    <t>Equity turnover</t>
  </si>
  <si>
    <t>net sales / average total equity</t>
  </si>
  <si>
    <t>Financial Risk Ratios / Solvency Ratios</t>
  </si>
  <si>
    <t>Debt to Total Capital</t>
  </si>
  <si>
    <t>total debt / total capital</t>
  </si>
  <si>
    <t>Debt to Equity</t>
  </si>
  <si>
    <t>Total debt / total equity</t>
  </si>
  <si>
    <t>average total assets / average total equity</t>
  </si>
  <si>
    <t>Interest Coverage Ratio</t>
  </si>
  <si>
    <t>EBIT / interest expense</t>
  </si>
  <si>
    <t>Cash flow from operations / total debt</t>
  </si>
  <si>
    <t>earnings before fixed charges and taxes / fixed charges</t>
  </si>
  <si>
    <t>Price to earnings (P/E) ratio</t>
  </si>
  <si>
    <t>current market price of the common stock / company earnings per share</t>
  </si>
  <si>
    <t>(net income – dividends on preferred stock) / weighted average number of shares outstanding</t>
  </si>
  <si>
    <t>Sustainable growth rate g</t>
  </si>
  <si>
    <t>Retention rate * ROE</t>
  </si>
  <si>
    <t>where retention rate = 1 – dividend declared /net income = 1 – dividend payout ratio</t>
  </si>
  <si>
    <t>Solvency</t>
  </si>
  <si>
    <t>(Current Assets - Inventories) / Current Liabilities</t>
  </si>
  <si>
    <t>Total Debt/Equity Ratio</t>
  </si>
  <si>
    <t>Total Liabilities / Shareholders Equity</t>
  </si>
  <si>
    <t>Long Term Debt/Equity Ratio</t>
  </si>
  <si>
    <t>Long Term Debt / Shareholders Equity</t>
  </si>
  <si>
    <t>Short Term Debt/Equity Ratio</t>
  </si>
  <si>
    <t>Short Term Debt / Shareholders Equity</t>
  </si>
  <si>
    <t>Days Sales Outstanding</t>
  </si>
  <si>
    <t>(Receiveables / Revenue) x 365</t>
  </si>
  <si>
    <t>Days Inventory Outstanding</t>
  </si>
  <si>
    <t>(Inventory / COGS) x 365</t>
  </si>
  <si>
    <t>Days Payable Outstanding</t>
  </si>
  <si>
    <t>(Accounts Payable / COGS) x 365</t>
  </si>
  <si>
    <t>DSO + DIO - DPO</t>
  </si>
  <si>
    <t>Receivables Turnover</t>
  </si>
  <si>
    <t>Revenue / (Average of Current and Prior Year Receivables)</t>
  </si>
  <si>
    <t>COGS / (Average of Current and Prior Year Inventory)</t>
  </si>
  <si>
    <t>Average Age of Inventory (Days)</t>
  </si>
  <si>
    <t>365 / Inventory Turnover</t>
  </si>
  <si>
    <t>Intangibles % of Book Value</t>
  </si>
  <si>
    <t>Intangibles / Shareholders Equity</t>
  </si>
  <si>
    <t>Inventory % of Revenue</t>
  </si>
  <si>
    <t>Inventory / Revenue</t>
  </si>
  <si>
    <t>LT-Debt as % of Invested Capital</t>
  </si>
  <si>
    <t>Long Term Debt / Invested Capital</t>
  </si>
  <si>
    <t>ST-Debt as % of Invested Capital</t>
  </si>
  <si>
    <t>Short Term Debt / Invested Capital</t>
  </si>
  <si>
    <t>LT-Debt as % of Total Debt</t>
  </si>
  <si>
    <t>Long Term Debt / Total Liabilities</t>
  </si>
  <si>
    <t>ST-Debt as % of Total Debt</t>
  </si>
  <si>
    <t>Short Term Debt / Total Liabilities</t>
  </si>
  <si>
    <t>Total Liabilities % of Total Assets</t>
  </si>
  <si>
    <t>Total Liabilities / Total Assets</t>
  </si>
  <si>
    <t>Working Capital % of Price</t>
  </si>
  <si>
    <t>Working Capital / Market Cap</t>
  </si>
  <si>
    <t>Gross Profit Rate</t>
  </si>
  <si>
    <t>online 1</t>
  </si>
  <si>
    <t>Return on Sales</t>
  </si>
  <si>
    <t>Return on Stockholders' Equity</t>
  </si>
  <si>
    <t>Current Assets ÷ Current Liabilities</t>
  </si>
  <si>
    <t>Acid Test Ratio</t>
  </si>
  <si>
    <t>Management Efficiency Ratios</t>
  </si>
  <si>
    <t>Accounts Payable Turnover</t>
  </si>
  <si>
    <t>Net Sales ÷ Average Total Assets</t>
  </si>
  <si>
    <t>Debt-Equity Ratio</t>
  </si>
  <si>
    <t>Total Liabilities ÷ Total Equity</t>
  </si>
  <si>
    <t>Evaluates the capital structure of a company. A D/E ratio of more than 1 implies that the company is a leveraged firm; less than 1 implies that it is a conservative one.</t>
  </si>
  <si>
    <t>Times Interest Earned</t>
  </si>
  <si>
    <t>EBIT ÷ Interest Expense</t>
  </si>
  <si>
    <t>Measures the number of times interest expense is converted to income, and if the company can pay its interest expense using the profits generated. EBIT is earnings before interest and taxes.</t>
  </si>
  <si>
    <t>Valuation and Growth Ratios</t>
  </si>
  <si>
    <t>Earnings per Share</t>
  </si>
  <si>
    <t>(Net Income - Preferred Dividends) ÷ Average Common Shares Outstanding</t>
  </si>
  <si>
    <t>EPS shows the rate of earnings per share of common stock. Preferred dividends is deducted from net income to get the earnings available to common stockholders.</t>
  </si>
  <si>
    <t>Price-Earnings Ratio</t>
  </si>
  <si>
    <t>Market Price per Share ÷ Earnings per Share</t>
  </si>
  <si>
    <t>Used to evaluate if a stock is over- or under-priced. A relatively low P/E ratio could indicate that the company is under-priced. Conversely, investors expect high growth rate from companies with high P/E ratio.</t>
  </si>
  <si>
    <t>Dividend Pay-out Ratio</t>
  </si>
  <si>
    <t>Dividend per Share ÷ Earnings per Share</t>
  </si>
  <si>
    <t>Determines the portion of net income that is distributed to owners. Not all income is distributed since a significant portion is retained for the next year's operations.</t>
  </si>
  <si>
    <t>Dividend per Share ÷ Market Price per Share</t>
  </si>
  <si>
    <t>Measures the percentage of return through dividends when compared to the price paid for the stock. A high yield is attractive to investors who are after dividends rather than long-term capital appreciation.</t>
  </si>
  <si>
    <t>Book Value per Share</t>
  </si>
  <si>
    <t>Common SHE ÷ Average Common Shares</t>
  </si>
  <si>
    <t>Indicates the value of stock based on historical cost. The value of common shareholders' equity in the books of the company is divided by the average common shares outstanding.</t>
  </si>
  <si>
    <t>Return ratios</t>
  </si>
  <si>
    <t>Basic earning power ratio</t>
  </si>
  <si>
    <t>Also known as Operating return on assets</t>
  </si>
  <si>
    <t>Financial Leverage</t>
  </si>
  <si>
    <t>Fixed - charge coverage ratio</t>
  </si>
  <si>
    <t>Earnings before interest and taxes + Lease paypment</t>
  </si>
  <si>
    <t>denominator filled</t>
  </si>
  <si>
    <t>Liquidity</t>
  </si>
  <si>
    <t>Net working capital to sales ratio</t>
  </si>
  <si>
    <t>Current assets - Current liabilities</t>
  </si>
  <si>
    <t xml:space="preserve">Debt Ratio </t>
  </si>
  <si>
    <t>Total Liabilities ÷ Total Assets</t>
  </si>
  <si>
    <t>Measures the portion of company assets that is financed by debt (obligations to third parties). Debt ratio can also be computed using the formula: 1 minus Equity Ratio.</t>
  </si>
  <si>
    <t xml:space="preserve">Equity Ratio </t>
  </si>
  <si>
    <t>Total Equity ÷ Total Assets</t>
  </si>
  <si>
    <t>Determines the portion of total assets provided by equity (i.e. owners' contributions and the company's accumulated profits). Equity ratio can also be computed using the formula: 1 minus Debt Ratio. The reciprocal of equity ratio is known as equity multiplier, which is equal to total assets divided by total equity.</t>
  </si>
  <si>
    <t xml:space="preserve">Debt-Equity Ratio </t>
  </si>
  <si>
    <t xml:space="preserve">Times Interest Earned </t>
  </si>
  <si>
    <t xml:space="preserve">Earnings per Share </t>
  </si>
  <si>
    <t>(Net Income - Preferred Dividends ) ÷ Average Common Shares Outstanding</t>
  </si>
  <si>
    <t xml:space="preserve">Price-Earnings Ratio </t>
  </si>
  <si>
    <t xml:space="preserve">Dividend Pay-out Ratio </t>
  </si>
  <si>
    <t xml:space="preserve">Dividend Yield Ratio </t>
  </si>
  <si>
    <t xml:space="preserve">Book Value per Share </t>
  </si>
  <si>
    <t># linebreaks</t>
  </si>
  <si>
    <t>=result(Sheet8!A2:C445)</t>
  </si>
  <si>
    <t>linebreak</t>
  </si>
  <si>
    <t>=CONCATENATE("("&amp;B2&amp;")"&amp;"/"&amp;"("&amp;B3&amp;")")</t>
  </si>
  <si>
    <t>/1</t>
  </si>
  <si>
    <t>/2</t>
  </si>
  <si>
    <t>Current assets</t>
  </si>
  <si>
    <t>current liabilities</t>
  </si>
  <si>
    <t>Cash, short-­‐term investments, and net receivables</t>
  </si>
  <si>
    <t>Net cash provided by operating/(activities/Average current liabilities)</t>
  </si>
  <si>
    <t>Net cash provided by operating</t>
  </si>
  <si>
    <t>(activities/Average current liabilities)</t>
  </si>
  <si>
    <t>Current Liabil​ities</t>
  </si>
  <si>
    <t>Gross Profit</t>
  </si>
  <si>
    <t>Net Sales</t>
  </si>
  <si>
    <t>Net Income</t>
  </si>
  <si>
    <t>Average Total Assets</t>
  </si>
  <si>
    <t>Net sales</t>
  </si>
  <si>
    <t>Average trade receivables (net)</t>
  </si>
  <si>
    <t>Cost of goods sold</t>
  </si>
  <si>
    <t>Average inventory</t>
  </si>
  <si>
    <t>Average total assets</t>
  </si>
  <si>
    <t>Current Assets</t>
  </si>
  <si>
    <t>Average Daily Operating Costs</t>
  </si>
  <si>
    <t/>
  </si>
  <si>
    <t>Cost of Goods Sold</t>
  </si>
  <si>
    <t>365</t>
  </si>
  <si>
    <t>Sales</t>
  </si>
  <si>
    <t>Accounts Receivable</t>
  </si>
  <si>
    <t>Receiv​ables Turnover</t>
  </si>
  <si>
    <t>Net Fixed Assets</t>
  </si>
  <si>
    <t>Market Value per Share</t>
  </si>
  <si>
    <t>Average Stockholders' Equity</t>
  </si>
  <si>
    <t>Current Liabilities</t>
  </si>
  <si>
    <t>Net income</t>
  </si>
  <si>
    <t>Netsales</t>
  </si>
  <si>
    <t>Net income minus preferred dividends</t>
  </si>
  <si>
    <t>Average common stockholders’ equity</t>
  </si>
  <si>
    <t>Weighted-­‐average number of shares outstanding</t>
  </si>
  <si>
    <t>Market prince of stock</t>
  </si>
  <si>
    <t>Cash dividends</t>
  </si>
  <si>
    <t>(Cash + Marketable Securities )</t>
  </si>
  <si>
    <t>Total liabilities</t>
  </si>
  <si>
    <t>Total assets</t>
  </si>
  <si>
    <t>Net Credit Sales</t>
  </si>
  <si>
    <t>Average Accounts Receivable</t>
  </si>
  <si>
    <t>Income before income taxes and interest expense</t>
  </si>
  <si>
    <t>Interest expense</t>
  </si>
  <si>
    <t>Net cash provided by operating activities</t>
  </si>
  <si>
    <t>Average total liabilities</t>
  </si>
  <si>
    <t>Common stockholding equality</t>
  </si>
  <si>
    <t>Outstanding shares</t>
  </si>
  <si>
    <t>(Earnings before Interest &amp; Taxes + Deprec​iation)</t>
  </si>
  <si>
    <t>Interest</t>
  </si>
  <si>
    <t>(Inventory)/(Cost of goods sold / 365)</t>
  </si>
  <si>
    <t>(Inventory)</t>
  </si>
  <si>
    <t>(Cost of goods sold 365)</t>
  </si>
  <si>
    <t>Accounts receivable</t>
  </si>
  <si>
    <t>(Accounts receivable)</t>
  </si>
  <si>
    <t>(Average day's sales on credit Sales on credit / 365)</t>
  </si>
  <si>
    <t>Accounts payable</t>
  </si>
  <si>
    <t>(Accounts payable)/(Average day's purchases)</t>
  </si>
  <si>
    <t>(Accounts payable)</t>
  </si>
  <si>
    <t>(Average day's purchases)</t>
  </si>
  <si>
    <t>Number of days</t>
  </si>
  <si>
    <t>(Number of days)/(Receivable turnover)</t>
  </si>
  <si>
    <t>(Number of days)</t>
  </si>
  <si>
    <t>(Receivable turnover)</t>
  </si>
  <si>
    <t>Purchases</t>
  </si>
  <si>
    <t>(Purchases)/(Average payables)</t>
  </si>
  <si>
    <t>(Purchases)</t>
  </si>
  <si>
    <t>(Average payables)</t>
  </si>
  <si>
    <t>Number of days in a period</t>
  </si>
  <si>
    <t>(Number of days in a period)/(Payable turnover)</t>
  </si>
  <si>
    <t>(Number of days in a period)</t>
  </si>
  <si>
    <t>(Payable turnover)</t>
  </si>
  <si>
    <t>Revenue</t>
  </si>
  <si>
    <t>(Revenue)/(Average working capital)</t>
  </si>
  <si>
    <t>(Revenue)</t>
  </si>
  <si>
    <t>(Average working capital)</t>
  </si>
  <si>
    <t>(Revenue)/(Average fixed assets)</t>
  </si>
  <si>
    <t>(Average fixed assets)</t>
  </si>
  <si>
    <t>(Revenue)/(Average total assets)</t>
  </si>
  <si>
    <t>(Average total assets)</t>
  </si>
  <si>
    <t>360</t>
  </si>
  <si>
    <t>Total debt</t>
  </si>
  <si>
    <t>(Total debt)/(Total shareholders’ equity)</t>
  </si>
  <si>
    <t>(Total debt)</t>
  </si>
  <si>
    <t>(Total shareholders’ equity)</t>
  </si>
  <si>
    <t>(Average total assets)/(Total shareholders’ equity)</t>
  </si>
  <si>
    <t>(Total debt)/(Total assets)</t>
  </si>
  <si>
    <t>(Total assets)</t>
  </si>
  <si>
    <t>(Total debt)/(Total debt + Total shareholders’ equity)</t>
  </si>
  <si>
    <t>(Total debt + Total shareholders’ equity)</t>
  </si>
  <si>
    <t>EBT (Earnings Before Taxes)</t>
  </si>
  <si>
    <t>(EBT (Earnings Before Taxes))/(Revenue)</t>
  </si>
  <si>
    <t>(EBT (Earnings Before Taxes))</t>
  </si>
  <si>
    <t>(Net income)/(Revenue)</t>
  </si>
  <si>
    <t>(Net income)</t>
  </si>
  <si>
    <t>(EBIT)/(Debt + Equity)</t>
  </si>
  <si>
    <t>(EBIT)</t>
  </si>
  <si>
    <t>(Debt + Equity)</t>
  </si>
  <si>
    <t>(Net income)/(Average total equity)</t>
  </si>
  <si>
    <t>(Average total equity)</t>
  </si>
  <si>
    <t>Net income - Preferred dividends</t>
  </si>
  <si>
    <t>(Net income - Preferred dividends)/(Average common equity)</t>
  </si>
  <si>
    <t>(Net income - Preferred dividends)</t>
  </si>
  <si>
    <t>(Average common equity)</t>
  </si>
  <si>
    <t>Operating income</t>
  </si>
  <si>
    <t>(Operating income)/(Average total assets)</t>
  </si>
  <si>
    <t>(Operating income)</t>
  </si>
  <si>
    <t>Net Sales X 100</t>
  </si>
  <si>
    <t>Operating Cost</t>
  </si>
  <si>
    <t>Operating Profit</t>
  </si>
  <si>
    <t>Net Profit After Interest And Taxes</t>
  </si>
  <si>
    <t>Shareholders Funds or Investments X 100</t>
  </si>
  <si>
    <t>Net Profit after Taxes</t>
  </si>
  <si>
    <t>Gross Capital Employed X 100</t>
  </si>
  <si>
    <t>Net Profit After Tax &amp; Preference Dividend</t>
  </si>
  <si>
    <t>No of Equity Shares</t>
  </si>
  <si>
    <t>Dividend Per Equity Share</t>
  </si>
  <si>
    <t>Earning Per Equity Share X 100</t>
  </si>
  <si>
    <t>Net Profit after Tax &amp; Preference Dividend</t>
  </si>
  <si>
    <t>No. of Equity Share</t>
  </si>
  <si>
    <t>Dividend Per Share</t>
  </si>
  <si>
    <t>Market Value Per Share X 100</t>
  </si>
  <si>
    <t>Market Price Per Share Equity Share</t>
  </si>
  <si>
    <t>Earning Per Share X 100</t>
  </si>
  <si>
    <t>Shareholders Net Worth X 100</t>
  </si>
  <si>
    <t>Total Sales</t>
  </si>
  <si>
    <t>Account Receivables</t>
  </si>
  <si>
    <t>Receivables x Months or days in a year</t>
  </si>
  <si>
    <t>Net Credit Sales for the year</t>
  </si>
  <si>
    <t>Net Credit Purchases</t>
  </si>
  <si>
    <t>Average Accounts Payable</t>
  </si>
  <si>
    <t>Average Trade Creditors</t>
  </si>
  <si>
    <t>Net Credit Purchases X 100</t>
  </si>
  <si>
    <t>Cost of goods Sold</t>
  </si>
  <si>
    <t>Total Fixed Assets</t>
  </si>
  <si>
    <t>Cost of Sales</t>
  </si>
  <si>
    <t>Capital Employed</t>
  </si>
  <si>
    <t>Total Long Term Debts</t>
  </si>
  <si>
    <t>Shareholders Fund</t>
  </si>
  <si>
    <t>Equity Share Capital</t>
  </si>
  <si>
    <t>Fixed Interest Bearing Funds</t>
  </si>
  <si>
    <t>Net profit Before Interest &amp; Taxes</t>
  </si>
  <si>
    <t>Fixed Interest Charges</t>
  </si>
  <si>
    <t>Net profit</t>
  </si>
  <si>
    <t>Average Inventory</t>
  </si>
  <si>
    <t>Ave. Accounts Payable</t>
  </si>
  <si>
    <t>(EBIT)/(Interest payements)</t>
  </si>
  <si>
    <t>(Interest payements)</t>
  </si>
  <si>
    <t>EBIT + Lease payements</t>
  </si>
  <si>
    <t>(EBIT + Lease payements)/(Interest payements + Lease payements)</t>
  </si>
  <si>
    <t>(EBIT + Lease payements)</t>
  </si>
  <si>
    <t>(Interest payements + Lease payements)</t>
  </si>
  <si>
    <t>Cash + Short term marketable securities</t>
  </si>
  <si>
    <t>(Cash + Short term marketable securities)/(Current liabilities)</t>
  </si>
  <si>
    <t>(Cash + Short term marketable securities)</t>
  </si>
  <si>
    <t>(Current liabilities)</t>
  </si>
  <si>
    <t>Daily expenditures</t>
  </si>
  <si>
    <t>Current</t>
  </si>
  <si>
    <t>(Current assets)/(Current liabilities)</t>
  </si>
  <si>
    <t>(Current assets)</t>
  </si>
  <si>
    <t>Liquid Assets</t>
  </si>
  <si>
    <t>Absolute Liquid Assets</t>
  </si>
  <si>
    <t>(Current Assets - Current Liabilities)</t>
  </si>
  <si>
    <t>(Earnings Before Interest and Taxes + Depreciation)</t>
  </si>
  <si>
    <t>P</t>
  </si>
  <si>
    <t>S</t>
  </si>
  <si>
    <t>BV</t>
  </si>
  <si>
    <t>(Price per share)/(Earnings per share)</t>
  </si>
  <si>
    <t>(Price per share)</t>
  </si>
  <si>
    <t>(Earnings per share)</t>
  </si>
  <si>
    <t>(Price per share)/(Cash flow per share)</t>
  </si>
  <si>
    <t>(Cash flow per share)</t>
  </si>
  <si>
    <t>(Total debt)/(Total equity)</t>
  </si>
  <si>
    <t>(Total equity)</t>
  </si>
  <si>
    <t>(Average total assets)/(Average equity)</t>
  </si>
  <si>
    <t>(Average equity)</t>
  </si>
  <si>
    <t>(Total debt)/(Total debt + Total equity)</t>
  </si>
  <si>
    <t>(Total debt + Total equity)</t>
  </si>
  <si>
    <t>Total Equity</t>
  </si>
  <si>
    <t>(Total Assets - Total Equity)</t>
  </si>
  <si>
    <t>Long-Term Debt</t>
  </si>
  <si>
    <t>(Long-Term Debt + Total Equity)</t>
  </si>
  <si>
    <t>Costs of Goods Sold</t>
  </si>
  <si>
    <t>Average Inventories</t>
  </si>
  <si>
    <t>Total Supplier Purchases</t>
  </si>
  <si>
    <t>(Beginning Accounts Payable + Ending Accounts Payable)/2)</t>
  </si>
  <si>
    <t>Price Per Share</t>
  </si>
  <si>
    <t>Earnings Per Share. Investors use the price-to-earnings ratio to see how much they're paying for each dollar earned per stock.</t>
  </si>
  <si>
    <t>Market Value Per Share</t>
  </si>
  <si>
    <t>Book Value Per Share. This ratio compares your company's historic accounting value to the value set by the stock market.</t>
  </si>
  <si>
    <t>CFO - Capital expenditures - Dividend paid</t>
  </si>
  <si>
    <t>(CFO - Capital expenditures - Dividend paid)/(Total debt)</t>
  </si>
  <si>
    <t>(CFO - Capital expenditures - Dividend paid)</t>
  </si>
  <si>
    <t>FFO - Dividends</t>
  </si>
  <si>
    <t>(FFO - Dividends)/(Capital expenditures)</t>
  </si>
  <si>
    <t>(FFO - Dividends)</t>
  </si>
  <si>
    <t>(Capital expenditures)</t>
  </si>
  <si>
    <t>FFO (funds from operations)</t>
  </si>
  <si>
    <t>(FFO (funds from operations))/(interest coverage)</t>
  </si>
  <si>
    <t>(FFO (funds from operations))</t>
  </si>
  <si>
    <t>(interest coverage)</t>
  </si>
  <si>
    <t>(EBIT)/(Average capital)</t>
  </si>
  <si>
    <t>(Average capital)</t>
  </si>
  <si>
    <t>Common share dividends</t>
  </si>
  <si>
    <t>(Common share dividends)/(Net income attributable to common shares)</t>
  </si>
  <si>
    <t>(Common share dividends)</t>
  </si>
  <si>
    <t>(Net income attributable to common shares)</t>
  </si>
  <si>
    <t>Net income attributable to common shares - Common share dividends</t>
  </si>
  <si>
    <t>(Net income attributable to common shares - Common share dividends)/(Net income attributable to common shares)</t>
  </si>
  <si>
    <t>(Net income attributable to common shares - Common share dividends)</t>
  </si>
  <si>
    <t>ebitda_is per share</t>
  </si>
  <si>
    <t>Weighted average number of ordinary shares outstanding</t>
  </si>
  <si>
    <t>(Net income - Preferred dividends + Aftertax interest on ordinary shares outstanding)</t>
  </si>
  <si>
    <t>("Weighted average number of ordinary shares outstanding + Number of common shares that would have been issued at conversion")</t>
  </si>
  <si>
    <t>(Gross interest (prior to deductions for capitalized interest or interest income))</t>
  </si>
  <si>
    <t>CFO</t>
  </si>
  <si>
    <t>(CFO)/(Net revenue)</t>
  </si>
  <si>
    <t>(CFO)</t>
  </si>
  <si>
    <t>(Net revenue)</t>
  </si>
  <si>
    <t>(CFO)/(Average total assets)</t>
  </si>
  <si>
    <t>(CFO)/(Average shareholders’ equity)</t>
  </si>
  <si>
    <t>(Average shareholders’ equity)</t>
  </si>
  <si>
    <t>(CFO)/(Operating income)</t>
  </si>
  <si>
    <t>CFO - Pref.dividends</t>
  </si>
  <si>
    <t>(CFO - Pref.dividends)/(Number of common shares outstanding)</t>
  </si>
  <si>
    <t>(CFO - Pref.dividends)</t>
  </si>
  <si>
    <t>(Number of common shares outstanding)</t>
  </si>
  <si>
    <t>(CFO)/(Cash paid for long term debt repayment)</t>
  </si>
  <si>
    <t>(Cash paid for long term debt repayment)</t>
  </si>
  <si>
    <t>(CFO)/(Dividends paid)</t>
  </si>
  <si>
    <t>(Dividends paid)</t>
  </si>
  <si>
    <t>(CFO)/(Cash outflows for investing and financing activities)</t>
  </si>
  <si>
    <t>(Cash outflows for investing and financing activities)</t>
  </si>
  <si>
    <t>(CFO)/(Total debt)</t>
  </si>
  <si>
    <t>(CFO + Interest paid + Taxes paid)</t>
  </si>
  <si>
    <t>Interest paid</t>
  </si>
  <si>
    <t>(CFO)/(Cash paid for long term assets)</t>
  </si>
  <si>
    <t>(Cash paid for long term assets)</t>
  </si>
  <si>
    <t>(Net Income - Pref Stk dividends)</t>
  </si>
  <si>
    <t>Shares outstanding</t>
  </si>
  <si>
    <t>Market share price</t>
  </si>
  <si>
    <t>Earnings before interest + taxes</t>
  </si>
  <si>
    <t>Market value per share</t>
  </si>
  <si>
    <t>Common equity</t>
  </si>
  <si>
    <t>Net Income + Interest X (1 - tax rate)</t>
  </si>
  <si>
    <t>(Equity + long-term debt)</t>
  </si>
  <si>
    <t>Average Owner’s Equity</t>
  </si>
  <si>
    <t>Equity</t>
  </si>
  <si>
    <t>Profit margin X Total asset</t>
  </si>
  <si>
    <t>(Profit margin X Total asset)/(turnover X Equity Multiplier)</t>
  </si>
  <si>
    <t>(Profit margin X Total asset)</t>
  </si>
  <si>
    <t>(turnover X Equity Multiplier)</t>
  </si>
  <si>
    <t>Net Sales or Revenues</t>
  </si>
  <si>
    <t>Net Income after tax</t>
  </si>
  <si>
    <t>Operating profit</t>
  </si>
  <si>
    <t>Pretax income</t>
  </si>
  <si>
    <t>Pre-tax</t>
  </si>
  <si>
    <t>(Net Income/Sales) (Sales/Assets) (Assets/Equity)</t>
  </si>
  <si>
    <t>Average Total Assets: The return on assets ratio indicates how much profit businesses make compared to their assets.</t>
  </si>
  <si>
    <t>Average Stockholder Equity: This ratio shows your business's profitability from your stockholders' investments.</t>
  </si>
  <si>
    <t>Sales: The profit margin is an easy way to tell how much of your income comes from sales.</t>
  </si>
  <si>
    <t>Number of Common Shares Outstanding: The earnings-per-share ratio is similar to the return-on-equity ratio, except that this ratio indicates your profitability from the outstanding shares at the end of a given period.</t>
  </si>
  <si>
    <t>Receivables turnover ratio</t>
  </si>
  <si>
    <t>Average Accounts and Expenses Payable</t>
  </si>
  <si>
    <t>(Operating expenses 365)</t>
  </si>
  <si>
    <t>Inventory turnover ratio</t>
  </si>
  <si>
    <t>Debt-free Working Capital</t>
  </si>
  <si>
    <t>Average Total assets</t>
  </si>
  <si>
    <t>(Current assets - current liabilities)</t>
  </si>
  <si>
    <t>Average Current Liabilities</t>
  </si>
  <si>
    <t>Quick Assets (Cash &amp; equivalents + S-T investments + Receivables)</t>
  </si>
  <si>
    <t>Interest-bearing debt</t>
  </si>
  <si>
    <t>Total equity</t>
  </si>
  <si>
    <t>Dividends Per Share</t>
  </si>
  <si>
    <t>Long-term Liabilities</t>
  </si>
  <si>
    <t>Operating income*</t>
  </si>
  <si>
    <t>Operating income* + depreciation + amortization</t>
  </si>
  <si>
    <t>(Net Income before taxes + Interest charges + long-term lease payments)</t>
  </si>
  <si>
    <t>(Interest charges + Long-term lease payments)</t>
  </si>
  <si>
    <t>Selling Price (# units sold) – Variable Costs (# units sold) – Total</t>
  </si>
  <si>
    <t>(Selling Price (# units sold) – Variable Costs (# units sold) – Total)/(Fixed Costs)</t>
  </si>
  <si>
    <t>(Selling Price (# units sold) – Variable Costs (# units sold) – Total)</t>
  </si>
  <si>
    <t>(Fixed Costs)</t>
  </si>
  <si>
    <t>Total Variable Costs</t>
  </si>
  <si>
    <t>Units Sold</t>
  </si>
  <si>
    <t>(Selling Price – Variable Costs)</t>
  </si>
  <si>
    <t>Selling Price</t>
  </si>
  <si>
    <t>Fixed Costs</t>
  </si>
  <si>
    <t>Total Revenues - (Total Variable Costs + Total Fixed Costs)</t>
  </si>
  <si>
    <t>((Quantity *Price) – fixed costs – profit required)</t>
  </si>
  <si>
    <t>Quantity</t>
  </si>
  <si>
    <t>Sum of Variable Costs</t>
  </si>
  <si>
    <t>units produced</t>
  </si>
  <si>
    <t>Change in Cost</t>
  </si>
  <si>
    <t>Change in Activity</t>
  </si>
  <si>
    <t>PV=FVn</t>
  </si>
  <si>
    <t>(1 + i)n</t>
  </si>
  <si>
    <t>Net Initial Investment</t>
  </si>
  <si>
    <t>Annual Cash Flow</t>
  </si>
  <si>
    <t>Cash Flow</t>
  </si>
  <si>
    <t>(1 + r)^n</t>
  </si>
  <si>
    <t>S(euro/$) (1 + Reurorf)/ (1 + R$rf)</t>
  </si>
  <si>
    <t>(DPS/ PPS)</t>
  </si>
  <si>
    <t>Pdollar = S(dollar</t>
  </si>
  <si>
    <t>euro) * Peuro</t>
  </si>
  <si>
    <t>(D1/ P0) + g</t>
  </si>
  <si>
    <t>Cash + marketable securities + net receivables</t>
  </si>
  <si>
    <t>(Cash + marketable securities + net receivables)/(Current liabilities)</t>
  </si>
  <si>
    <t>(Cash + marketable securities + net receivables)</t>
  </si>
  <si>
    <t>Cash + marketable securities</t>
  </si>
  <si>
    <t>(Cash + marketable securities)/(Current liabilities)</t>
  </si>
  <si>
    <t>(Cash + marketable securities)</t>
  </si>
  <si>
    <t>(CFO)/(Average current liabilities)</t>
  </si>
  <si>
    <t>(Average current liabilities)</t>
  </si>
  <si>
    <t>365 X Quick ratio</t>
  </si>
  <si>
    <t>(365 X Quick ratio)/(Projected expenditures)</t>
  </si>
  <si>
    <t>(365 * Quick ratio)</t>
  </si>
  <si>
    <t>(Projected expenditures)</t>
  </si>
  <si>
    <t>(Net sales)/(Average net trade receivables)</t>
  </si>
  <si>
    <t>(Net sales)</t>
  </si>
  <si>
    <t>(Average net trade receivables)</t>
  </si>
  <si>
    <t>(365)/(Receivable turnover)</t>
  </si>
  <si>
    <t>Cost of goods sold (COGS)</t>
  </si>
  <si>
    <t>(Cost of goods sold (COGS))/(Average total inventory)</t>
  </si>
  <si>
    <t>(Cost of goods sold (COGS))</t>
  </si>
  <si>
    <t>(Average total inventory)</t>
  </si>
  <si>
    <t>(365)/(Inventory turnover)</t>
  </si>
  <si>
    <t>(Inventory turnover)</t>
  </si>
  <si>
    <t>(365)/(Payables turnover)</t>
  </si>
  <si>
    <t>(Payables turnover)</t>
  </si>
  <si>
    <t>(Net sales)/(Average working capital)</t>
  </si>
  <si>
    <t>(Net sales)/(Average net fixed assets)</t>
  </si>
  <si>
    <t>(Average net fixed assets)</t>
  </si>
  <si>
    <t>(Net sales)/(Average total assets)</t>
  </si>
  <si>
    <t>Accumulated depreciation</t>
  </si>
  <si>
    <t>(Accumulated depreciation)/(Depreciation expense)</t>
  </si>
  <si>
    <t>(Accumulated depreciation)</t>
  </si>
  <si>
    <t>(Depreciation expense)</t>
  </si>
  <si>
    <t>Ending balance of gross PPE</t>
  </si>
  <si>
    <t>(Ending balance of gross PPE)/(Depreciation expense)</t>
  </si>
  <si>
    <t>(Ending balance of gross PPE)</t>
  </si>
  <si>
    <t>(Net income)/(Average total shareholders’ equity)</t>
  </si>
  <si>
    <t>(Average total shareholders’ equity)</t>
  </si>
  <si>
    <t>Net Income + Interest expense * (1-tax rate)</t>
  </si>
  <si>
    <t>(Net Income + Interest expense * (1-tax rate))/(Average total assets)</t>
  </si>
  <si>
    <t>(Net Income + Interest expense * (1-tax rate))</t>
  </si>
  <si>
    <t>EBIT * (1- tax rate)</t>
  </si>
  <si>
    <t>(EBIT * (1- tax rate))/(Average invested capital)</t>
  </si>
  <si>
    <t>(EBIT * (1- tax rate))</t>
  </si>
  <si>
    <t>(Average invested capital)</t>
  </si>
  <si>
    <t>Net sales – COGS = Gross margin</t>
  </si>
  <si>
    <t>(Net sales – COGS = Gross margin)/(Net sales)</t>
  </si>
  <si>
    <t>(Net sales – COGS = Gross margin)</t>
  </si>
  <si>
    <t>(EBIT)/(Net sales)</t>
  </si>
  <si>
    <t>(Net income)/(Net Sales)</t>
  </si>
  <si>
    <t>(Net Sales)</t>
  </si>
  <si>
    <t>Net income less preferred dividends</t>
  </si>
  <si>
    <t>(Net income less preferred dividends)/(Weighted common shares outstanding)</t>
  </si>
  <si>
    <t>(Net income less preferred dividends)</t>
  </si>
  <si>
    <t>(Weighted common shares outstanding)</t>
  </si>
  <si>
    <t>Market price of stock</t>
  </si>
  <si>
    <t>(Market price of stock)/(Earnings per share)</t>
  </si>
  <si>
    <t>(Market price of stock)</t>
  </si>
  <si>
    <t>Market value of equity</t>
  </si>
  <si>
    <t>(Market value of equity)/(Book value of equity)</t>
  </si>
  <si>
    <t>(Market value of equity)</t>
  </si>
  <si>
    <t>(Book value of equity)</t>
  </si>
  <si>
    <t>Cash dividends paid on common equity</t>
  </si>
  <si>
    <t>(Cash dividends paid on common equity)/(Net income)</t>
  </si>
  <si>
    <t>(Cash dividends paid on common equity)</t>
  </si>
  <si>
    <t>Cash dividends paid per share of common equity</t>
  </si>
  <si>
    <t>(Cash dividends paid per share of common equity)/(Price per share)</t>
  </si>
  <si>
    <t>(Cash dividends paid per share of common equity)</t>
  </si>
  <si>
    <t>Total (average) assets</t>
  </si>
  <si>
    <t>(Total (average) assets)/(Total (average) shareholders’ equity)</t>
  </si>
  <si>
    <t>(Total (average) assets)</t>
  </si>
  <si>
    <t>(Total (average) shareholders’ equity)</t>
  </si>
  <si>
    <t>(EBIT)/(Interest expense)</t>
  </si>
  <si>
    <t>(Interest expense)</t>
  </si>
  <si>
    <t>CFO + interest and taxes paid in cash</t>
  </si>
  <si>
    <t>(CFO + interest and taxes paid in cash)/(Interest expense)</t>
  </si>
  <si>
    <t>(CFO + interest and taxes paid in cash)</t>
  </si>
  <si>
    <t>(CFO + interest and taxes paid in cash)/(Average total liabilities)</t>
  </si>
  <si>
    <t>(Average total liabilities)</t>
  </si>
  <si>
    <t>(CFO)/(CAPEX + debt and dividends payments)</t>
  </si>
  <si>
    <t>(CAPEX + debt and dividends payments)</t>
  </si>
  <si>
    <t>Common shareholders’ equity</t>
  </si>
  <si>
    <t>(Common shareholders’ equity)/(Outstanding shares)</t>
  </si>
  <si>
    <t>(Common shareholders’ equity)</t>
  </si>
  <si>
    <t>(Outstanding shares)</t>
  </si>
  <si>
    <t>(CFO)/(Operating earnings)</t>
  </si>
  <si>
    <t>(Operating earnings)</t>
  </si>
  <si>
    <t>Current Asset</t>
  </si>
  <si>
    <t>Current Liability</t>
  </si>
  <si>
    <t>(Cash + Marketable securities + account receivables)</t>
  </si>
  <si>
    <t>(Cash + Marketable securities)</t>
  </si>
  <si>
    <t>current Liability</t>
  </si>
  <si>
    <t>Cash Flow from Operations</t>
  </si>
  <si>
    <t>net annual sales</t>
  </si>
  <si>
    <t>average receivables</t>
  </si>
  <si>
    <t>receivables turnover</t>
  </si>
  <si>
    <t>average inventory</t>
  </si>
  <si>
    <t>Inventory turn over</t>
  </si>
  <si>
    <t>Annual Purchases</t>
  </si>
  <si>
    <t>Average Payables</t>
  </si>
  <si>
    <t>payable turnover</t>
  </si>
  <si>
    <t>Growth Profit Margin</t>
  </si>
  <si>
    <t>gross profit</t>
  </si>
  <si>
    <t>net sales</t>
  </si>
  <si>
    <t>Earnings before interest, tax, depreciation and amortization</t>
  </si>
  <si>
    <t>net income</t>
  </si>
  <si>
    <t>sales</t>
  </si>
  <si>
    <t>Contribution</t>
  </si>
  <si>
    <t>average total assets</t>
  </si>
  <si>
    <t>(net income – preferred dividends)</t>
  </si>
  <si>
    <t>average common equity</t>
  </si>
  <si>
    <t>average total equity</t>
  </si>
  <si>
    <t>average net fixed assets</t>
  </si>
  <si>
    <t>total debt</t>
  </si>
  <si>
    <t>total capital</t>
  </si>
  <si>
    <t>total equity</t>
  </si>
  <si>
    <t>interest expense</t>
  </si>
  <si>
    <t>Cash flow from operations</t>
  </si>
  <si>
    <t>earnings before fixed charges and taxes</t>
  </si>
  <si>
    <t>fixed charges</t>
  </si>
  <si>
    <t>current market price of the common stock</t>
  </si>
  <si>
    <t>company earnings per share</t>
  </si>
  <si>
    <t>(net income – dividends on preferred stock)</t>
  </si>
  <si>
    <t>weighted average number of shares outstanding</t>
  </si>
  <si>
    <t>(Current Assets - Inventories)</t>
  </si>
  <si>
    <t>Shareholders Equity</t>
  </si>
  <si>
    <t>Long Term Debt</t>
  </si>
  <si>
    <t>Short Term Debt</t>
  </si>
  <si>
    <t>(Receiveables</t>
  </si>
  <si>
    <t>Revenue) x 365</t>
  </si>
  <si>
    <t>(Average of Current and Prior Year Receivables)</t>
  </si>
  <si>
    <t>COGS</t>
  </si>
  <si>
    <t>(Average of Current and Prior Year Inventory)</t>
  </si>
  <si>
    <t>Intangibles</t>
  </si>
  <si>
    <t>Invested Capital</t>
  </si>
  <si>
    <t>Market Cap</t>
  </si>
  <si>
    <t>(Net Income - Preferred Dividends)</t>
  </si>
  <si>
    <t>Average Common Shares Outstanding</t>
  </si>
  <si>
    <t>Market Price per Share</t>
  </si>
  <si>
    <t>Dividend per Share</t>
  </si>
  <si>
    <t>Common SHE</t>
  </si>
  <si>
    <t>Average Common Shares</t>
  </si>
  <si>
    <t>(Net Income - Preferred Dividends )</t>
  </si>
  <si>
    <t>y = exclude, d = done, g = wip</t>
  </si>
  <si>
    <t>num1</t>
  </si>
  <si>
    <t>denom1</t>
  </si>
  <si>
    <t>denom2</t>
  </si>
  <si>
    <t>net_revenue_is - cost_of_sales_is / net_revenue_is or Revenues</t>
  </si>
  <si>
    <t>d</t>
  </si>
  <si>
    <t>net_revenue_is - cost_of_sales_is</t>
  </si>
  <si>
    <t>accounts_receivable_bsturnover</t>
  </si>
  <si>
    <t>net_revenue_is / accounts_receivable_bs</t>
  </si>
  <si>
    <t>Quick Assets ÷ total_current_liabilities_bs</t>
  </si>
  <si>
    <t>365/net_revenue_is/inventory_bs</t>
  </si>
  <si>
    <t>365/Payables turnover</t>
  </si>
  <si>
    <t>cost_of_sales_is cost_of_sales_is</t>
  </si>
  <si>
    <t>total_assets_bs /net_revenue_is</t>
  </si>
  <si>
    <t>Cash coverage ratio</t>
  </si>
  <si>
    <t>operating_income_is* + depreciation + amortization / Interest</t>
  </si>
  <si>
    <t>Net cash provided by operating activities/total_liabilities_bs</t>
  </si>
  <si>
    <t>Actual operating_cash_flow_cf ⁄ Total Liabil​ities</t>
  </si>
  <si>
    <t>Cash Flow ROA</t>
  </si>
  <si>
    <t>Actual operating_cash_flow_cf ⁄ Revenues from Sales</t>
  </si>
  <si>
    <t>Actual operating_cash_flow_cf</t>
  </si>
  <si>
    <t>Cash flow-to-debt</t>
  </si>
  <si>
    <t>Cash + Marketable Securities  ÷ total_current_liabilities_bs</t>
  </si>
  <si>
    <t>cash return on equity</t>
  </si>
  <si>
    <t>Cash + Marketable securities + accounts_receivable_bs / total_current_liabilities_bs</t>
  </si>
  <si>
    <t>Net cash provided by operating activities/total_current_liabilities_bs</t>
  </si>
  <si>
    <t>total_current_assets_bs/ total_current_liabilities_bs</t>
  </si>
  <si>
    <t>365 days / net_revenue_is/inventory_bs ratio</t>
  </si>
  <si>
    <t>net_revenue_is/inventory_bs ratio</t>
  </si>
  <si>
    <t>Accounts and Expenses Payable/Operating expenses / 365</t>
  </si>
  <si>
    <t>365 days / net_revenue_is/inventory_bs</t>
  </si>
  <si>
    <t>net_revenue_is/inventory_bs</t>
  </si>
  <si>
    <t>Total long_term_debt_bs</t>
  </si>
  <si>
    <t>Debt to total_assets_bs</t>
  </si>
  <si>
    <t xml:space="preserve">operating_cash_flow_cf - capex_cf - </t>
  </si>
  <si>
    <t>Dividend Payout Ratio</t>
  </si>
  <si>
    <t>Cash dividends_paid_cf per share of common equity</t>
  </si>
  <si>
    <t>dividends_paid_cf*price_market</t>
  </si>
  <si>
    <t>net_income_cf/Number of Common Shares Outstanding: The earnings-per-share ratio is similar to the return-on-equity ratio, except that this ratio indicates your profitability from the outstanding shares at the end of a given period.</t>
  </si>
  <si>
    <t>EBIT / total_assets_bs</t>
  </si>
  <si>
    <t>operating_cash_flow_cf-capex_cf</t>
  </si>
  <si>
    <t>net_revenue_is - cost_of_sales_is ÷ net_revenue_is</t>
  </si>
  <si>
    <t>Inventory_bs</t>
  </si>
  <si>
    <t>net_revenue_is / Inventory</t>
  </si>
  <si>
    <t>inventory turnover</t>
  </si>
  <si>
    <t>cost_of_sales_is/inventory</t>
  </si>
  <si>
    <t>long_term_debt_bs / Shareholders Equity</t>
  </si>
  <si>
    <t>long_term_debt_bs / total_liabilities_bs</t>
  </si>
  <si>
    <t>net_income_cf + d_n_a_is</t>
  </si>
  <si>
    <t>Net Income Margin</t>
  </si>
  <si>
    <t>net_income_cf less preferred dividends</t>
  </si>
  <si>
    <t>total_current_assets_bs- total_current_liabilities_bs</t>
  </si>
  <si>
    <t>Net Working Capital / total_assets_bs</t>
  </si>
  <si>
    <t>net_income_is margin</t>
  </si>
  <si>
    <t>net_income_cf after tax / net_revenue_is</t>
  </si>
  <si>
    <t>net_income_is Ratio</t>
  </si>
  <si>
    <t>net_revenue_is - cost_of_sales_is/net_revenue_is X 100</t>
  </si>
  <si>
    <t>net_revenue_is X 100</t>
  </si>
  <si>
    <t>net_income_is to Net Worth Ratio</t>
  </si>
  <si>
    <t>net_income_is after Taxes / Shareholders Net Worth X 100</t>
  </si>
  <si>
    <t>net_income_is after Tax &amp; Preference Dividend</t>
  </si>
  <si>
    <t>net_revenue_is - cost_of_sales_is Rate</t>
  </si>
  <si>
    <t>net_revenue_is - cost_of_sales_is Ratio</t>
  </si>
  <si>
    <t>net_income_cf - Preferred dividends</t>
  </si>
  <si>
    <t>y</t>
  </si>
  <si>
    <t>total_opex_is - d_n_a_is</t>
  </si>
  <si>
    <t>net_revenue_is*100</t>
  </si>
  <si>
    <t>ebitda_is_non_is-d_a_is</t>
  </si>
  <si>
    <t>operating_income_is / net_revenue_is</t>
  </si>
  <si>
    <t>operating_income_is/net_revenue_is X 100</t>
  </si>
  <si>
    <t>operating_cash_flow_cf ratio</t>
  </si>
  <si>
    <t>operating_cash_flow_cf to debt</t>
  </si>
  <si>
    <t>operating_cash_flow_cf / total_debt_bs</t>
  </si>
  <si>
    <t>operating_cash_flow_cf + interest and taxes paid in cash</t>
  </si>
  <si>
    <t>operating_cash_flow_cf to interest</t>
  </si>
  <si>
    <t>Cash dividends/net_income_cf</t>
  </si>
  <si>
    <t>Long Term Liabil​ities ⁄ total_assets_bs x 100%</t>
  </si>
  <si>
    <t xml:space="preserve"> total_assets_bs x 100%</t>
  </si>
  <si>
    <t>pretax_income_non_is / net_revenue_is</t>
  </si>
  <si>
    <t>pretax_income_non_is / total_assets_bs</t>
  </si>
  <si>
    <t>pretax_income_non_is / Common equity</t>
  </si>
  <si>
    <t>Pretax Margin</t>
  </si>
  <si>
    <t>EBT Earnings Before Taxes</t>
  </si>
  <si>
    <t>net_income_cf/Sales: The profit margin is an easy way to tell how much of your income comes from sales.</t>
  </si>
  <si>
    <t>Sales / accounts_receivable_bs</t>
  </si>
  <si>
    <t>net_income_cf + Interest X 1 - tax rate / Equity + long_term_debt_bs</t>
  </si>
  <si>
    <t>net_income_cf + interest_expense_is</t>
  </si>
  <si>
    <t>total_se_bs + long_term_debt_bs</t>
  </si>
  <si>
    <t>net_income_cf ÷ net_revenue_is</t>
  </si>
  <si>
    <t>return on total assets</t>
  </si>
  <si>
    <t>Net income
Average total_assets_bs</t>
  </si>
  <si>
    <t>net_income_cf /Owner’s Equity</t>
  </si>
  <si>
    <t>short_term_debt_bs / Shareholders Equity</t>
  </si>
  <si>
    <t>short_term_debt_bs / total_liabilities_bs</t>
  </si>
  <si>
    <t>Total debt to total_assets_bs</t>
  </si>
  <si>
    <t>total_liabilities_bs / Shareholders Equity</t>
  </si>
  <si>
    <t>Total equity to total_assets_bs</t>
  </si>
  <si>
    <t>Total Liabilities % of total_assets_bs</t>
  </si>
  <si>
    <t>total_liabilities_bs / total_assets_bs</t>
  </si>
  <si>
    <t>total_assets_bs turnover</t>
  </si>
  <si>
    <t>total_current_assets_bs - Total total_current_liabilities_bs</t>
  </si>
  <si>
    <t>Weighted number of ordinary shares outstanding</t>
  </si>
  <si>
    <t xml:space="preserve"> Current ratio
2</t>
  </si>
  <si>
    <t>Account Ratios Cheat Sheet Adam Brown.pdf</t>
  </si>
  <si>
    <t>Quick or acid-­test
ratio</t>
  </si>
  <si>
    <t>Cash Ratio = Cash / Current Liabil​ities</t>
  </si>
  <si>
    <t>Net Working Capital = Net Working Capital / Total Assets</t>
  </si>
  <si>
    <t>Internal Measure = Current Assets / Average Daily Operating Costs</t>
  </si>
  <si>
    <t>Perc​entage of Debt to Asset Formula = Long Term Liabil​ities ⁄ Total Assets x 100%</t>
  </si>
  <si>
    <t>Inve​ntory Turnover = Cost of Goods Sold / Inventory</t>
  </si>
  <si>
    <t>Days’ Sales in Invent​ory = 365 days / Inventory Turnover</t>
  </si>
  <si>
    <t>Rece​ivables Turnover = Sales / Accounts Receivable</t>
  </si>
  <si>
    <t>Days’ Sales in Receiv​ables = 365 days / Receiv​ables Turnover</t>
  </si>
  <si>
    <t>Net Working Capital (NWC) Turnover = Sales / Net Working Capital</t>
  </si>
  <si>
    <t>Fixed Asset Turnover = Sales / Net Fixed Assets</t>
  </si>
  <si>
    <t>Total Asset Turnover = Sales / Total Assets</t>
  </si>
  <si>
    <t>Mark​et-​to-Book Ratio = Market Value per Share / Book Value per Share</t>
  </si>
  <si>
    <t>Cash Flow Solvency Ratio Formula = Actual Cash Flow from Operations ⁄ Total Liabil​ities</t>
  </si>
  <si>
    <t>Cash Flow Margin Ratio Formula = Actual Cash Flow from Operations ⁄ Revenues from Sales</t>
  </si>
  <si>
    <t>Cash flow ROA Ratio Formula = Actual Cash Flow from Operations ⁄ Average Total Assets</t>
  </si>
  <si>
    <t>Return on common
stock equity</t>
  </si>
  <si>
    <t>Market price of stock/Earnings per share</t>
  </si>
  <si>
    <t>Equity Multip​lier = Total Assets / Total Equity</t>
  </si>
  <si>
    <t>Cash Coverage Ratio = (Earnings before Interest &amp; Taxes + Deprec​iation) / Interest</t>
  </si>
  <si>
    <t>Financial-Ratios-Analysis.pdf</t>
  </si>
  <si>
    <t>| Debt is defined as the sum of interest-bearing short-term and long-term debt.</t>
  </si>
  <si>
    <t>http____www.Cheatography.pdf</t>
  </si>
  <si>
    <t>Ratio_Sheet.pdf</t>
  </si>
  <si>
    <t>asset-v1-USM......pdf</t>
  </si>
  <si>
    <t>fin_formulas.pdf</t>
  </si>
  <si>
    <t>Note on Financial Ratio Formula</t>
  </si>
  <si>
    <t>Average day's cost of goods sold</t>
  </si>
  <si>
    <t>Cost of goods sold / 365</t>
  </si>
  <si>
    <t>Accounts receivable Accounts receivable</t>
  </si>
  <si>
    <t>Average day's sales on credit Sales on credit / 365</t>
  </si>
  <si>
    <t>Accounts payable Accounts payable</t>
  </si>
  <si>
    <t>Average day's purchases</t>
  </si>
  <si>
    <t>Purchases / 365</t>
  </si>
  <si>
    <t>Ratio calculation</t>
  </si>
  <si>
    <t>Solvency ratios measure a company’s ability to meet long-term
obligations. Subsets of these ratios are also known as “leverage”
and “long-term debt” ratios.</t>
  </si>
  <si>
    <t>Opearting ROA</t>
  </si>
  <si>
    <t>Also known as Solvency Ratios, and as the name indicates, it focuses on a company’s current assets and liabilities to assess if it can pay the short-term debts. The three common liquidity ratios used are current ratio, quick ratio, and burn rate. Among the three, current ratio comes in handy to analyze the liquidity and solvency of the start-ups.</t>
  </si>
  <si>
    <t>The purpose of this ratio is to measure if your company can currently pay off short-term debts by liquidating your assets.</t>
  </si>
  <si>
    <t>This ratio is similar to the current ratio above, except that to measure "quick" assets, you only consider your accounts receivable plus cash plus marketable securities.</t>
  </si>
  <si>
    <t>By calculating the net working capital ratio, you're calculating the liquidity of your assets. An increasing net working capital ratio indicates that your business is investing more in liquid assets than fixed assets.</t>
  </si>
  <si>
    <t>This ratio tells you how capable your business is of covering its debts using only cash. No other assets are considered in this ratio.</t>
  </si>
  <si>
    <t>The cash coverage ratio is similar to the cash ratio, but it calculates how likely it is that your business can pay interest on its debts.</t>
  </si>
  <si>
    <t>Operating Cash Flow Ratio = Operating Cash Flow /Current Liabilities: This ratio tells you how your current liabilities are covered by cash flow.</t>
  </si>
  <si>
    <t>Total debt
Total equity
A</t>
  </si>
  <si>
    <t>A
Total debt
Total assets</t>
  </si>
  <si>
    <t>A 
Total debt
Total debt + Total equity</t>
  </si>
  <si>
    <t>Debt-to-Equity Ratio = Total Debt/Total Equity: This ratio measures your company's leverage by comparing your liabilities, or debts, to your value as represented by your stockholders' equity.</t>
  </si>
  <si>
    <t xml:space="preserve"> Total Debt/Total Equity</t>
  </si>
  <si>
    <t>Total Debt Ratio = (Total Assets - Total Equity)/Total Assets: Your total debt ratio is a quick way to see how much of your assets are available because of debt.</t>
  </si>
  <si>
    <t xml:space="preserve"> (Total Assets - Total Equity)/Total Assets</t>
  </si>
  <si>
    <t>Long-Term Debt Ratio = Long-Term Debt/(Long-Term Debt + Total Equity): Similar to the total debt ratio, this formula lets you see your assets available because of debt for longer than a one-year period.</t>
  </si>
  <si>
    <t xml:space="preserve"> Long-Term Debt/(Long-Term Debt + Total Equity)</t>
  </si>
  <si>
    <t>Inventory Turnover Ratio = Costs of Goods Sold/Average Inventories: The inventory turnover rate shows how much inventory you've sold in a year or other specified period.</t>
  </si>
  <si>
    <t xml:space="preserve"> Costs of Goods Sold/Average Inventories</t>
  </si>
  <si>
    <t>Assets Turnover Ratio = Sales/Average Total Assets: This ratio is a good indicator of how good your company is at using your assets to produce revenue.</t>
  </si>
  <si>
    <t xml:space="preserve"> Sales/Average Total Assets</t>
  </si>
  <si>
    <t>Accounts Receivable Turnover Ratio = Sales/Average Accounts Receivable: You can use this ratio to evaluate how quickly your company is able to collect funds from its customers.</t>
  </si>
  <si>
    <t xml:space="preserve"> Sales/Average Accounts Receivable</t>
  </si>
  <si>
    <t>Accounts Payable Turnover Ratio = Total Supplier Purchases/(Beginning Accounts Payable + Ending Accounts Payable)/2): This ratio measures the speed at which a company pays its suppliers.</t>
  </si>
  <si>
    <t xml:space="preserve"> Total Supplier Purchases/(Beginning Accounts Payable + Ending Accounts Payable)/2)</t>
  </si>
  <si>
    <t>Price-to-Earnings Ratio = Price Per Share/Earnings Per Share. Investors use the price-to-earnings ratio to see how much they're paying for each dollar earned per stock.</t>
  </si>
  <si>
    <t xml:space="preserve"> Price Per Share/Earnings Per Share. Investors use the price-to-earnings ratio to see how much they're paying for each dollar earned per stock.</t>
  </si>
  <si>
    <t>Market-to-Book Ratio = Market Value Per Share/Book Value Per Share. This ratio compares your company's historic accounting value to the value set by the stock market.</t>
  </si>
  <si>
    <t xml:space="preserve"> Market Value Per Share/Book Value Per Share. This ratio compares your company's historic accounting value to the value set by the stock market.</t>
  </si>
  <si>
    <t>Numerator</t>
  </si>
  <si>
    <t>Denominator</t>
  </si>
  <si>
    <t>Indication</t>
  </si>
  <si>
    <t>Segment margin</t>
  </si>
  <si>
    <t>Segment profit
(loss)</t>
  </si>
  <si>
    <t>Segment revenue</t>
  </si>
  <si>
    <t>Measures a segment’s
profitability relartive to its
revenues</t>
  </si>
  <si>
    <t>Segment turnover</t>
  </si>
  <si>
    <t>Segment assets</t>
  </si>
  <si>
    <t>Measures a segment’s
ability to generate revenue
using assets</t>
  </si>
  <si>
    <t>Segment ROA</t>
  </si>
  <si>
    <t>Measures a segment’s
operating profitability
relative its assets</t>
  </si>
  <si>
    <t>Segment debt ratio</t>
  </si>
  <si>
    <t>Segment liabilities</t>
  </si>
  <si>
    <t>Measures a segment
solvency</t>
  </si>
  <si>
    <t>FFO (funds from operations)
interest coverage</t>
  </si>
  <si>
    <t>EBIT
Average capital
where Capital = Equity + Non-current deffered taxes + Debt</t>
  </si>
  <si>
    <t>Net income attributable to common shares
- Common share dividends
Net income attributable to common shares</t>
  </si>
  <si>
    <t>(Net income - Preferred dividends
+ Aftertax interest on ordinary shares outstanding)/("Weighted average number of ordinary shares outstanding
+ Number of common shares that would
have been issued at conversion")</t>
  </si>
  <si>
    <t>EBIT/(Gross interest (prior to deductions for capitalized
interest or interest income))</t>
  </si>
  <si>
    <t>ebitda_is/(Gross interest (prior to deductions for capitalized
interest or interest income))</t>
  </si>
  <si>
    <t>Calculation</t>
  </si>
  <si>
    <t>CFO - Pref.dividends
Number of common
shares outstanding</t>
  </si>
  <si>
    <t>CFO
Cash paid for long
term debt repayment</t>
  </si>
  <si>
    <t>CFO
Cash outflows for investing
and financing activities</t>
  </si>
  <si>
    <t>Accounting Equation, aka
Balance Sheet Equation</t>
  </si>
  <si>
    <t>Income Statement: Retail</t>
  </si>
  <si>
    <t>Net Revenues - Cost of Goods Sold = Gross Profit/Margin -
Operating Expenses = Operating Income - Non-Operating
Income, Expenses, Gains, &amp; Losses = Net Income before tax - Tax
= Net Income</t>
  </si>
  <si>
    <t>Net Income/Equity =
(Net Income/Sales) X (Sales/Assets) X (Assets/Equity)</t>
  </si>
  <si>
    <t>States that ROE can be computed as: Profit margin X Total asset
turnover X Equity Multiplier</t>
  </si>
  <si>
    <t>Economic Value Added (EVA)</t>
  </si>
  <si>
    <t>EBIT X (1 - t) - WACC X Capital Invested OR
Equity X (ROE - Ke)</t>
  </si>
  <si>
    <t>Net income / Average Total EquityOR
(Net Income/Sales) (Sales/Assets) (Assets/Equity)</t>
  </si>
  <si>
    <t>Average Accounts and Expenses Payable
/(Operating expenses / 365)</t>
  </si>
  <si>
    <t>Net Cash Provided by Operating Activities /
Average Current Liabilities</t>
  </si>
  <si>
    <t>Quick Assets (Cash &amp; equivalents + S-T investments +
Receivables)/ Current Liabilities</t>
  </si>
  <si>
    <t>Rule of 72</t>
  </si>
  <si>
    <t>Time to Double Your Money = 72/interest rate</t>
  </si>
  <si>
    <t>Times interest earned
aka Interest coverage ratio</t>
  </si>
  <si>
    <t>(Net Income before taxes + Interest charges + long-term lease
payments) / (Interest charges + Long-term lease payments)</t>
  </si>
  <si>
    <t>Time value of money formulas</t>
  </si>
  <si>
    <t>present value of $1 (lump sum)
pv = fv (factor ) n,i</t>
  </si>
  <si>
    <t>Lower case letters (pv &amp; fv) denote present
and future values of $1
(a lump sum)</t>
  </si>
  <si>
    <t>future value of $1 (lump sum)
fv = pv(factor)n,i</t>
  </si>
  <si>
    <t>Present Value of Annuity (ordinary)
PV = Payment(Factor) n,i</t>
  </si>
  <si>
    <t>CAPITAL letters (PV &amp; FV) denote Present &amp;
Future values of an Annuity (a series of
payments)</t>
  </si>
  <si>
    <t>Future Value of Annuity (ordinary)
FV = Payment(Factor) n,i</t>
  </si>
  <si>
    <t>An Annuity Due has the word "Due" as a
subscript to the word Annuity</t>
  </si>
  <si>
    <t>Present Value of an AnnuityDue
PVDue= Payment(Factor) n,i</t>
  </si>
  <si>
    <t>Note: if you don't have an AnnuityDuetable,
use an ordinary Annuity table &amp; multiply the
Factor by 1 + Interest rate</t>
  </si>
  <si>
    <t>Future Value of an AnnuityDue
FV = Payment (Factor) n,i(1 + interest rate)</t>
  </si>
  <si>
    <t>Contribution Margin per unit</t>
  </si>
  <si>
    <t>Selling Price per Unit - Variable Costs per Unit</t>
  </si>
  <si>
    <t>Target Income</t>
  </si>
  <si>
    <t>Selling Price (# units) – Variable Costs (# units) – Total Fixed
Costs = Target income</t>
  </si>
  <si>
    <t>Martin of Safety Ratio</t>
  </si>
  <si>
    <t>Actual Sales – BEP = (#units * sales price) - BEP
OR Expected Sales – Break Even Sales
OR Margin of Safety / Expected Sales</t>
  </si>
  <si>
    <t>Overhead Rates Using One Cost Pool</t>
  </si>
  <si>
    <t>Total Overhead / Total Labor Hours</t>
  </si>
  <si>
    <t>Overhead Rates Using Two Cost Pools</t>
  </si>
  <si>
    <t>Rate1= Type1Overhead / Type1Labor Hours
OR: Rate2 = Type2 Overhead / Type2 Labor Hours</t>
  </si>
  <si>
    <t>Allocating Joint Costs</t>
  </si>
  <si>
    <t>Joint cost allocated to product A = [Sales value of A / (Sales value
of A + Sales value of B)] x Joint Costs
And: Joint cost allocated to product B = [Sales value of B / (Sales
value of A + Sales value of B)] x Joint Costs</t>
  </si>
  <si>
    <t>Full Price with Markup = Price + Markup</t>
  </si>
  <si>
    <t>Full Price with Markup = Price + Markup
Price = Variable Costs + (Fixed Costs/Unit)
Market = (Markup Rate) (Price)</t>
  </si>
  <si>
    <t>Incremental Profit or Loss</t>
  </si>
  <si>
    <t>Incremental Revenue – Incremental Cost</t>
  </si>
  <si>
    <t>Incremental Costs for Additional Units</t>
  </si>
  <si>
    <t>(Incremental Cost per Unit) * Additional Units Produced</t>
  </si>
  <si>
    <t>Activity) /
Total cost = Fixed cost + (Variable cost per unit x Activity level in
units)</t>
  </si>
  <si>
    <t>Rule of 72 = time to double your money</t>
  </si>
  <si>
    <t>TDM = 72 / interest rate</t>
  </si>
  <si>
    <t>Future Value of $1 (lump sum)</t>
  </si>
  <si>
    <t>FVn=PV x (1 +i)n</t>
  </si>
  <si>
    <t>Future value with compounding more than an</t>
  </si>
  <si>
    <t>nually: FVn = PV * (1 + i/m )m * n</t>
  </si>
  <si>
    <t>Future value with continuous compounding</t>
  </si>
  <si>
    <t>FVâˆž= PV * e i * n</t>
  </si>
  <si>
    <t>Future value with general growth rate</t>
  </si>
  <si>
    <t>FVn = PV* (1 + g )n</t>
  </si>
  <si>
    <t>Holding period return</t>
  </si>
  <si>
    <t>HPR = [(1 + r1) (1 + r2) …(1 + rn)] - 1</t>
  </si>
  <si>
    <t>Hamada equation</t>
  </si>
  <si>
    <t>βL= βU* [1 + (1 – Tc)*(D/S)]</t>
  </si>
  <si>
    <t>Net present value</t>
  </si>
  <si>
    <t>Internal rate of return</t>
  </si>
  <si>
    <t>Modified Internal rate of return</t>
  </si>
  <si>
    <t>FVprofits= PVcosts(1 + MIRR)</t>
  </si>
  <si>
    <t>Beta</t>
  </si>
  <si>
    <t>Bu = BL / {1 + [(1-t)(Wd/We)]}
BR = Bu{1+[(1-t)(Wd/We)]}</t>
  </si>
  <si>
    <t>Build-up Method</t>
  </si>
  <si>
    <t>ke = Rf +(RPm) +RPs + Rpu</t>
  </si>
  <si>
    <t>Capitalization rate</t>
  </si>
  <si>
    <t>Discount rate - long-term growth rate</t>
  </si>
  <si>
    <t>Capital Asset Pricing Model (CAPM)</t>
  </si>
  <si>
    <t>RS= Rrf+ (RM– Rrf)*βE</t>
  </si>
  <si>
    <t>Modified CAPM</t>
  </si>
  <si>
    <t>ke = Rf + B(RPm) + RPs + Rpu</t>
  </si>
  <si>
    <t>Valuation formula</t>
  </si>
  <si>
    <t>Kd = Marginal borrowing rate (1 - marginal tax rate)</t>
  </si>
  <si>
    <t>Weighted average cost of capital (WACC)</t>
  </si>
  <si>
    <t>WSRS+ WDRD</t>
  </si>
  <si>
    <t>Weighted average cost of capital with TAX
impact</t>
  </si>
  <si>
    <t>WSRS+ WDRD(1-T)</t>
  </si>
  <si>
    <t>Weighted average cost of capital with TAX
impact and Preferred Stock</t>
  </si>
  <si>
    <t>WSRS+ WDRD(1-T) + WPSRPS</t>
  </si>
  <si>
    <t>Cost of Equity with Flotation costs</t>
  </si>
  <si>
    <t>RS= (D1/ (P0*(1 –F))) + g</t>
  </si>
  <si>
    <t>Dividends Paid Out</t>
  </si>
  <si>
    <t>NI – (ws* Capital Budget)</t>
  </si>
  <si>
    <t>Bond yield plus risk premium</t>
  </si>
  <si>
    <t>Rs= YLTD+ Equity Risk Premium</t>
  </si>
  <si>
    <t>Profit from ownership of a Call option</t>
  </si>
  <si>
    <t>Profitlong call= - Co+ Max(S-X, 0)</t>
  </si>
  <si>
    <t>Profit from ownership of a Put option</t>
  </si>
  <si>
    <t>Profitlong
put= - Po+ Max(X-S, 0)</t>
  </si>
  <si>
    <t>Break even point for a Call option</t>
  </si>
  <si>
    <t>S = X + Co</t>
  </si>
  <si>
    <t>Break even point for a Put option</t>
  </si>
  <si>
    <t>S = X – P</t>
  </si>
  <si>
    <t>Finance Abbreviations Defined</t>
  </si>
  <si>
    <t>B = Beta</t>
  </si>
  <si>
    <t>A coefficient used to modify a rate of return variable.</t>
  </si>
  <si>
    <t>BL</t>
  </si>
  <si>
    <t>Levered beta</t>
  </si>
  <si>
    <t>BU</t>
  </si>
  <si>
    <t>Unlevered beta</t>
  </si>
  <si>
    <t>BR</t>
  </si>
  <si>
    <t>Relevered beta</t>
  </si>
  <si>
    <t>C</t>
  </si>
  <si>
    <t>Call premium</t>
  </si>
  <si>
    <t>e</t>
  </si>
  <si>
    <t>Exponential item</t>
  </si>
  <si>
    <t>Earnings before interest and taxes</t>
  </si>
  <si>
    <t>Earnings before interest, taxes, depreciation, and amortization</t>
  </si>
  <si>
    <t>g</t>
  </si>
  <si>
    <t>Long-term rate of growth</t>
  </si>
  <si>
    <t>K</t>
  </si>
  <si>
    <t>Option striking price</t>
  </si>
  <si>
    <t>KE</t>
  </si>
  <si>
    <t>Discount rate of common equity capital</t>
  </si>
  <si>
    <t>Kd</t>
  </si>
  <si>
    <t>(cost of common equity capital). After-tax cost of debt</t>
  </si>
  <si>
    <t>ln</t>
  </si>
  <si>
    <t>Natural log</t>
  </si>
  <si>
    <t>N</t>
  </si>
  <si>
    <t>Cumulative standard normal distribution</t>
  </si>
  <si>
    <t>NCF</t>
  </si>
  <si>
    <t>Net cash flow</t>
  </si>
  <si>
    <t>r or RF</t>
  </si>
  <si>
    <t>Risk free interest rate (investments free of default risk)</t>
  </si>
  <si>
    <t>RP
m</t>
  </si>
  <si>
    <t>Equity risk premium for the market
(return that is &gt; risk free rate)</t>
  </si>
  <si>
    <t>RPS</t>
  </si>
  <si>
    <t>Risk premium for small stock premium that is &gt; RPm
(average size stock)</t>
  </si>
  <si>
    <t>s</t>
  </si>
  <si>
    <t>Standard deviation</t>
  </si>
  <si>
    <t>Current stock price</t>
  </si>
  <si>
    <t>t</t>
  </si>
  <si>
    <t>Tax rate, or Time Until Option Exercise</t>
  </si>
  <si>
    <t>We</t>
  </si>
  <si>
    <t>Weight of common equity in capital structure</t>
  </si>
  <si>
    <t>Wd</t>
  </si>
  <si>
    <t>Weight of debt in capital structure</t>
  </si>
  <si>
    <t>Numerator
Denominator</t>
  </si>
  <si>
    <t>Current ratio =</t>
  </si>
  <si>
    <t>Quick (acid-test) ratio =</t>
  </si>
  <si>
    <t>Cash ratio =</t>
  </si>
  <si>
    <t>CFO ratio =</t>
  </si>
  <si>
    <t>365 X Quick ratio numerator
Projected expenditures (= COGS + Other
operating expenses except depreciation)</t>
  </si>
  <si>
    <t>Conservative view of firm’s liquidity. Compares currently available quick
sources of cash with estimated outflows needed to operate.
Benchmark: PG, HA</t>
  </si>
  <si>
    <t>Working capital =</t>
  </si>
  <si>
    <t>Receivable turnover =</t>
  </si>
  <si>
    <t>Average receivables collection day =</t>
  </si>
  <si>
    <t>Inventory turnover =</t>
  </si>
  <si>
    <t>Average days inventory in stock =</t>
  </si>
  <si>
    <t>Payables turnover =</t>
  </si>
  <si>
    <t>Importance as source of financing for operating activities
Benchmark: PG, HA</t>
  </si>
  <si>
    <t>Average days payables outstanding =</t>
  </si>
  <si>
    <t>Operating cycle =</t>
  </si>
  <si>
    <t>Net trade cycle or cash cycle =</t>
  </si>
  <si>
    <t>Working capital turnover =</t>
  </si>
  <si>
    <t>Fixed asset turnover =</t>
  </si>
  <si>
    <t>Asset turnover =</t>
  </si>
  <si>
    <t>Average PPE age =</t>
  </si>
  <si>
    <t>Average PPE useful life =</t>
  </si>
  <si>
    <t>Return on equity (ROE) =</t>
  </si>
  <si>
    <t>Return on assets (ROA) =</t>
  </si>
  <si>
    <t>Return on invested capital (ROIC) =
(See Course Note for details)</t>
  </si>
  <si>
    <t>NOPAT = EBIT * (1- tax rate)
Average invested capital</t>
  </si>
  <si>
    <t>Overall profitability of invested capital. Sometimes called return on capital
employed (ROCE) or return on net operating assets (RNOA).
Benchmark: EB (WACC), PG, HA</t>
  </si>
  <si>
    <t>Gross profit margin on sales =</t>
  </si>
  <si>
    <t>Operating Margin =</t>
  </si>
  <si>
    <t>Net profit margin on sales =</t>
  </si>
  <si>
    <t>Cash return on assets =</t>
  </si>
  <si>
    <t>Earnings per share (EPS) =</t>
  </si>
  <si>
    <t>Price earnings ratio (P-E) =</t>
  </si>
  <si>
    <t>Market to book ratio =</t>
  </si>
  <si>
    <t>Dividend Payout =</t>
  </si>
  <si>
    <t>Dividend Yield =</t>
  </si>
  <si>
    <t>Debt to total assets =</t>
  </si>
  <si>
    <t>Debt to equity =</t>
  </si>
  <si>
    <t>Financial leverage =</t>
  </si>
  <si>
    <t>Times interest earned (TIE) =</t>
  </si>
  <si>
    <t>CFO to interest =</t>
  </si>
  <si>
    <t>CFO to debt =</t>
  </si>
  <si>
    <t>Cash flow adequacy =</t>
  </si>
  <si>
    <t>Book value per share =</t>
  </si>
  <si>
    <t>CFO to Operating earnings =</t>
  </si>
  <si>
    <t>) Average Number of days payables outstanding (Average age of payables)</t>
  </si>
  <si>
    <t>) Cash Conversion Cycle</t>
  </si>
  <si>
    <t>Quick Ratio = (Current Assets - Inventories) / Current Liabilities</t>
  </si>
  <si>
    <t>Current Ratio = Current Assets / Current Liabilities</t>
  </si>
  <si>
    <t>Total Debt/Equity Ratio = Total Liabilities / Shareholders Equity</t>
  </si>
  <si>
    <t>Long Term Debt/Equity Ratio = Long Term Debt / Shareholders Equity</t>
  </si>
  <si>
    <t>Short Term Debt/Equity Ratio = Short Term Debt / Shareholders Equity</t>
  </si>
  <si>
    <t>Days Sales Outstanding = (Receiveables / Revenue) x 365</t>
  </si>
  <si>
    <t>Days Inventory Outstanding = (Inventory / COGS) x 365</t>
  </si>
  <si>
    <t>Days Payable Outstanding = (Accounts Payable / COGS) x 365</t>
  </si>
  <si>
    <t>Cash Conversion Cycle = DSO + DIO - DPO</t>
  </si>
  <si>
    <t>Receivables Turnover = Revenue / (Average of Current and Prior Year Receivables)</t>
  </si>
  <si>
    <t>Inventory Turnover = COGS / (Average of Current and Prior Year Inventory)</t>
  </si>
  <si>
    <t>Average Age of Inventory (Days) = 365 / Inventory Turnover</t>
  </si>
  <si>
    <t>Intangibles % of Book Value = Intangibles / Shareholders Equity</t>
  </si>
  <si>
    <t>Inventory % of Revenue = Inventory / Revenue</t>
  </si>
  <si>
    <t>LT-Debt as % of Invested Capital = Long Term Debt / Invested Capital</t>
  </si>
  <si>
    <t>ST-Debt as % of Invested Capital = Short Term Debt / Invested Capital</t>
  </si>
  <si>
    <t>LT-Debt as % of Total Debt = Long Term Debt / Total Liabilities</t>
  </si>
  <si>
    <t>ST-Debt as % of Total Debt = Short Term Debt / Total Liabilities</t>
  </si>
  <si>
    <t>Total Liabilities % of Total Assets = Total Liabilities / Total Assets</t>
  </si>
  <si>
    <t>Working Capital % of Price = Working Capital / Market Cap</t>
  </si>
  <si>
    <t>Gross Profit Rate = Gross Profit ÷ Net Sales</t>
  </si>
  <si>
    <t>Return on Sales = Net Income ÷ Net Sales</t>
  </si>
  <si>
    <t>Return on Assets = Net Income ÷ Average Total Assets</t>
  </si>
  <si>
    <t>Return on Stockholders' Equity = Net Income ÷ Average Stockholders' Equity</t>
  </si>
  <si>
    <t>Current Ratio = Current Assets ÷ Current Liabilities</t>
  </si>
  <si>
    <t>Evaluates the ability of a company to pay short-term obligations using current assets (cash, marketable securities, current receivables, inventory, and prepayments).</t>
  </si>
  <si>
    <t>Acid Test Ratio = Quick Assets ÷ Current Liabilities</t>
  </si>
  <si>
    <t>Cash Ratio = ( Cash + Marketable Securities ) ÷ Current Liabilities</t>
  </si>
  <si>
    <t>Net Working Capital = Current Assets - Current Liabilities</t>
  </si>
  <si>
    <t>Receivable Turnover = Net Credit Sales ÷ Average Accounts Receivable</t>
  </si>
  <si>
    <t>Days Sales Outstanding = 360 Days ÷ Receivable Turnover</t>
  </si>
  <si>
    <t>Inventory Turnover = Cost of Sales ÷ Average Inventory</t>
  </si>
  <si>
    <t>Days Inventory Outstanding = 360 Days ÷ Inventory Turnover</t>
  </si>
  <si>
    <t>Accounts Payable Turnover = Net Credit Purchases ÷ Ave. Accounts Payable</t>
  </si>
  <si>
    <t>Days Payable Outstanding = 360 Days ÷ Accounts Payable Turnover</t>
  </si>
  <si>
    <t>Operating Cycle = Days Inventory Outstanding + Days Sales Outstanding</t>
  </si>
  <si>
    <t>Cash Conversion Cycle = Operating Cycle - Days Payable Outstanding</t>
  </si>
  <si>
    <t>Total Asset Turnover = Net Sales ÷ Average Total Assets</t>
  </si>
  <si>
    <t>Debt Ratio = Total Liabilities ÷ Total Assets</t>
  </si>
  <si>
    <t>Equity Ratio = Total Equity ÷ Total Assets</t>
  </si>
  <si>
    <t>Determines the portion of total assets provided by equity (i.e. owners' contributions and the company's accumulated profits). Equity ratio can also be computed using the formula: 1 minus Debt Ratio.
The reciprocal of equity ratio is known as equity multiplier, which is equal to total assets divided by total equity.</t>
  </si>
  <si>
    <t>Debt-Equity Ratio = Total Liabilities ÷ Total Equity</t>
  </si>
  <si>
    <t>Times Interest Earned = EBIT ÷ Interest Expense</t>
  </si>
  <si>
    <t>Earnings per Share = ( Net Income - Preferred Dividends ) ÷ Average Common Shares Outstanding</t>
  </si>
  <si>
    <t>Price-Earnings Ratio = Market Price per Share ÷ Earnings per Share</t>
  </si>
  <si>
    <t>Dividend Pay-out Ratio = Dividend per Share ÷ Earnings per Share</t>
  </si>
  <si>
    <t>Dividend Yield Ratio = Dividend per Share ÷ Market Price per Share</t>
  </si>
  <si>
    <t>Book Value per Share = Common SHE ÷ Average Common Shares</t>
  </si>
  <si>
    <t>People</t>
  </si>
  <si>
    <t xml:space="preserve">How much money does </t>
  </si>
  <si>
    <t>Tim Cook</t>
  </si>
  <si>
    <t>make</t>
  </si>
  <si>
    <t>Net Worth</t>
  </si>
  <si>
    <t>https://iexcloud.io/docs/api/#ceo-compensation</t>
  </si>
  <si>
    <t>How much money does Apple make in a day?</t>
  </si>
  <si>
    <t>in a day?</t>
  </si>
  <si>
    <t>How much money does Apple earn in a day?</t>
  </si>
  <si>
    <t>earn</t>
  </si>
  <si>
    <t>How much money does AAPL</t>
  </si>
  <si>
    <t>spend</t>
  </si>
  <si>
    <t>expenses</t>
  </si>
  <si>
    <t>lose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</si>
</sst>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0">
    <font>
      <sz val="10.0"/>
      <color rgb="FF000000"/>
      <name val="Arial"/>
    </font>
    <font>
      <color theme="1"/>
      <name val="Arial"/>
    </font>
    <font>
      <color rgb="FF000000"/>
      <name val="Roboto"/>
    </font>
    <font>
      <b/>
      <u/>
      <color theme="1"/>
      <name val="Arial"/>
    </font>
    <font>
      <sz val="9.0"/>
      <color rgb="FF000000"/>
      <name val="Helvetica"/>
    </font>
    <font>
      <sz val="11.0"/>
      <color rgb="FF000000"/>
      <name val="Calibri"/>
    </font>
    <font>
      <u/>
      <color rgb="FF0000FF"/>
      <name val="Arial"/>
    </font>
    <font>
      <name val="Arial"/>
    </font>
    <font>
      <u/>
      <color rgb="FF0000FF"/>
      <name val="Arial"/>
    </font>
    <font>
      <u/>
      <color rgb="FF1155CC"/>
      <name val="Arial"/>
    </font>
    <font>
      <color rgb="FF000000"/>
      <name val="Arial"/>
    </font>
    <font>
      <u/>
      <color rgb="FF0000FF"/>
    </font>
    <font>
      <u/>
      <color rgb="FF1155CC"/>
      <name val="Arial"/>
    </font>
    <font>
      <u/>
      <color rgb="FF1155CC"/>
    </font>
    <font/>
    <font>
      <sz val="11.0"/>
      <color rgb="FF000000"/>
      <name val="Inconsolata"/>
    </font>
    <font>
      <b/>
      <sz val="10.0"/>
      <color rgb="FF444646"/>
      <name val="Arial"/>
    </font>
    <font>
      <sz val="10.0"/>
      <color rgb="FF444646"/>
      <name val="Arial"/>
    </font>
    <font>
      <b/>
      <color rgb="FF444646"/>
      <name val="Arial"/>
    </font>
    <font>
      <sz val="11.0"/>
      <color rgb="FF000000"/>
      <name val="Arial"/>
    </font>
    <font>
      <sz val="16.0"/>
      <color rgb="FF292929"/>
      <name val="Rubik"/>
    </font>
    <font>
      <sz val="23.0"/>
      <color rgb="FF292929"/>
      <name val="Rubik"/>
    </font>
    <font>
      <i/>
      <color rgb="FF000000"/>
      <name val="TimesNewRomanPS-ItalicMT"/>
    </font>
    <font>
      <sz val="10.0"/>
      <color theme="1"/>
      <name val="Arial"/>
    </font>
    <font>
      <color rgb="FF000000"/>
      <name val="Tahoma"/>
    </font>
    <font>
      <color rgb="FF444646"/>
      <name val="Arial"/>
    </font>
    <font>
      <sz val="14.0"/>
      <color rgb="FF292929"/>
      <name val="Rubik"/>
    </font>
    <font>
      <b/>
      <sz val="12.0"/>
      <color rgb="FF2D2D2D"/>
      <name val="Silka"/>
    </font>
    <font>
      <b/>
      <sz val="12.0"/>
      <color rgb="FF2D2D2D"/>
      <name val="Arial"/>
    </font>
    <font>
      <sz val="12.0"/>
      <color rgb="FF2D2D2D"/>
      <name val="Silka"/>
    </font>
    <font>
      <sz val="18.0"/>
      <color rgb="FF2D2D2D"/>
      <name val="Silka"/>
    </font>
    <font>
      <sz val="12.0"/>
      <color rgb="FF000000"/>
      <name val="Calibri"/>
    </font>
    <font>
      <b/>
      <sz val="14.0"/>
      <color rgb="FF000000"/>
      <name val="Calibri-Bold"/>
    </font>
    <font>
      <b/>
      <color rgb="FF000000"/>
      <name val="TimesNewRomanPS-BoldMT"/>
    </font>
    <font>
      <color rgb="FF000000"/>
      <name val="TimesNewRomanPSMT"/>
    </font>
    <font>
      <sz val="11.0"/>
      <color rgb="FF111111"/>
      <name val="Georgia"/>
    </font>
    <font>
      <sz val="11.0"/>
      <color rgb="FF3F3F3F"/>
      <name val="Arial"/>
    </font>
    <font>
      <sz val="11.0"/>
      <color rgb="FF3F3F3F"/>
      <name val="Open Sans"/>
    </font>
    <font>
      <sz val="10.0"/>
      <color rgb="FF444646"/>
    </font>
    <font>
      <b/>
      <sz val="10.0"/>
      <color rgb="FF444646"/>
    </font>
    <font>
      <sz val="10.0"/>
    </font>
    <font>
      <i/>
      <sz val="9.0"/>
      <color rgb="FF000000"/>
      <name val="Arial"/>
    </font>
    <font>
      <b/>
      <sz val="8.0"/>
      <color rgb="FF000000"/>
      <name val="Arial"/>
    </font>
    <font>
      <i/>
      <sz val="9.0"/>
      <color rgb="FF000000"/>
      <name val="TimesNewRomanPS-ItalicMT"/>
    </font>
    <font>
      <sz val="9.0"/>
      <color rgb="FF000000"/>
      <name val="TimesNewRomanPSMT"/>
    </font>
    <font>
      <i/>
      <sz val="10.0"/>
      <color rgb="FF000000"/>
      <name val="Arial"/>
    </font>
    <font>
      <color rgb="FF000000"/>
      <name val="SymbolMT"/>
    </font>
    <font>
      <b/>
      <u/>
      <sz val="12.0"/>
      <color rgb="FF087EE2"/>
      <name val="Silka"/>
    </font>
    <font>
      <sz val="12.0"/>
      <color rgb="FF141024"/>
      <name val="Montserrat-Bold"/>
    </font>
    <font>
      <sz val="12.0"/>
      <color rgb="FF000000"/>
      <name val="TimesNewRomanPSMT"/>
    </font>
  </fonts>
  <fills count="4">
    <fill>
      <patternFill patternType="none"/>
    </fill>
    <fill>
      <patternFill patternType="lightGray"/>
    </fill>
    <fill>
      <patternFill patternType="solid">
        <fgColor rgb="FFFFFFFF"/>
        <bgColor rgb="FFFFFFFF"/>
      </patternFill>
    </fill>
    <fill>
      <patternFill patternType="solid">
        <fgColor rgb="FFE5E5E5"/>
        <bgColor rgb="FFE5E5E5"/>
      </patternFill>
    </fill>
  </fills>
  <borders count="14">
    <border/>
    <border>
      <right/>
    </border>
    <border>
      <left style="thin">
        <color rgb="FF000000"/>
      </left>
      <right style="thin">
        <color rgb="FF000000"/>
      </right>
      <top style="thin">
        <color rgb="FF000000"/>
      </top>
      <bottom style="thin">
        <color rgb="FF000000"/>
      </bottom>
    </border>
    <border>
      <right/>
      <bottom style="thin">
        <color rgb="FF000000"/>
      </bottom>
    </border>
    <border>
      <left style="thin">
        <color rgb="FF000000"/>
      </left>
      <right/>
    </border>
    <border>
      <left style="thin">
        <color rgb="FF000000"/>
      </left>
      <right style="thin">
        <color rgb="FF000000"/>
      </right>
      <bottom style="thin">
        <color rgb="FF000000"/>
      </bottom>
    </border>
    <border>
      <left style="thin">
        <color rgb="FF000000"/>
      </left>
      <right/>
      <bottom style="thin">
        <color rgb="FF000000"/>
      </bottom>
    </border>
    <border>
      <right/>
      <top style="thin">
        <color rgb="FF000000"/>
      </top>
      <bottom style="thin">
        <color rgb="FF000000"/>
      </bottom>
    </border>
    <border>
      <left/>
    </border>
    <border>
      <right style="thin">
        <color rgb="FF000000"/>
      </right>
    </border>
    <border>
      <right style="thin">
        <color rgb="FF000000"/>
      </right>
      <top style="thin">
        <color rgb="FF000000"/>
      </top>
      <bottom style="thin">
        <color rgb="FF000000"/>
      </bottom>
    </border>
    <border>
      <left style="thin">
        <color rgb="FF000000"/>
      </lef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4" numFmtId="0" xfId="0" applyAlignment="1" applyFont="1">
      <alignment horizontal="left" readingOrder="0" vertical="top"/>
    </xf>
    <xf borderId="0" fillId="0" fontId="1" numFmtId="0" xfId="0" applyAlignment="1" applyFont="1">
      <alignment readingOrder="0" vertical="bottom"/>
    </xf>
    <xf borderId="0" fillId="0" fontId="5" numFmtId="0" xfId="0" applyAlignment="1" applyFont="1">
      <alignment readingOrder="0" shrinkToFit="0" vertical="bottom" wrapText="0"/>
    </xf>
    <xf borderId="0" fillId="0" fontId="1"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6" numFmtId="0" xfId="0" applyAlignment="1" applyFont="1">
      <alignment readingOrder="0" vertical="bottom"/>
    </xf>
    <xf borderId="1" fillId="0" fontId="1" numFmtId="0" xfId="0" applyAlignment="1" applyBorder="1" applyFont="1">
      <alignment shrinkToFit="0" vertical="bottom" wrapText="0"/>
    </xf>
    <xf borderId="0" fillId="0" fontId="7" numFmtId="0" xfId="0" applyAlignment="1" applyFont="1">
      <alignment readingOrder="0" vertical="bottom"/>
    </xf>
    <xf borderId="1" fillId="0" fontId="5" numFmtId="0" xfId="0" applyAlignment="1" applyBorder="1" applyFont="1">
      <alignment shrinkToFit="0" vertical="bottom" wrapText="0"/>
    </xf>
    <xf borderId="1" fillId="0" fontId="7" numFmtId="0" xfId="0" applyAlignment="1" applyBorder="1" applyFont="1">
      <alignment shrinkToFit="0" vertical="bottom" wrapText="0"/>
    </xf>
    <xf borderId="0" fillId="0" fontId="8" numFmtId="0" xfId="0" applyAlignment="1" applyFont="1">
      <alignment readingOrder="0" vertical="bottom"/>
    </xf>
    <xf borderId="0" fillId="0" fontId="1" numFmtId="0" xfId="0" applyAlignment="1" applyFont="1">
      <alignment readingOrder="0" vertical="bottom"/>
    </xf>
    <xf borderId="0" fillId="0" fontId="5" numFmtId="0" xfId="0" applyAlignment="1" applyFont="1">
      <alignment shrinkToFit="0" vertical="bottom" wrapText="0"/>
    </xf>
    <xf quotePrefix="1" borderId="0" fillId="0" fontId="1" numFmtId="0" xfId="0" applyAlignment="1" applyFont="1">
      <alignment vertical="bottom"/>
    </xf>
    <xf borderId="0" fillId="0" fontId="9" numFmtId="0" xfId="0" applyAlignment="1" applyFont="1">
      <alignment readingOrder="0" vertical="bottom"/>
    </xf>
    <xf borderId="0" fillId="0" fontId="10" numFmtId="0" xfId="0" applyAlignment="1" applyFont="1">
      <alignment readingOrder="0" vertical="bottom"/>
    </xf>
    <xf borderId="0" fillId="0" fontId="1" numFmtId="0" xfId="0" applyAlignment="1" applyFont="1">
      <alignment shrinkToFit="0" vertical="bottom" wrapText="0"/>
    </xf>
    <xf borderId="1" fillId="0" fontId="1" numFmtId="0" xfId="0" applyAlignment="1" applyBorder="1" applyFont="1">
      <alignment vertical="bottom"/>
    </xf>
    <xf borderId="0" fillId="0" fontId="11" numFmtId="0" xfId="0" applyAlignment="1" applyFont="1">
      <alignment readingOrder="0"/>
    </xf>
    <xf borderId="0" fillId="0" fontId="5" numFmtId="0" xfId="0" applyAlignment="1" applyFont="1">
      <alignment vertical="bottom"/>
    </xf>
    <xf quotePrefix="1" borderId="0" fillId="0" fontId="5" numFmtId="0" xfId="0" applyAlignment="1" applyFont="1">
      <alignment vertical="bottom"/>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0" fontId="7" numFmtId="0" xfId="0" applyAlignment="1" applyFont="1">
      <alignment vertical="bottom"/>
    </xf>
    <xf borderId="0" fillId="0" fontId="7" numFmtId="0" xfId="0" applyAlignment="1" applyFont="1">
      <alignment readingOrder="0" vertical="bottom"/>
    </xf>
    <xf borderId="0" fillId="0" fontId="1" numFmtId="0" xfId="0" applyAlignment="1" applyFont="1">
      <alignment readingOrder="0" shrinkToFit="0" wrapText="0"/>
    </xf>
    <xf borderId="0" fillId="0" fontId="14"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0" xfId="0" applyAlignment="1" applyFont="1" applyNumberFormat="1">
      <alignment readingOrder="0"/>
    </xf>
    <xf borderId="0" fillId="0" fontId="1" numFmtId="0" xfId="0" applyAlignment="1" applyFont="1">
      <alignment vertical="bottom"/>
    </xf>
    <xf borderId="0" fillId="3" fontId="15" numFmtId="0" xfId="0" applyFill="1" applyFont="1"/>
    <xf borderId="2" fillId="0" fontId="16" numFmtId="0" xfId="0" applyAlignment="1" applyBorder="1" applyFont="1">
      <alignment readingOrder="0"/>
    </xf>
    <xf borderId="0" fillId="0" fontId="16" numFmtId="0" xfId="0" applyAlignment="1" applyFont="1">
      <alignment readingOrder="0"/>
    </xf>
    <xf borderId="0" fillId="0" fontId="17" numFmtId="0" xfId="0" applyAlignment="1" applyFont="1">
      <alignment readingOrder="0"/>
    </xf>
    <xf borderId="0" fillId="0" fontId="1" numFmtId="0" xfId="0" applyFont="1"/>
    <xf borderId="0" fillId="0" fontId="1" numFmtId="0" xfId="0" applyAlignment="1" applyFont="1">
      <alignment readingOrder="0"/>
    </xf>
    <xf borderId="2" fillId="0" fontId="18" numFmtId="0" xfId="0" applyAlignment="1" applyBorder="1" applyFont="1">
      <alignment vertical="bottom"/>
    </xf>
    <xf borderId="3" fillId="0" fontId="18" numFmtId="0" xfId="0" applyAlignment="1" applyBorder="1" applyFont="1">
      <alignment shrinkToFit="0" vertical="bottom" wrapText="0"/>
    </xf>
    <xf borderId="0" fillId="2" fontId="15" numFmtId="0" xfId="0" applyAlignment="1" applyFont="1">
      <alignment readingOrder="0"/>
    </xf>
    <xf borderId="0" fillId="2" fontId="19" numFmtId="0" xfId="0" applyAlignment="1" applyFont="1">
      <alignment readingOrder="0"/>
    </xf>
    <xf borderId="0" fillId="2" fontId="15" numFmtId="0" xfId="0" applyFont="1"/>
    <xf borderId="0" fillId="2" fontId="20" numFmtId="0" xfId="0" applyAlignment="1" applyFont="1">
      <alignment horizontal="left" readingOrder="0"/>
    </xf>
    <xf borderId="0" fillId="2" fontId="21" numFmtId="0" xfId="0" applyAlignment="1" applyFont="1">
      <alignment vertical="bottom"/>
    </xf>
    <xf borderId="1" fillId="2" fontId="20" numFmtId="0" xfId="0" applyAlignment="1" applyBorder="1" applyFont="1">
      <alignment shrinkToFit="0" vertical="bottom" wrapText="0"/>
    </xf>
    <xf borderId="2" fillId="0" fontId="22" numFmtId="0" xfId="0" applyAlignment="1" applyBorder="1" applyFont="1">
      <alignment readingOrder="0"/>
    </xf>
    <xf borderId="1" fillId="0" fontId="1" numFmtId="0" xfId="0" applyAlignment="1" applyBorder="1" applyFont="1">
      <alignment readingOrder="0"/>
    </xf>
    <xf borderId="4" fillId="2" fontId="20" numFmtId="0" xfId="0" applyAlignment="1" applyBorder="1" applyFont="1">
      <alignment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vertical="bottom"/>
    </xf>
    <xf borderId="1" fillId="2" fontId="15" numFmtId="0" xfId="0" applyBorder="1" applyFont="1"/>
    <xf borderId="0" fillId="0" fontId="1" numFmtId="0" xfId="0" applyAlignment="1" applyFont="1">
      <alignment readingOrder="0" shrinkToFit="0" vertical="bottom" wrapText="0"/>
    </xf>
    <xf borderId="1" fillId="0" fontId="1" numFmtId="0" xfId="0" applyAlignment="1" applyBorder="1" applyFont="1">
      <alignment readingOrder="0"/>
    </xf>
    <xf borderId="1" fillId="0" fontId="1" numFmtId="0" xfId="0" applyBorder="1" applyFont="1"/>
    <xf borderId="2" fillId="0" fontId="1" numFmtId="0" xfId="0" applyAlignment="1" applyBorder="1" applyFont="1">
      <alignment readingOrder="0" vertical="bottom"/>
    </xf>
    <xf borderId="0" fillId="0" fontId="23" numFmtId="0" xfId="0" applyFont="1"/>
    <xf borderId="0" fillId="0" fontId="23" numFmtId="0" xfId="0" applyAlignment="1" applyFont="1">
      <alignment readingOrder="0"/>
    </xf>
    <xf borderId="0" fillId="0" fontId="1" numFmtId="0" xfId="0" applyAlignment="1" applyFont="1">
      <alignment shrinkToFit="0" vertical="bottom" wrapText="0"/>
    </xf>
    <xf borderId="0" fillId="0" fontId="24" numFmtId="0" xfId="0" applyAlignment="1" applyFont="1">
      <alignment readingOrder="0"/>
    </xf>
    <xf borderId="0" fillId="0" fontId="0" numFmtId="0" xfId="0" applyAlignment="1" applyFont="1">
      <alignment readingOrder="0"/>
    </xf>
    <xf borderId="2" fillId="0" fontId="24" numFmtId="0" xfId="0" applyAlignment="1" applyBorder="1" applyFont="1">
      <alignment readingOrder="0"/>
    </xf>
    <xf borderId="2" fillId="0" fontId="17" numFmtId="0" xfId="0" applyAlignment="1" applyBorder="1" applyFont="1">
      <alignment readingOrder="0"/>
    </xf>
    <xf borderId="5" fillId="0" fontId="17" numFmtId="0" xfId="0" applyAlignment="1" applyBorder="1" applyFont="1">
      <alignment readingOrder="0"/>
    </xf>
    <xf borderId="2" fillId="0" fontId="1" numFmtId="0" xfId="0" applyBorder="1" applyFont="1"/>
    <xf borderId="5" fillId="0" fontId="1" numFmtId="0" xfId="0" applyBorder="1" applyFont="1"/>
    <xf borderId="5" fillId="0" fontId="23" numFmtId="0" xfId="0" applyBorder="1" applyFont="1"/>
    <xf borderId="2" fillId="0" fontId="25" numFmtId="0" xfId="0" applyAlignment="1" applyBorder="1" applyFont="1">
      <alignment vertical="bottom"/>
    </xf>
    <xf borderId="6" fillId="0" fontId="17" numFmtId="0" xfId="0" applyAlignment="1" applyBorder="1" applyFont="1">
      <alignment readingOrder="0"/>
    </xf>
    <xf borderId="6" fillId="0" fontId="23" numFmtId="0" xfId="0" applyBorder="1" applyFont="1"/>
    <xf borderId="0" fillId="0" fontId="25" numFmtId="0" xfId="0" applyAlignment="1" applyFont="1">
      <alignment vertical="bottom"/>
    </xf>
    <xf borderId="2" fillId="0" fontId="25" numFmtId="0" xfId="0" applyAlignment="1" applyBorder="1" applyFont="1">
      <alignment shrinkToFit="0" vertical="bottom" wrapText="0"/>
    </xf>
    <xf borderId="0" fillId="0" fontId="25" numFmtId="0" xfId="0" applyAlignment="1" applyFont="1">
      <alignment shrinkToFit="0" vertical="bottom" wrapText="0"/>
    </xf>
    <xf borderId="2" fillId="2" fontId="26" numFmtId="0" xfId="0" applyAlignment="1" applyBorder="1" applyFont="1">
      <alignment readingOrder="0" vertical="top"/>
    </xf>
    <xf borderId="0" fillId="2" fontId="26" numFmtId="0" xfId="0" applyAlignment="1" applyFont="1">
      <alignment readingOrder="0" vertical="top"/>
    </xf>
    <xf borderId="0" fillId="2" fontId="21" numFmtId="0" xfId="0" applyAlignment="1" applyFont="1">
      <alignment readingOrder="0"/>
    </xf>
    <xf borderId="0" fillId="2" fontId="21" numFmtId="0" xfId="0" applyFont="1"/>
    <xf borderId="2" fillId="2" fontId="21" numFmtId="0" xfId="0" applyAlignment="1" applyBorder="1" applyFont="1">
      <alignment readingOrder="0"/>
    </xf>
    <xf borderId="2" fillId="0" fontId="23" numFmtId="0" xfId="0" applyAlignment="1" applyBorder="1" applyFont="1">
      <alignment readingOrder="0"/>
    </xf>
    <xf borderId="0" fillId="0" fontId="18" numFmtId="0" xfId="0" applyAlignment="1" applyFont="1">
      <alignment vertical="bottom"/>
    </xf>
    <xf borderId="7" fillId="0" fontId="17" numFmtId="0" xfId="0" applyAlignment="1" applyBorder="1" applyFont="1">
      <alignment readingOrder="0"/>
    </xf>
    <xf borderId="2" fillId="2" fontId="20" numFmtId="0" xfId="0" applyAlignment="1" applyBorder="1" applyFont="1">
      <alignment horizontal="left" readingOrder="0"/>
    </xf>
    <xf borderId="3" fillId="0" fontId="17" numFmtId="0" xfId="0" applyAlignment="1" applyBorder="1" applyFont="1">
      <alignment readingOrder="0"/>
    </xf>
    <xf borderId="2" fillId="0" fontId="25" numFmtId="0" xfId="0" applyAlignment="1" applyBorder="1" applyFont="1">
      <alignment readingOrder="0" vertical="bottom"/>
    </xf>
    <xf borderId="2" fillId="0" fontId="25" numFmtId="0" xfId="0" applyAlignment="1" applyBorder="1" applyFont="1">
      <alignment shrinkToFit="0" vertical="bottom" wrapText="0"/>
    </xf>
    <xf borderId="0" fillId="0" fontId="25" numFmtId="0" xfId="0" applyAlignment="1" applyFont="1">
      <alignment vertical="bottom"/>
    </xf>
    <xf borderId="8" fillId="0" fontId="25" numFmtId="0" xfId="0" applyAlignment="1" applyBorder="1" applyFont="1">
      <alignment shrinkToFit="0" vertical="bottom" wrapText="0"/>
    </xf>
    <xf borderId="1" fillId="0" fontId="23" numFmtId="0" xfId="0" applyAlignment="1" applyBorder="1" applyFont="1">
      <alignment readingOrder="0"/>
    </xf>
    <xf borderId="8" fillId="2" fontId="26" numFmtId="0" xfId="0" applyAlignment="1" applyBorder="1" applyFont="1">
      <alignment readingOrder="0" vertical="top"/>
    </xf>
    <xf borderId="8" fillId="0" fontId="1" numFmtId="0" xfId="0" applyAlignment="1" applyBorder="1" applyFont="1">
      <alignment vertical="bottom"/>
    </xf>
    <xf borderId="2" fillId="0" fontId="1" numFmtId="0" xfId="0" applyAlignment="1" applyBorder="1" applyFont="1">
      <alignment vertical="bottom"/>
    </xf>
    <xf borderId="2" fillId="0" fontId="27" numFmtId="0" xfId="0" applyBorder="1" applyFont="1"/>
    <xf borderId="2" fillId="0" fontId="28" numFmtId="0" xfId="0" applyAlignment="1" applyBorder="1" applyFont="1">
      <alignment readingOrder="0"/>
    </xf>
    <xf borderId="2" fillId="2" fontId="15" numFmtId="0" xfId="0" applyAlignment="1" applyBorder="1" applyFont="1">
      <alignment readingOrder="0"/>
    </xf>
    <xf borderId="2" fillId="0" fontId="23" numFmtId="0" xfId="0" applyBorder="1" applyFont="1"/>
    <xf borderId="0" fillId="0" fontId="29" numFmtId="0" xfId="0" applyAlignment="1" applyFont="1">
      <alignment readingOrder="0"/>
    </xf>
    <xf borderId="0" fillId="0" fontId="30" numFmtId="0" xfId="0" applyAlignment="1" applyFont="1">
      <alignment readingOrder="0"/>
    </xf>
    <xf borderId="2" fillId="0" fontId="30" numFmtId="0" xfId="0" applyAlignment="1" applyBorder="1" applyFont="1">
      <alignment readingOrder="0"/>
    </xf>
    <xf borderId="2" fillId="0" fontId="31" numFmtId="0" xfId="0" applyAlignment="1" applyBorder="1" applyFont="1">
      <alignment readingOrder="0"/>
    </xf>
    <xf borderId="0" fillId="0" fontId="31" numFmtId="0" xfId="0" applyAlignment="1" applyFont="1">
      <alignment readingOrder="0"/>
    </xf>
    <xf borderId="0" fillId="0" fontId="23" numFmtId="0" xfId="0" applyAlignment="1" applyFont="1">
      <alignment readingOrder="0"/>
    </xf>
    <xf borderId="2" fillId="0" fontId="25" numFmtId="0" xfId="0" applyAlignment="1" applyBorder="1" applyFont="1">
      <alignment vertical="bottom"/>
    </xf>
    <xf borderId="2" fillId="0" fontId="25" numFmtId="0" xfId="0" applyAlignment="1" applyBorder="1" applyFont="1">
      <alignment readingOrder="0" shrinkToFit="0" vertical="bottom" wrapText="0"/>
    </xf>
    <xf borderId="2" fillId="0" fontId="32" numFmtId="0" xfId="0" applyAlignment="1" applyBorder="1" applyFont="1">
      <alignment readingOrder="0"/>
    </xf>
    <xf borderId="0" fillId="0" fontId="32" numFmtId="0" xfId="0" applyAlignment="1" applyFont="1">
      <alignment readingOrder="0"/>
    </xf>
    <xf borderId="2" fillId="0" fontId="1" numFmtId="0" xfId="0" applyAlignment="1" applyBorder="1" applyFont="1">
      <alignment readingOrder="0"/>
    </xf>
    <xf borderId="2" fillId="0" fontId="5" numFmtId="0" xfId="0" applyAlignment="1" applyBorder="1" applyFont="1">
      <alignment readingOrder="0"/>
    </xf>
    <xf borderId="2" fillId="0" fontId="33" numFmtId="0" xfId="0" applyAlignment="1" applyBorder="1" applyFont="1">
      <alignment readingOrder="0"/>
    </xf>
    <xf borderId="2" fillId="0" fontId="34" numFmtId="0" xfId="0" applyBorder="1" applyFont="1"/>
    <xf borderId="2" fillId="0" fontId="34" numFmtId="0" xfId="0" applyAlignment="1" applyBorder="1" applyFont="1">
      <alignment readingOrder="0"/>
    </xf>
    <xf borderId="0" fillId="0" fontId="33" numFmtId="0" xfId="0" applyAlignment="1" applyFont="1">
      <alignment readingOrder="0"/>
    </xf>
    <xf borderId="2" fillId="0" fontId="10" numFmtId="0" xfId="0" applyAlignment="1" applyBorder="1" applyFont="1">
      <alignment readingOrder="0"/>
    </xf>
    <xf borderId="0" fillId="0" fontId="34" numFmtId="0" xfId="0" applyAlignment="1" applyFont="1">
      <alignment readingOrder="0"/>
    </xf>
    <xf borderId="0" fillId="0" fontId="10" numFmtId="0" xfId="0" applyAlignment="1" applyFont="1">
      <alignment readingOrder="0"/>
    </xf>
    <xf borderId="0" fillId="0" fontId="34" numFmtId="0" xfId="0" applyFont="1"/>
    <xf borderId="2" fillId="2" fontId="35" numFmtId="0" xfId="0" applyAlignment="1" applyBorder="1" applyFont="1">
      <alignment readingOrder="0"/>
    </xf>
    <xf borderId="0" fillId="2" fontId="35" numFmtId="0" xfId="0" applyAlignment="1" applyFont="1">
      <alignment readingOrder="0"/>
    </xf>
    <xf borderId="0" fillId="2" fontId="36" numFmtId="0" xfId="0" applyAlignment="1" applyFont="1">
      <alignment readingOrder="0"/>
    </xf>
    <xf borderId="1" fillId="2" fontId="37" numFmtId="0" xfId="0" applyAlignment="1" applyBorder="1" applyFont="1">
      <alignment shrinkToFit="0" vertical="bottom" wrapText="0"/>
    </xf>
    <xf borderId="1" fillId="2" fontId="37" numFmtId="0" xfId="0" applyAlignment="1" applyBorder="1" applyFont="1">
      <alignment shrinkToFit="0" vertical="bottom" wrapText="0"/>
    </xf>
    <xf borderId="0" fillId="0" fontId="24" numFmtId="0" xfId="0" applyAlignment="1" applyFont="1">
      <alignment readingOrder="0" vertical="bottom"/>
    </xf>
    <xf borderId="0" fillId="0" fontId="24" numFmtId="0" xfId="0" applyAlignment="1" applyFont="1">
      <alignment vertical="bottom"/>
    </xf>
    <xf quotePrefix="1" borderId="0" fillId="0" fontId="24" numFmtId="0" xfId="0" applyAlignment="1" applyFont="1">
      <alignment readingOrder="0" vertical="bottom"/>
    </xf>
    <xf borderId="0" fillId="0" fontId="24" numFmtId="0" xfId="0" applyAlignment="1" applyFont="1">
      <alignment readingOrder="0" shrinkToFit="0" vertical="bottom" wrapText="1"/>
    </xf>
    <xf quotePrefix="1" borderId="0" fillId="0" fontId="1" numFmtId="0" xfId="0" applyAlignment="1" applyFont="1">
      <alignment readingOrder="0" shrinkToFit="0" wrapText="0"/>
    </xf>
    <xf borderId="0" fillId="2" fontId="15" numFmtId="0" xfId="0" applyFont="1"/>
    <xf borderId="0" fillId="0" fontId="1" numFmtId="0" xfId="0" applyAlignment="1" applyFont="1">
      <alignment shrinkToFit="0" wrapText="0"/>
    </xf>
    <xf borderId="0" fillId="0" fontId="1" numFmtId="0" xfId="0" applyAlignment="1" applyFont="1">
      <alignment shrinkToFit="0" wrapText="0"/>
    </xf>
    <xf borderId="0" fillId="2" fontId="15" numFmtId="0" xfId="0" applyAlignment="1" applyFont="1">
      <alignment shrinkToFit="0" wrapText="0"/>
    </xf>
    <xf borderId="1" fillId="0" fontId="14" numFmtId="0" xfId="0" applyAlignment="1" applyBorder="1" applyFont="1">
      <alignment readingOrder="0"/>
    </xf>
    <xf borderId="1" fillId="0" fontId="7"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0" fontId="7" numFmtId="0" xfId="0" applyAlignment="1" applyBorder="1" applyFont="1">
      <alignment readingOrder="0" vertical="bottom"/>
    </xf>
    <xf borderId="1" fillId="0" fontId="7" numFmtId="0" xfId="0" applyAlignment="1" applyBorder="1" applyFont="1">
      <alignment vertical="bottom"/>
    </xf>
    <xf borderId="0" fillId="0" fontId="7" numFmtId="0" xfId="0" applyAlignment="1" applyFont="1">
      <alignment vertical="bottom"/>
    </xf>
    <xf borderId="0" fillId="0" fontId="7" numFmtId="0" xfId="0" applyAlignment="1" applyFont="1">
      <alignment shrinkToFit="0" vertical="bottom" wrapText="0"/>
    </xf>
    <xf borderId="1" fillId="0" fontId="14" numFmtId="0" xfId="0" applyBorder="1" applyFont="1"/>
    <xf borderId="0" fillId="0" fontId="7" numFmtId="0" xfId="0" applyAlignment="1" applyFont="1">
      <alignment readingOrder="0" shrinkToFit="0" vertical="bottom" wrapText="0"/>
    </xf>
    <xf borderId="2" fillId="0" fontId="38" numFmtId="0" xfId="0" applyAlignment="1" applyBorder="1" applyFont="1">
      <alignment readingOrder="0"/>
    </xf>
    <xf borderId="0" fillId="0" fontId="38" numFmtId="0" xfId="0" applyAlignment="1" applyFont="1">
      <alignment readingOrder="0"/>
    </xf>
    <xf borderId="5" fillId="0" fontId="38" numFmtId="0" xfId="0" applyAlignment="1" applyBorder="1" applyFont="1">
      <alignment readingOrder="0"/>
    </xf>
    <xf borderId="2" fillId="0" fontId="14" numFmtId="0" xfId="0" applyBorder="1" applyFont="1"/>
    <xf borderId="2" fillId="0" fontId="39" numFmtId="0" xfId="0" applyAlignment="1" applyBorder="1" applyFont="1">
      <alignment readingOrder="0"/>
    </xf>
    <xf borderId="0" fillId="0" fontId="31" numFmtId="0" xfId="0" applyAlignment="1" applyFont="1">
      <alignment shrinkToFit="0" vertical="bottom" wrapText="1"/>
    </xf>
    <xf borderId="2" fillId="0" fontId="14" numFmtId="0" xfId="0" applyAlignment="1" applyBorder="1" applyFont="1">
      <alignment readingOrder="0"/>
    </xf>
    <xf borderId="0" fillId="0" fontId="40" numFmtId="0" xfId="0" applyAlignment="1" applyFont="1">
      <alignment readingOrder="0"/>
    </xf>
    <xf borderId="0" fillId="0" fontId="24" numFmtId="0" xfId="0" applyAlignment="1" applyFont="1">
      <alignment readingOrder="0" shrinkToFit="0" vertical="bottom" wrapText="0"/>
    </xf>
    <xf borderId="0" fillId="0" fontId="14" numFmtId="0" xfId="0" applyAlignment="1" applyFont="1">
      <alignment readingOrder="0" shrinkToFit="0" wrapText="0"/>
    </xf>
    <xf borderId="0" fillId="0" fontId="24" numFmtId="0" xfId="0" applyAlignment="1" applyFont="1">
      <alignment shrinkToFit="0" vertical="bottom" wrapText="0"/>
    </xf>
    <xf borderId="0" fillId="0" fontId="14" numFmtId="0" xfId="0" applyAlignment="1" applyFont="1">
      <alignment shrinkToFit="0" wrapText="0"/>
    </xf>
    <xf borderId="0" fillId="0" fontId="7" numFmtId="0" xfId="0" applyAlignment="1" applyFont="1">
      <alignment shrinkToFit="0" vertical="bottom" wrapText="0"/>
    </xf>
    <xf borderId="0" fillId="0" fontId="14" numFmtId="0" xfId="0" applyAlignment="1" applyFont="1">
      <alignment shrinkToFit="0" wrapText="0"/>
    </xf>
    <xf borderId="0" fillId="0" fontId="7" numFmtId="0" xfId="0" applyAlignment="1" applyFont="1">
      <alignment horizontal="right" shrinkToFit="0" vertical="bottom" wrapText="0"/>
    </xf>
    <xf borderId="0" fillId="0" fontId="7" numFmtId="0" xfId="0" applyAlignment="1" applyFont="1">
      <alignment horizontal="right" shrinkToFit="0" vertical="bottom" wrapText="0"/>
    </xf>
    <xf borderId="0" fillId="0" fontId="39" numFmtId="0" xfId="0" applyAlignment="1" applyFont="1">
      <alignment readingOrder="0"/>
    </xf>
    <xf borderId="0" fillId="0" fontId="34" numFmtId="0" xfId="0" applyAlignment="1" applyFont="1">
      <alignment vertical="bottom"/>
    </xf>
    <xf borderId="0" fillId="0" fontId="7" numFmtId="0" xfId="0" applyAlignment="1" applyFont="1">
      <alignment shrinkToFit="0" vertical="bottom" wrapText="0"/>
    </xf>
    <xf borderId="0" fillId="0" fontId="31" numFmtId="0" xfId="0" applyAlignment="1" applyFont="1">
      <alignment readingOrder="0" vertical="bottom"/>
    </xf>
    <xf borderId="0" fillId="0" fontId="7" numFmtId="0" xfId="0" applyAlignment="1" applyFont="1">
      <alignment readingOrder="0" shrinkToFit="0" vertical="bottom" wrapText="0"/>
    </xf>
    <xf borderId="2" fillId="0" fontId="7" numFmtId="0" xfId="0" applyAlignment="1" applyBorder="1" applyFont="1">
      <alignment readingOrder="0" shrinkToFit="0" vertical="bottom" wrapText="0"/>
    </xf>
    <xf borderId="0" fillId="2" fontId="26" numFmtId="0" xfId="0" applyAlignment="1" applyFont="1">
      <alignment vertical="top"/>
    </xf>
    <xf borderId="0" fillId="0" fontId="38" numFmtId="0" xfId="0" applyAlignment="1" applyFont="1">
      <alignment readingOrder="0" shrinkToFit="0" wrapText="0"/>
    </xf>
    <xf borderId="0" fillId="0" fontId="31" numFmtId="0" xfId="0" applyAlignment="1" applyFont="1">
      <alignment vertical="bottom"/>
    </xf>
    <xf borderId="0" fillId="0" fontId="7" numFmtId="0" xfId="0" applyAlignment="1" applyFont="1">
      <alignment readingOrder="0" shrinkToFit="0" vertical="bottom" wrapText="0"/>
    </xf>
    <xf borderId="0" fillId="0" fontId="1" numFmtId="0" xfId="0" applyAlignment="1" applyFont="1">
      <alignment shrinkToFit="0" vertical="bottom" wrapText="0"/>
    </xf>
    <xf borderId="2" fillId="0" fontId="7" numFmtId="0" xfId="0" applyAlignment="1" applyBorder="1" applyFont="1">
      <alignment vertical="bottom"/>
    </xf>
    <xf borderId="2" fillId="0" fontId="14" numFmtId="0" xfId="0" applyAlignment="1" applyBorder="1" applyFont="1">
      <alignment shrinkToFit="0" wrapText="0"/>
    </xf>
    <xf borderId="9" fillId="0" fontId="14" numFmtId="0" xfId="0" applyAlignment="1" applyBorder="1" applyFont="1">
      <alignment readingOrder="0" shrinkToFit="0" wrapText="0"/>
    </xf>
    <xf borderId="10" fillId="0" fontId="14" numFmtId="0" xfId="0" applyAlignment="1" applyBorder="1" applyFont="1">
      <alignment shrinkToFit="0" wrapText="0"/>
    </xf>
    <xf borderId="2" fillId="0" fontId="34" numFmtId="0" xfId="0" applyAlignment="1" applyBorder="1" applyFont="1">
      <alignment vertical="bottom"/>
    </xf>
    <xf borderId="11" fillId="0" fontId="7" numFmtId="0" xfId="0" applyAlignment="1" applyBorder="1" applyFont="1">
      <alignment shrinkToFit="0" vertical="bottom" wrapText="0"/>
    </xf>
    <xf borderId="2" fillId="0" fontId="7" numFmtId="0" xfId="0" applyAlignment="1" applyBorder="1" applyFont="1">
      <alignment vertical="bottom"/>
    </xf>
    <xf borderId="11" fillId="0" fontId="7" numFmtId="0" xfId="0" applyAlignment="1" applyBorder="1" applyFont="1">
      <alignment vertical="bottom"/>
    </xf>
    <xf borderId="11" fillId="0" fontId="7" numFmtId="0" xfId="0" applyAlignment="1" applyBorder="1" applyFont="1">
      <alignment shrinkToFit="0" vertical="bottom" wrapText="0"/>
    </xf>
    <xf borderId="2" fillId="0" fontId="31" numFmtId="0" xfId="0" applyAlignment="1" applyBorder="1" applyFont="1">
      <alignment readingOrder="0" shrinkToFit="0" vertical="bottom" wrapText="0"/>
    </xf>
    <xf borderId="2" fillId="0" fontId="14" numFmtId="0" xfId="0" applyAlignment="1" applyBorder="1" applyFont="1">
      <alignment shrinkToFit="0" wrapText="0"/>
    </xf>
    <xf borderId="0" fillId="0" fontId="25" numFmtId="0" xfId="0" applyAlignment="1" applyFont="1">
      <alignment readingOrder="0" vertical="bottom"/>
    </xf>
    <xf borderId="2" fillId="0" fontId="7" numFmtId="0" xfId="0" applyAlignment="1" applyBorder="1" applyFont="1">
      <alignment readingOrder="0" shrinkToFit="0" vertical="bottom" wrapText="0"/>
    </xf>
    <xf borderId="7" fillId="0" fontId="14" numFmtId="0" xfId="0" applyAlignment="1" applyBorder="1" applyFont="1">
      <alignment shrinkToFit="0" wrapText="0"/>
    </xf>
    <xf borderId="2" fillId="2" fontId="15" numFmtId="0" xfId="0" applyBorder="1" applyFont="1"/>
    <xf borderId="0" fillId="0" fontId="25" numFmtId="0" xfId="0" applyAlignment="1" applyFont="1">
      <alignment readingOrder="0" shrinkToFit="0" vertical="bottom" wrapText="0"/>
    </xf>
    <xf borderId="2" fillId="0" fontId="7" numFmtId="0" xfId="0" applyAlignment="1" applyBorder="1" applyFont="1">
      <alignment readingOrder="0" vertical="bottom"/>
    </xf>
    <xf borderId="2" fillId="0" fontId="7" numFmtId="0" xfId="0" applyAlignment="1" applyBorder="1" applyFont="1">
      <alignment readingOrder="0" shrinkToFit="0" vertical="bottom" wrapText="0"/>
    </xf>
    <xf borderId="0" fillId="0" fontId="14" numFmtId="0" xfId="0" applyFont="1"/>
    <xf borderId="0" fillId="2" fontId="2" numFmtId="0" xfId="0" applyAlignment="1" applyFont="1">
      <alignment vertical="bottom"/>
    </xf>
    <xf borderId="2" fillId="0" fontId="31" numFmtId="0" xfId="0" applyAlignment="1" applyBorder="1" applyFont="1">
      <alignment vertical="bottom"/>
    </xf>
    <xf borderId="2" fillId="0" fontId="7" numFmtId="0" xfId="0" applyAlignment="1" applyBorder="1" applyFont="1">
      <alignment shrinkToFit="0" vertical="bottom" wrapText="0"/>
    </xf>
    <xf borderId="2" fillId="0" fontId="7" numFmtId="0" xfId="0" applyAlignment="1" applyBorder="1" applyFont="1">
      <alignment horizontal="right" shrinkToFit="0" vertical="bottom" wrapText="0"/>
    </xf>
    <xf borderId="2" fillId="0" fontId="7" numFmtId="0" xfId="0" applyAlignment="1" applyBorder="1" applyFont="1">
      <alignment horizontal="right" shrinkToFit="0" vertical="bottom" wrapText="0"/>
    </xf>
    <xf borderId="2" fillId="0" fontId="14" numFmtId="0" xfId="0" applyAlignment="1" applyBorder="1" applyFont="1">
      <alignment readingOrder="0" shrinkToFit="0" wrapText="0"/>
    </xf>
    <xf borderId="2" fillId="0" fontId="7" numFmtId="0" xfId="0" applyAlignment="1" applyBorder="1" applyFont="1">
      <alignment shrinkToFit="0" vertical="bottom" wrapText="0"/>
    </xf>
    <xf borderId="0" fillId="2" fontId="10" numFmtId="0" xfId="0" applyAlignment="1" applyFont="1">
      <alignment horizontal="left" readingOrder="0"/>
    </xf>
    <xf borderId="2" fillId="0" fontId="10" numFmtId="0" xfId="0" applyAlignment="1" applyBorder="1" applyFont="1">
      <alignment vertical="bottom"/>
    </xf>
    <xf borderId="0" fillId="0" fontId="1" numFmtId="0" xfId="0" applyAlignment="1" applyFont="1">
      <alignment horizontal="right" shrinkToFit="0" vertical="bottom" wrapText="0"/>
    </xf>
    <xf borderId="2" fillId="2" fontId="2" numFmtId="0" xfId="0" applyAlignment="1" applyBorder="1" applyFont="1">
      <alignment readingOrder="0"/>
    </xf>
    <xf borderId="0" fillId="2" fontId="25" numFmtId="0" xfId="0" applyAlignment="1" applyFont="1">
      <alignment horizontal="left" readingOrder="0"/>
    </xf>
    <xf borderId="0" fillId="2" fontId="15" numFmtId="0" xfId="0" applyAlignment="1" applyFont="1">
      <alignment shrinkToFit="0" wrapText="0"/>
    </xf>
    <xf borderId="2" fillId="0" fontId="1" numFmtId="0" xfId="0" applyAlignment="1" applyBorder="1" applyFont="1">
      <alignment readingOrder="0" shrinkToFit="0" vertical="bottom" wrapText="0"/>
    </xf>
    <xf borderId="0" fillId="2" fontId="2" numFmtId="0" xfId="0" applyAlignment="1" applyFont="1">
      <alignment vertical="bottom"/>
    </xf>
    <xf borderId="5" fillId="0" fontId="25" numFmtId="0" xfId="0" applyAlignment="1" applyBorder="1" applyFont="1">
      <alignment readingOrder="0" vertical="bottom"/>
    </xf>
    <xf borderId="5" fillId="0" fontId="25" numFmtId="0" xfId="0" applyAlignment="1" applyBorder="1" applyFont="1">
      <alignment vertical="bottom"/>
    </xf>
    <xf borderId="5" fillId="2" fontId="26" numFmtId="0" xfId="0" applyAlignment="1" applyBorder="1" applyFont="1">
      <alignment readingOrder="0" vertical="top"/>
    </xf>
    <xf borderId="12" fillId="0" fontId="1" numFmtId="0" xfId="0" applyBorder="1" applyFont="1"/>
    <xf borderId="5" fillId="0" fontId="39" numFmtId="0" xfId="0" applyAlignment="1" applyBorder="1" applyFont="1">
      <alignment readingOrder="0"/>
    </xf>
    <xf borderId="5" fillId="0" fontId="14" numFmtId="0" xfId="0" applyAlignment="1" applyBorder="1" applyFont="1">
      <alignment readingOrder="0"/>
    </xf>
    <xf borderId="5" fillId="0" fontId="31" numFmtId="0" xfId="0" applyAlignment="1" applyBorder="1" applyFont="1">
      <alignment readingOrder="0"/>
    </xf>
    <xf borderId="12" fillId="0" fontId="31" numFmtId="0" xfId="0" applyAlignment="1" applyBorder="1" applyFont="1">
      <alignment readingOrder="0"/>
    </xf>
    <xf borderId="0" fillId="0" fontId="31" numFmtId="0" xfId="0" applyAlignment="1" applyFont="1">
      <alignment readingOrder="0" shrinkToFit="0" vertical="bottom" wrapText="0"/>
    </xf>
    <xf borderId="5" fillId="0" fontId="14" numFmtId="0" xfId="0" applyAlignment="1" applyBorder="1" applyFont="1">
      <alignment readingOrder="0" shrinkToFit="0" wrapText="0"/>
    </xf>
    <xf borderId="5" fillId="0" fontId="1" numFmtId="0" xfId="0" applyAlignment="1" applyBorder="1" applyFont="1">
      <alignment shrinkToFit="0" wrapText="0"/>
    </xf>
    <xf borderId="5" fillId="0" fontId="14" numFmtId="0" xfId="0" applyAlignment="1" applyBorder="1" applyFont="1">
      <alignment shrinkToFit="0" wrapText="0"/>
    </xf>
    <xf borderId="5" fillId="0" fontId="7" numFmtId="0" xfId="0" applyAlignment="1" applyBorder="1" applyFont="1">
      <alignment readingOrder="0" vertical="bottom"/>
    </xf>
    <xf borderId="5" fillId="0" fontId="31" numFmtId="0" xfId="0" applyAlignment="1" applyBorder="1" applyFont="1">
      <alignment vertical="bottom"/>
    </xf>
    <xf borderId="5" fillId="0" fontId="1" numFmtId="0" xfId="0" applyAlignment="1" applyBorder="1" applyFont="1">
      <alignment vertical="bottom"/>
    </xf>
    <xf borderId="5" fillId="0" fontId="1" numFmtId="0" xfId="0" applyAlignment="1" applyBorder="1" applyFont="1">
      <alignment horizontal="right" shrinkToFit="0" vertical="bottom" wrapText="0"/>
    </xf>
    <xf borderId="5" fillId="0" fontId="7" numFmtId="0" xfId="0" applyAlignment="1" applyBorder="1" applyFont="1">
      <alignment horizontal="right" shrinkToFit="0" vertical="bottom" wrapText="0"/>
    </xf>
    <xf borderId="5" fillId="0" fontId="7" numFmtId="0" xfId="0" applyAlignment="1" applyBorder="1" applyFont="1">
      <alignment vertical="bottom"/>
    </xf>
    <xf borderId="5" fillId="0" fontId="7" numFmtId="0" xfId="0" applyAlignment="1" applyBorder="1" applyFont="1">
      <alignment shrinkToFit="0" vertical="bottom" wrapText="0"/>
    </xf>
    <xf borderId="5" fillId="0" fontId="31" numFmtId="0" xfId="0" applyAlignment="1" applyBorder="1" applyFont="1">
      <alignment vertical="bottom"/>
    </xf>
    <xf borderId="5" fillId="0" fontId="34" numFmtId="0" xfId="0" applyAlignment="1" applyBorder="1" applyFont="1">
      <alignment vertical="bottom"/>
    </xf>
    <xf borderId="5" fillId="0" fontId="10" numFmtId="0" xfId="0" applyAlignment="1" applyBorder="1" applyFont="1">
      <alignment vertical="bottom"/>
    </xf>
    <xf borderId="12" fillId="0" fontId="1" numFmtId="0" xfId="0" applyAlignment="1" applyBorder="1" applyFont="1">
      <alignment horizontal="right" shrinkToFit="0" vertical="bottom" wrapText="0"/>
    </xf>
    <xf borderId="9" fillId="0" fontId="7" numFmtId="0" xfId="0" applyAlignment="1" applyBorder="1" applyFont="1">
      <alignment shrinkToFit="0" vertical="bottom" wrapText="0"/>
    </xf>
    <xf borderId="13" fillId="0" fontId="1" numFmtId="0" xfId="0" applyAlignment="1" applyBorder="1" applyFont="1">
      <alignment horizontal="right" shrinkToFit="0" vertical="bottom" wrapText="0"/>
    </xf>
    <xf borderId="9" fillId="0" fontId="1" numFmtId="0" xfId="0" applyBorder="1" applyFont="1"/>
    <xf borderId="13" fillId="0" fontId="1" numFmtId="0" xfId="0" applyBorder="1" applyFont="1"/>
    <xf borderId="1" fillId="0" fontId="1" numFmtId="0" xfId="0" applyAlignment="1" applyBorder="1" applyFont="1">
      <alignment horizontal="right" shrinkToFit="0" vertical="bottom" wrapText="0"/>
    </xf>
    <xf borderId="0" fillId="0" fontId="10" numFmtId="0" xfId="0" applyAlignment="1" applyFont="1">
      <alignment readingOrder="0" vertical="bottom"/>
    </xf>
    <xf borderId="1" fillId="0" fontId="1" numFmtId="0" xfId="0" applyAlignment="1" applyBorder="1" applyFont="1">
      <alignment shrinkToFit="0" vertical="bottom" wrapText="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2" fillId="0" fontId="0" numFmtId="0" xfId="0" applyAlignment="1" applyBorder="1" applyFont="1">
      <alignment readingOrder="0"/>
    </xf>
    <xf borderId="0" fillId="2" fontId="0" numFmtId="0" xfId="0" applyAlignment="1" applyFont="1">
      <alignment readingOrder="0"/>
    </xf>
    <xf borderId="0" fillId="0" fontId="45" numFmtId="0" xfId="0" applyAlignment="1" applyFont="1">
      <alignment readingOrder="0"/>
    </xf>
    <xf borderId="2" fillId="0" fontId="46" numFmtId="0" xfId="0" applyBorder="1" applyFont="1"/>
    <xf borderId="2" fillId="0" fontId="46" numFmtId="0" xfId="0" applyBorder="1" applyFont="1"/>
    <xf borderId="0" fillId="0" fontId="46" numFmtId="0" xfId="0" applyFont="1"/>
    <xf borderId="0" fillId="0" fontId="24" numFmtId="0" xfId="0" applyFont="1"/>
    <xf borderId="5" fillId="0" fontId="25" numFmtId="0" xfId="0" applyAlignment="1" applyBorder="1" applyFont="1">
      <alignment vertical="bottom"/>
    </xf>
    <xf borderId="6" fillId="0" fontId="25" numFmtId="0" xfId="0" applyAlignment="1" applyBorder="1" applyFont="1">
      <alignment shrinkToFit="0" vertical="bottom" wrapText="0"/>
    </xf>
    <xf borderId="0" fillId="0" fontId="16" numFmtId="0" xfId="0" applyFont="1"/>
    <xf borderId="0" fillId="2" fontId="26" numFmtId="0" xfId="0" applyFont="1"/>
    <xf borderId="0" fillId="0" fontId="27" numFmtId="0" xfId="0" applyFont="1"/>
    <xf borderId="0" fillId="0" fontId="27" numFmtId="0" xfId="0" applyAlignment="1" applyFont="1">
      <alignment readingOrder="0"/>
    </xf>
    <xf borderId="0" fillId="0" fontId="47" numFmtId="0" xfId="0" applyAlignment="1" applyFont="1">
      <alignment readingOrder="0"/>
    </xf>
    <xf borderId="0" fillId="0" fontId="17" numFmtId="0" xfId="0" applyFont="1"/>
    <xf borderId="7" fillId="0" fontId="25" numFmtId="0" xfId="0" applyAlignment="1" applyBorder="1" applyFont="1">
      <alignment shrinkToFit="0" vertical="bottom" wrapText="0"/>
    </xf>
    <xf borderId="0" fillId="0" fontId="48" numFmtId="0" xfId="0" applyFont="1"/>
    <xf borderId="2" fillId="0" fontId="49" numFmtId="0" xfId="0" applyAlignment="1" applyBorder="1" applyFont="1">
      <alignment readingOrder="0"/>
    </xf>
    <xf borderId="0" fillId="0" fontId="1" numFmtId="0" xfId="0" applyFont="1"/>
    <xf borderId="0" fillId="2" fontId="36" numFmtId="0" xfId="0" applyFont="1"/>
    <xf borderId="0" fillId="2" fontId="36" numFmtId="0" xfId="0" applyFont="1"/>
    <xf borderId="0" fillId="2" fontId="36" numFmtId="0" xfId="0" applyAlignment="1" applyFont="1">
      <alignment readingOrder="0"/>
    </xf>
    <xf borderId="0" fillId="0" fontId="23" numFmtId="0" xfId="0" applyAlignment="1" applyFont="1">
      <alignment shrinkToFit="0" wrapText="1"/>
    </xf>
    <xf borderId="2" fillId="0" fontId="2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iexcloud.io/docs/api/"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nvestopedia.com/terms/s/shorttermdebt.asp" TargetMode="External"/><Relationship Id="rId42" Type="http://schemas.openxmlformats.org/officeDocument/2006/relationships/hyperlink" Target="https://www.investopedia.com/terms/d/deferredrevenue.asp" TargetMode="External"/><Relationship Id="rId41" Type="http://schemas.openxmlformats.org/officeDocument/2006/relationships/hyperlink" Target="https://www.investopedia.com/terms/i/incometaxpayable.asp" TargetMode="External"/><Relationship Id="rId44" Type="http://schemas.openxmlformats.org/officeDocument/2006/relationships/hyperlink" Target="https://www.investopedia.com/terms/c/currentliabilities.asp" TargetMode="External"/><Relationship Id="rId43" Type="http://schemas.openxmlformats.org/officeDocument/2006/relationships/hyperlink" Target="https://www.pncpa.com/insights/bridging-gaap-tax-importance-income-tax-provision/" TargetMode="External"/><Relationship Id="rId46" Type="http://schemas.openxmlformats.org/officeDocument/2006/relationships/hyperlink" Target="https://www.investopedia.com/terms/n/noncurrent-liabilities.asp" TargetMode="External"/><Relationship Id="rId45" Type="http://schemas.openxmlformats.org/officeDocument/2006/relationships/hyperlink" Target="https://corporatefinanceinstitute.com/resources/knowledge/finance/long-term-debt-ltd/" TargetMode="External"/><Relationship Id="rId1" Type="http://schemas.openxmlformats.org/officeDocument/2006/relationships/hyperlink" Target="https://www.investopedia.com/articles/04/022504.asp" TargetMode="External"/><Relationship Id="rId2" Type="http://schemas.openxmlformats.org/officeDocument/2006/relationships/hyperlink" Target="https://www.accountingtools.com/articles/cost-of-revenue-definition-and-usage.html" TargetMode="External"/><Relationship Id="rId3" Type="http://schemas.openxmlformats.org/officeDocument/2006/relationships/hyperlink" Target="https://www.investopedia.com/terms/g/gross_profit_margin.asp" TargetMode="External"/><Relationship Id="rId4" Type="http://schemas.openxmlformats.org/officeDocument/2006/relationships/hyperlink" Target="https://www.myaccountingcourse.com/financial-ratios/gross-profit-margin" TargetMode="External"/><Relationship Id="rId9" Type="http://schemas.openxmlformats.org/officeDocument/2006/relationships/hyperlink" Target="https://www.investopedia.com/articles/04/022504.asp" TargetMode="External"/><Relationship Id="rId48" Type="http://schemas.openxmlformats.org/officeDocument/2006/relationships/hyperlink" Target="https://www.investopedia.com/terms/c/commonstock.asp" TargetMode="External"/><Relationship Id="rId47" Type="http://schemas.openxmlformats.org/officeDocument/2006/relationships/hyperlink" Target="https://www.investopedia.com/terms/t/total-liabilities.asp" TargetMode="External"/><Relationship Id="rId49" Type="http://schemas.openxmlformats.org/officeDocument/2006/relationships/hyperlink" Target="https://www.investopedia.com/terms/r/retainedearnings.asp" TargetMode="External"/><Relationship Id="rId5" Type="http://schemas.openxmlformats.org/officeDocument/2006/relationships/hyperlink" Target="https://www.investopedia.com/terms/g/general-and-administrative-expenses.asp" TargetMode="External"/><Relationship Id="rId6" Type="http://schemas.openxmlformats.org/officeDocument/2006/relationships/hyperlink" Target="https://www.investopedia.com/terms/g/general-and-administrative-expenses.asp" TargetMode="External"/><Relationship Id="rId7" Type="http://schemas.openxmlformats.org/officeDocument/2006/relationships/hyperlink" Target="https://www.investopedia.com/terms/s/sga.asp" TargetMode="External"/><Relationship Id="rId8" Type="http://schemas.openxmlformats.org/officeDocument/2006/relationships/hyperlink" Target="https://www.stock-analysis-on.net/Knowledge-Base/Selling-and-Marketing-Expense" TargetMode="External"/><Relationship Id="rId73" Type="http://schemas.openxmlformats.org/officeDocument/2006/relationships/drawing" Target="../drawings/drawing2.xml"/><Relationship Id="rId72" Type="http://schemas.openxmlformats.org/officeDocument/2006/relationships/hyperlink" Target="https://www.investopedia.com/terms/f/freecashflow.asp" TargetMode="External"/><Relationship Id="rId31" Type="http://schemas.openxmlformats.org/officeDocument/2006/relationships/hyperlink" Target="https://www.investopedia.com/articles/04/031004.asp" TargetMode="External"/><Relationship Id="rId30" Type="http://schemas.openxmlformats.org/officeDocument/2006/relationships/hyperlink" Target="https://www.investopedia.com/articles/04/031004.asp" TargetMode="External"/><Relationship Id="rId33" Type="http://schemas.openxmlformats.org/officeDocument/2006/relationships/hyperlink" Target="https://www.investopedia.com/terms/g/goodwill.asp" TargetMode="External"/><Relationship Id="rId32" Type="http://schemas.openxmlformats.org/officeDocument/2006/relationships/hyperlink" Target="https://www.investopedia.com/terms/p/ppe.asp" TargetMode="External"/><Relationship Id="rId35" Type="http://schemas.openxmlformats.org/officeDocument/2006/relationships/hyperlink" Target="https://www.investopedia.com/terms/i/intangibleasset.asp" TargetMode="External"/><Relationship Id="rId34" Type="http://schemas.openxmlformats.org/officeDocument/2006/relationships/hyperlink" Target="https://www.investopedia.com/terms/i/intangibleasset.asp" TargetMode="External"/><Relationship Id="rId71" Type="http://schemas.openxmlformats.org/officeDocument/2006/relationships/hyperlink" Target="https://www.investopedia.com/terms/c/capitalexpenditure.asp" TargetMode="External"/><Relationship Id="rId70" Type="http://schemas.openxmlformats.org/officeDocument/2006/relationships/hyperlink" Target="https://www.investopedia.com/terms/o/operatingcashflow.asp" TargetMode="External"/><Relationship Id="rId37" Type="http://schemas.openxmlformats.org/officeDocument/2006/relationships/hyperlink" Target="https://www.lawinsider.com/dictionary/tax-assets" TargetMode="External"/><Relationship Id="rId36" Type="http://schemas.openxmlformats.org/officeDocument/2006/relationships/hyperlink" Target="https://www.investopedia.com/terms/l/longterminvestments.asp" TargetMode="External"/><Relationship Id="rId39" Type="http://schemas.openxmlformats.org/officeDocument/2006/relationships/hyperlink" Target="https://www.investopedia.com/terms/a/accountspayable.asp" TargetMode="External"/><Relationship Id="rId38" Type="http://schemas.openxmlformats.org/officeDocument/2006/relationships/hyperlink" Target="https://www.investopedia.com/terms/n/noncurrent-assets.asp" TargetMode="External"/><Relationship Id="rId62" Type="http://schemas.openxmlformats.org/officeDocument/2006/relationships/hyperlink" Target="https://www.investopedia.com/terms/i/inventory.asp" TargetMode="External"/><Relationship Id="rId61" Type="http://schemas.openxmlformats.org/officeDocument/2006/relationships/hyperlink" Target="https://www.investopedia.com/articles/04/031004.asp" TargetMode="External"/><Relationship Id="rId20" Type="http://schemas.openxmlformats.org/officeDocument/2006/relationships/hyperlink" Target="https://www.investopedia.com/terms/n/net_margin.asp" TargetMode="External"/><Relationship Id="rId64" Type="http://schemas.openxmlformats.org/officeDocument/2006/relationships/hyperlink" Target="https://www.stock-analysis-on.net/Knowledge-Base/Net-Cash-Provided-by-Used-in-Operating-Activities" TargetMode="External"/><Relationship Id="rId63" Type="http://schemas.openxmlformats.org/officeDocument/2006/relationships/hyperlink" Target="https://www.investopedia.com/terms/a/accountspayable.asp" TargetMode="External"/><Relationship Id="rId22" Type="http://schemas.openxmlformats.org/officeDocument/2006/relationships/hyperlink" Target="https://www.investopedia.com/terms/d/dilutedeps.asp" TargetMode="External"/><Relationship Id="rId66" Type="http://schemas.openxmlformats.org/officeDocument/2006/relationships/hyperlink" Target="https://www.investopedia.com/terms/a/acquisition.asp" TargetMode="External"/><Relationship Id="rId21" Type="http://schemas.openxmlformats.org/officeDocument/2006/relationships/hyperlink" Target="https://www.investopedia.com/terms/e/eps.asp" TargetMode="External"/><Relationship Id="rId65" Type="http://schemas.openxmlformats.org/officeDocument/2006/relationships/hyperlink" Target="https://www.investopedia.com/terms/p/ppe.asp" TargetMode="External"/><Relationship Id="rId24" Type="http://schemas.openxmlformats.org/officeDocument/2006/relationships/hyperlink" Target="https://corporatefinanceinstitute.com/resources/knowledge/valuation/diluted-shares/" TargetMode="External"/><Relationship Id="rId68" Type="http://schemas.openxmlformats.org/officeDocument/2006/relationships/hyperlink" Target="https://www.investopedia.com/terms/c/cashflowfromfinancing.asp" TargetMode="External"/><Relationship Id="rId23" Type="http://schemas.openxmlformats.org/officeDocument/2006/relationships/hyperlink" Target="https://www.investopedia.com/terms/o/outstandingshares.asp" TargetMode="External"/><Relationship Id="rId67" Type="http://schemas.openxmlformats.org/officeDocument/2006/relationships/hyperlink" Target="https://www.investopedia.com/terms/c/cashflowfinvestingactivities.asp" TargetMode="External"/><Relationship Id="rId60" Type="http://schemas.openxmlformats.org/officeDocument/2006/relationships/hyperlink" Target="https://breakingintowallstreet.com/biws/kb/financial-statement-analysis/change-in-working-capital/" TargetMode="External"/><Relationship Id="rId26" Type="http://schemas.openxmlformats.org/officeDocument/2006/relationships/hyperlink" Target="https://www.investopedia.com/terms/s/shorterminvestments.asp" TargetMode="External"/><Relationship Id="rId25" Type="http://schemas.openxmlformats.org/officeDocument/2006/relationships/hyperlink" Target="https://www.investopedia.com/terms/c/cashequivalents.asp" TargetMode="External"/><Relationship Id="rId69" Type="http://schemas.openxmlformats.org/officeDocument/2006/relationships/hyperlink" Target="https://budgeting.thenest.com/calculate-net-change-cash-cash-flow-statement-26762.html" TargetMode="External"/><Relationship Id="rId28" Type="http://schemas.openxmlformats.org/officeDocument/2006/relationships/hyperlink" Target="https://www.investopedia.com/articles/04/031004.asp" TargetMode="External"/><Relationship Id="rId27" Type="http://schemas.openxmlformats.org/officeDocument/2006/relationships/hyperlink" Target="https://www.investopedia.com/terms/c/cashequivalents.asp" TargetMode="External"/><Relationship Id="rId29" Type="http://schemas.openxmlformats.org/officeDocument/2006/relationships/hyperlink" Target="https://www.investopedia.com/articles/04/031004.asp" TargetMode="External"/><Relationship Id="rId51" Type="http://schemas.openxmlformats.org/officeDocument/2006/relationships/hyperlink" Target="https://www.investopedia.com/ask/answers/033015/what-does-total-stockholders-equity-represent.asp" TargetMode="External"/><Relationship Id="rId50" Type="http://schemas.openxmlformats.org/officeDocument/2006/relationships/hyperlink" Target="https://www.investopedia.com/terms/a/accumulatedother.asp" TargetMode="External"/><Relationship Id="rId53" Type="http://schemas.openxmlformats.org/officeDocument/2006/relationships/hyperlink" Target="https://www.investopedia.com/terms/i/investment.asp" TargetMode="External"/><Relationship Id="rId52" Type="http://schemas.openxmlformats.org/officeDocument/2006/relationships/hyperlink" Target="https://www.thebalance.com/assets-liabilities-shareholder-equity-explained-357267" TargetMode="External"/><Relationship Id="rId11" Type="http://schemas.openxmlformats.org/officeDocument/2006/relationships/hyperlink" Target="https://www.investopedia.com/ask/answers/06/amortizationvsdepreciation.asp" TargetMode="External"/><Relationship Id="rId55" Type="http://schemas.openxmlformats.org/officeDocument/2006/relationships/hyperlink" Target="https://www.investopedia.com/terms/n/netdebt.asp" TargetMode="External"/><Relationship Id="rId10" Type="http://schemas.openxmlformats.org/officeDocument/2006/relationships/hyperlink" Target="https://www.investopedia.com/articles/04/022504.asp" TargetMode="External"/><Relationship Id="rId54" Type="http://schemas.openxmlformats.org/officeDocument/2006/relationships/hyperlink" Target="https://www.investopedia.com/ask/answers/042415/why-would-you-look-companys-net-debt-rather-its-gross-debt.asp" TargetMode="External"/><Relationship Id="rId13" Type="http://schemas.openxmlformats.org/officeDocument/2006/relationships/hyperlink" Target="https://www.investopedia.com/terms/e/ebitda_to_sales_ratio.asp" TargetMode="External"/><Relationship Id="rId57" Type="http://schemas.openxmlformats.org/officeDocument/2006/relationships/hyperlink" Target="https://www.investopedia.com/ask/answers/06/amortizationvsdepreciation.asp" TargetMode="External"/><Relationship Id="rId12" Type="http://schemas.openxmlformats.org/officeDocument/2006/relationships/hyperlink" Target="https://www.investopedia.com/terms/e/ebitda.asp" TargetMode="External"/><Relationship Id="rId56" Type="http://schemas.openxmlformats.org/officeDocument/2006/relationships/hyperlink" Target="https://www.investopedia.com/terms/n/netincome.asp" TargetMode="External"/><Relationship Id="rId15" Type="http://schemas.openxmlformats.org/officeDocument/2006/relationships/hyperlink" Target="https://www.investopedia.com/terms/o/operatingmargin.asp" TargetMode="External"/><Relationship Id="rId59" Type="http://schemas.openxmlformats.org/officeDocument/2006/relationships/hyperlink" Target="https://corporatefinanceinstitute.com/resources/knowledge/accounting/share-stock-based-compensation/" TargetMode="External"/><Relationship Id="rId14" Type="http://schemas.openxmlformats.org/officeDocument/2006/relationships/hyperlink" Target="https://www.investopedia.com/articles/04/022504.asp" TargetMode="External"/><Relationship Id="rId58" Type="http://schemas.openxmlformats.org/officeDocument/2006/relationships/hyperlink" Target="https://www.investopedia.com/terms/d/deferredincometax.asp" TargetMode="External"/><Relationship Id="rId17" Type="http://schemas.openxmlformats.org/officeDocument/2006/relationships/hyperlink" Target="https://www.investopedia.com/terms/p/pretax-margin.asp" TargetMode="External"/><Relationship Id="rId16" Type="http://schemas.openxmlformats.org/officeDocument/2006/relationships/hyperlink" Target="https://www.investopedia.com/terms/p/pretax-earnings.asp" TargetMode="External"/><Relationship Id="rId19" Type="http://schemas.openxmlformats.org/officeDocument/2006/relationships/hyperlink" Target="https://www.investopedia.com/terms/n/netincome.asp" TargetMode="External"/><Relationship Id="rId18" Type="http://schemas.openxmlformats.org/officeDocument/2006/relationships/hyperlink" Target="https://www.pncpa.com/insights/bridging-gaap-tax-importance-income-tax-provis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ccountingtools.com/articles/2017/5/5/accounts-payable-turnover-ratio"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24.29"/>
    <col customWidth="1" min="6" max="6" width="15.71"/>
  </cols>
  <sheetData>
    <row r="1">
      <c r="B1" s="1"/>
      <c r="F1" s="1"/>
    </row>
    <row r="2">
      <c r="B2" s="1"/>
      <c r="F2" s="2"/>
    </row>
    <row r="3">
      <c r="B3" s="1"/>
      <c r="F3" s="1"/>
    </row>
    <row r="4">
      <c r="B4" s="2" t="s">
        <v>0</v>
      </c>
      <c r="C4" s="3" t="s">
        <v>1</v>
      </c>
      <c r="F4" s="2"/>
    </row>
    <row r="5">
      <c r="B5" s="1"/>
      <c r="F5" s="2"/>
    </row>
    <row r="6">
      <c r="B6" s="1"/>
      <c r="F6" s="2"/>
    </row>
    <row r="7">
      <c r="B7" s="2" t="s">
        <v>2</v>
      </c>
      <c r="C7" s="3" t="s">
        <v>3</v>
      </c>
      <c r="F7" s="2"/>
    </row>
    <row r="8">
      <c r="B8" s="2" t="s">
        <v>2</v>
      </c>
      <c r="C8" s="3" t="s">
        <v>4</v>
      </c>
      <c r="F8" s="2"/>
    </row>
    <row r="9">
      <c r="B9" s="2" t="s">
        <v>5</v>
      </c>
      <c r="C9" s="3" t="s">
        <v>6</v>
      </c>
      <c r="F9" s="2"/>
    </row>
    <row r="10">
      <c r="B10" s="2" t="s">
        <v>2</v>
      </c>
      <c r="C10" s="3" t="s">
        <v>7</v>
      </c>
      <c r="F10" s="2"/>
    </row>
    <row r="11">
      <c r="B11" s="2" t="s">
        <v>2</v>
      </c>
      <c r="C11" s="3" t="s">
        <v>8</v>
      </c>
      <c r="F11" s="2"/>
    </row>
    <row r="12">
      <c r="B12" s="2" t="s">
        <v>5</v>
      </c>
      <c r="C12" s="3" t="s">
        <v>6</v>
      </c>
      <c r="F12" s="2"/>
    </row>
    <row r="13">
      <c r="B13" s="1"/>
      <c r="F13" s="2"/>
    </row>
    <row r="14">
      <c r="B14" s="2" t="s">
        <v>9</v>
      </c>
      <c r="C14" s="3" t="s">
        <v>10</v>
      </c>
      <c r="E14" s="3" t="s">
        <v>11</v>
      </c>
      <c r="F14" s="2"/>
    </row>
    <row r="15">
      <c r="B15" s="2" t="s">
        <v>9</v>
      </c>
      <c r="C15" s="3" t="s">
        <v>12</v>
      </c>
      <c r="E15" s="4" t="s">
        <v>13</v>
      </c>
      <c r="F15" s="2"/>
    </row>
    <row r="16">
      <c r="B16" s="2" t="s">
        <v>9</v>
      </c>
      <c r="C16" s="3" t="s">
        <v>14</v>
      </c>
      <c r="E16" s="4" t="s">
        <v>15</v>
      </c>
      <c r="F16" s="2"/>
    </row>
    <row r="17">
      <c r="B17" s="1"/>
      <c r="F17" s="2"/>
    </row>
    <row r="18">
      <c r="B18" s="2" t="s">
        <v>16</v>
      </c>
      <c r="C18" s="3" t="s">
        <v>17</v>
      </c>
      <c r="E18" s="3" t="s">
        <v>18</v>
      </c>
      <c r="F18" s="2"/>
    </row>
    <row r="19">
      <c r="B19" s="2" t="s">
        <v>16</v>
      </c>
      <c r="C19" s="3" t="s">
        <v>19</v>
      </c>
      <c r="F19" s="2"/>
    </row>
    <row r="20">
      <c r="B20" s="2" t="s">
        <v>16</v>
      </c>
      <c r="C20" s="3" t="s">
        <v>20</v>
      </c>
      <c r="F20" s="2"/>
    </row>
    <row r="21">
      <c r="B21" s="1"/>
      <c r="F21" s="2"/>
    </row>
    <row r="22">
      <c r="B22" s="1"/>
      <c r="F22" s="2"/>
    </row>
    <row r="23">
      <c r="B23" s="2" t="s">
        <v>21</v>
      </c>
      <c r="F23" s="2"/>
    </row>
    <row r="24">
      <c r="F24" s="2"/>
    </row>
    <row r="25">
      <c r="B25" s="3" t="s">
        <v>22</v>
      </c>
      <c r="C25" s="3" t="s">
        <v>23</v>
      </c>
      <c r="F25" s="2"/>
    </row>
    <row r="26">
      <c r="F26" s="2"/>
    </row>
    <row r="27">
      <c r="F27" s="2"/>
    </row>
    <row r="28">
      <c r="F28" s="2"/>
    </row>
    <row r="29">
      <c r="B29" s="2"/>
      <c r="F29" s="2"/>
    </row>
    <row r="30">
      <c r="A30" s="5" t="s">
        <v>24</v>
      </c>
      <c r="B30" s="1"/>
      <c r="F30" s="2"/>
    </row>
    <row r="31">
      <c r="A31" s="3" t="s">
        <v>25</v>
      </c>
      <c r="B31" s="2" t="s">
        <v>26</v>
      </c>
      <c r="C31" s="3" t="s">
        <v>27</v>
      </c>
      <c r="E31" s="6" t="s">
        <v>28</v>
      </c>
      <c r="F31" s="2"/>
    </row>
    <row r="32">
      <c r="A32" s="3" t="s">
        <v>25</v>
      </c>
      <c r="B32" s="2" t="s">
        <v>26</v>
      </c>
      <c r="C32" s="3" t="s">
        <v>29</v>
      </c>
      <c r="F32" s="2"/>
    </row>
    <row r="33">
      <c r="A33" s="3" t="s">
        <v>25</v>
      </c>
      <c r="B33" s="2" t="s">
        <v>26</v>
      </c>
      <c r="C33" s="3" t="s">
        <v>30</v>
      </c>
      <c r="F33" s="2"/>
    </row>
    <row r="34">
      <c r="A34" s="3" t="s">
        <v>25</v>
      </c>
      <c r="B34" s="2" t="s">
        <v>26</v>
      </c>
      <c r="C34" s="3" t="s">
        <v>31</v>
      </c>
      <c r="F34" s="2"/>
    </row>
    <row r="35">
      <c r="B35" s="1"/>
      <c r="F35" s="1"/>
    </row>
    <row r="36">
      <c r="B36" s="1"/>
      <c r="F36" s="1"/>
    </row>
    <row r="37">
      <c r="A37" s="3" t="s">
        <v>25</v>
      </c>
      <c r="B37" s="2" t="s">
        <v>32</v>
      </c>
      <c r="C37" s="3" t="s">
        <v>33</v>
      </c>
      <c r="F37"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7.43"/>
  </cols>
  <sheetData>
    <row r="1">
      <c r="A1" s="66"/>
      <c r="B1" s="65"/>
      <c r="C1" s="68" t="s">
        <v>1169</v>
      </c>
      <c r="D1" s="264"/>
      <c r="E1" s="69"/>
      <c r="F1" s="65"/>
      <c r="G1" s="65"/>
      <c r="H1" s="65"/>
      <c r="I1" s="65"/>
      <c r="J1" s="65"/>
      <c r="K1" s="65"/>
      <c r="L1" s="65"/>
    </row>
    <row r="2">
      <c r="A2" s="66"/>
      <c r="B2" s="65"/>
      <c r="C2" s="70" t="s">
        <v>2444</v>
      </c>
      <c r="D2" s="265" t="s">
        <v>2445</v>
      </c>
      <c r="E2" s="69"/>
      <c r="F2" s="65"/>
      <c r="G2" s="65"/>
      <c r="H2" s="65"/>
      <c r="I2" s="65"/>
      <c r="J2" s="65"/>
      <c r="K2" s="65"/>
      <c r="L2" s="65"/>
    </row>
    <row r="3">
      <c r="A3" s="66"/>
      <c r="B3" s="65"/>
      <c r="C3" s="68" t="s">
        <v>2446</v>
      </c>
      <c r="D3" s="264"/>
      <c r="E3" s="65"/>
      <c r="F3" s="65"/>
      <c r="G3" s="65"/>
      <c r="H3" s="65"/>
      <c r="I3" s="65"/>
      <c r="J3" s="65"/>
      <c r="K3" s="65"/>
      <c r="L3" s="65"/>
    </row>
    <row r="4">
      <c r="A4" s="66"/>
      <c r="B4" s="65"/>
      <c r="C4" s="68" t="s">
        <v>1172</v>
      </c>
      <c r="D4" s="264"/>
      <c r="E4" s="65"/>
      <c r="F4" s="65"/>
      <c r="G4" s="65"/>
      <c r="H4" s="65"/>
      <c r="I4" s="65"/>
      <c r="J4" s="65"/>
      <c r="K4" s="65"/>
      <c r="L4" s="65"/>
    </row>
    <row r="5">
      <c r="A5" s="65"/>
      <c r="B5" s="65"/>
      <c r="C5" s="68" t="s">
        <v>2447</v>
      </c>
      <c r="D5" s="264"/>
      <c r="E5" s="65"/>
      <c r="F5" s="65"/>
      <c r="G5" s="65"/>
      <c r="H5" s="65"/>
      <c r="I5" s="65"/>
      <c r="J5" s="65"/>
      <c r="K5" s="65"/>
      <c r="L5" s="65"/>
    </row>
    <row r="6">
      <c r="A6" s="66"/>
      <c r="B6" s="65"/>
      <c r="C6" s="68" t="s">
        <v>2448</v>
      </c>
      <c r="D6" s="264"/>
      <c r="E6" s="65"/>
      <c r="F6" s="65"/>
      <c r="G6" s="65"/>
      <c r="H6" s="65"/>
      <c r="I6" s="65"/>
      <c r="J6" s="65"/>
      <c r="K6" s="65"/>
      <c r="L6" s="65"/>
    </row>
    <row r="7">
      <c r="A7" s="66"/>
      <c r="B7" s="65"/>
      <c r="C7" s="68" t="s">
        <v>1174</v>
      </c>
      <c r="D7" s="264"/>
      <c r="E7" s="65"/>
      <c r="F7" s="65"/>
      <c r="G7" s="65"/>
      <c r="H7" s="65"/>
      <c r="I7" s="65"/>
      <c r="J7" s="65"/>
      <c r="K7" s="65"/>
      <c r="L7" s="65"/>
    </row>
    <row r="8">
      <c r="A8" s="65"/>
      <c r="B8" s="65"/>
      <c r="C8" s="70" t="s">
        <v>2449</v>
      </c>
      <c r="D8" s="265" t="s">
        <v>2450</v>
      </c>
      <c r="E8" s="65"/>
      <c r="F8" s="65"/>
      <c r="G8" s="65"/>
      <c r="H8" s="65"/>
      <c r="I8" s="65"/>
      <c r="J8" s="65"/>
      <c r="K8" s="65"/>
      <c r="L8" s="65"/>
    </row>
    <row r="9">
      <c r="D9" s="1"/>
    </row>
    <row r="10">
      <c r="D10" s="1"/>
    </row>
    <row r="11">
      <c r="D11" s="1"/>
    </row>
    <row r="12">
      <c r="D12" s="1"/>
      <c r="J12" s="3" t="s">
        <v>2741</v>
      </c>
    </row>
    <row r="13">
      <c r="D13" s="1"/>
      <c r="J13" s="3" t="s">
        <v>2742</v>
      </c>
      <c r="K13" s="3" t="s">
        <v>2743</v>
      </c>
      <c r="L13" s="3" t="s">
        <v>2744</v>
      </c>
    </row>
    <row r="14">
      <c r="D14" s="1"/>
      <c r="J14" s="3" t="s">
        <v>2745</v>
      </c>
      <c r="K14" s="3" t="s">
        <v>2743</v>
      </c>
    </row>
    <row r="15">
      <c r="D15" s="1"/>
      <c r="K15" s="25" t="s">
        <v>2746</v>
      </c>
    </row>
    <row r="16">
      <c r="D16" s="1"/>
    </row>
    <row r="17">
      <c r="D17" s="2" t="s">
        <v>2747</v>
      </c>
      <c r="E17" s="3" t="s">
        <v>2744</v>
      </c>
      <c r="F17" s="200" t="s">
        <v>2748</v>
      </c>
      <c r="G17" s="3" t="s">
        <v>69</v>
      </c>
    </row>
    <row r="18">
      <c r="D18" s="2" t="s">
        <v>2749</v>
      </c>
      <c r="E18" s="3" t="s">
        <v>2750</v>
      </c>
      <c r="F18" s="200" t="s">
        <v>2748</v>
      </c>
      <c r="G18" s="3" t="s">
        <v>2275</v>
      </c>
    </row>
    <row r="19">
      <c r="D19" s="2" t="s">
        <v>2751</v>
      </c>
      <c r="E19" s="3" t="s">
        <v>2752</v>
      </c>
      <c r="F19" s="200" t="s">
        <v>2748</v>
      </c>
      <c r="G19" s="3" t="s">
        <v>2753</v>
      </c>
    </row>
    <row r="20">
      <c r="D20" s="2" t="s">
        <v>2751</v>
      </c>
      <c r="E20" s="3" t="s">
        <v>2754</v>
      </c>
      <c r="F20" s="200" t="s">
        <v>2748</v>
      </c>
    </row>
    <row r="21">
      <c r="D21" s="1"/>
    </row>
    <row r="22">
      <c r="D22" s="1"/>
    </row>
    <row r="23">
      <c r="D23" s="1"/>
    </row>
    <row r="24">
      <c r="D24" s="1"/>
    </row>
    <row r="25">
      <c r="D25" s="1"/>
    </row>
    <row r="26">
      <c r="D26" s="1"/>
    </row>
    <row r="27">
      <c r="D27" s="1"/>
    </row>
    <row r="28">
      <c r="D28" s="1"/>
    </row>
    <row r="29">
      <c r="D29" s="1"/>
    </row>
    <row r="30">
      <c r="D30" s="1"/>
      <c r="F30" s="3" t="s">
        <v>2745</v>
      </c>
    </row>
    <row r="31">
      <c r="D31" s="1"/>
    </row>
  </sheetData>
  <hyperlinks>
    <hyperlink r:id="rId1" location="ceo-compensation" ref="K1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14"/>
    <col customWidth="1" min="2" max="2" width="9.71"/>
    <col customWidth="1" hidden="1" min="3" max="3" width="16.29"/>
    <col customWidth="1" min="4" max="4" width="9.14"/>
    <col customWidth="1" hidden="1" min="5" max="5" width="13.86"/>
    <col customWidth="1" hidden="1" min="6" max="6" width="15.57"/>
    <col customWidth="1" hidden="1" min="7" max="7" width="17.0"/>
    <col customWidth="1" hidden="1" min="8" max="8" width="15.71"/>
    <col customWidth="1" hidden="1" min="9" max="9" width="16.43"/>
    <col customWidth="1" hidden="1" min="10" max="10" width="11.0"/>
    <col customWidth="1" min="11" max="11" width="37.0"/>
    <col customWidth="1" min="12" max="12" width="21.43"/>
    <col customWidth="1" min="13" max="13" width="44.0"/>
    <col customWidth="1" min="14" max="17" width="21.43"/>
  </cols>
  <sheetData>
    <row r="1">
      <c r="A1" s="7" t="s">
        <v>34</v>
      </c>
      <c r="B1" s="7" t="s">
        <v>35</v>
      </c>
      <c r="C1" s="7" t="s">
        <v>36</v>
      </c>
      <c r="D1" s="7" t="s">
        <v>37</v>
      </c>
      <c r="E1" s="7" t="s">
        <v>38</v>
      </c>
      <c r="F1" s="7" t="s">
        <v>39</v>
      </c>
      <c r="G1" s="7" t="s">
        <v>40</v>
      </c>
      <c r="H1" s="3" t="s">
        <v>41</v>
      </c>
      <c r="I1" s="7" t="s">
        <v>42</v>
      </c>
      <c r="J1" s="3" t="s">
        <v>43</v>
      </c>
      <c r="K1" s="3" t="s">
        <v>44</v>
      </c>
      <c r="L1" s="3" t="s">
        <v>45</v>
      </c>
      <c r="M1" s="3" t="s">
        <v>46</v>
      </c>
      <c r="N1" s="3"/>
      <c r="O1" s="3" t="s">
        <v>47</v>
      </c>
      <c r="P1" s="3" t="s">
        <v>48</v>
      </c>
    </row>
    <row r="2">
      <c r="A2" s="7">
        <v>1.0</v>
      </c>
      <c r="B2" s="8">
        <v>1.0</v>
      </c>
      <c r="C2" s="8" t="s">
        <v>49</v>
      </c>
      <c r="D2" s="7" t="s">
        <v>50</v>
      </c>
      <c r="E2" s="9" t="str">
        <f t="shared" ref="E2:E40" si="1">CONCATENATE(C2,"',")</f>
        <v>date',</v>
      </c>
      <c r="F2" s="9" t="str">
        <f t="shared" ref="F2:F94" si="2">CONCATENATE(K2,"',")</f>
        <v>Date',</v>
      </c>
      <c r="G2" s="7" t="s">
        <v>49</v>
      </c>
      <c r="H2" s="9" t="str">
        <f t="shared" ref="H2:H118" si="3">CONCATENATE("'",G2,"'",",")</f>
        <v>'date',</v>
      </c>
      <c r="I2" s="7" t="str">
        <f t="shared" ref="I2:I39" si="4">SUBSTITUTE(G2,"-","_")</f>
        <v>date</v>
      </c>
      <c r="J2" s="9" t="str">
        <f t="shared" ref="J2:J13" si="5">CONCATENATE("'",I2,"'",",")</f>
        <v>'date',</v>
      </c>
      <c r="K2" s="7" t="s">
        <v>51</v>
      </c>
      <c r="L2" s="7" t="s">
        <v>52</v>
      </c>
      <c r="M2" s="7" t="s">
        <v>53</v>
      </c>
      <c r="N2" s="7"/>
      <c r="O2" s="7" t="s">
        <v>52</v>
      </c>
      <c r="P2" s="7"/>
      <c r="Q2" s="7" t="s">
        <v>52</v>
      </c>
    </row>
    <row r="3">
      <c r="A3" s="7">
        <v>2.0</v>
      </c>
      <c r="B3" s="10">
        <v>2.0</v>
      </c>
      <c r="C3" s="11" t="s">
        <v>54</v>
      </c>
      <c r="D3" s="7" t="s">
        <v>50</v>
      </c>
      <c r="E3" s="9" t="str">
        <f t="shared" si="1"/>
        <v>symbol',</v>
      </c>
      <c r="F3" s="9" t="str">
        <f t="shared" si="2"/>
        <v>Symbol',</v>
      </c>
      <c r="G3" s="7" t="s">
        <v>54</v>
      </c>
      <c r="H3" s="9" t="str">
        <f t="shared" si="3"/>
        <v>'symbol',</v>
      </c>
      <c r="I3" s="7" t="str">
        <f t="shared" si="4"/>
        <v>symbol</v>
      </c>
      <c r="J3" s="9" t="str">
        <f t="shared" si="5"/>
        <v>'symbol',</v>
      </c>
      <c r="K3" s="7" t="s">
        <v>55</v>
      </c>
      <c r="L3" s="7" t="s">
        <v>52</v>
      </c>
      <c r="M3" s="7" t="s">
        <v>56</v>
      </c>
      <c r="N3" s="7"/>
      <c r="O3" s="7" t="s">
        <v>52</v>
      </c>
      <c r="P3" s="7"/>
      <c r="Q3" s="7" t="s">
        <v>52</v>
      </c>
    </row>
    <row r="4">
      <c r="A4" s="7">
        <v>3.0</v>
      </c>
      <c r="B4" s="10">
        <v>3.0</v>
      </c>
      <c r="C4" s="11" t="s">
        <v>57</v>
      </c>
      <c r="D4" s="7" t="s">
        <v>50</v>
      </c>
      <c r="E4" s="9" t="str">
        <f t="shared" si="1"/>
        <v>fillingDate',</v>
      </c>
      <c r="F4" s="9" t="str">
        <f t="shared" si="2"/>
        <v>Filing Date',</v>
      </c>
      <c r="G4" s="7" t="s">
        <v>58</v>
      </c>
      <c r="H4" s="9" t="str">
        <f t="shared" si="3"/>
        <v>'filing-date',</v>
      </c>
      <c r="I4" s="7" t="str">
        <f t="shared" si="4"/>
        <v>filing_date</v>
      </c>
      <c r="J4" s="9" t="str">
        <f t="shared" si="5"/>
        <v>'filing_date',</v>
      </c>
      <c r="K4" s="7" t="s">
        <v>59</v>
      </c>
      <c r="L4" s="7" t="s">
        <v>52</v>
      </c>
      <c r="M4" s="7" t="s">
        <v>60</v>
      </c>
      <c r="N4" s="7"/>
      <c r="O4" s="7" t="s">
        <v>52</v>
      </c>
      <c r="P4" s="7"/>
      <c r="Q4" s="7"/>
    </row>
    <row r="5">
      <c r="A5" s="7">
        <v>4.0</v>
      </c>
      <c r="B5" s="10">
        <v>4.0</v>
      </c>
      <c r="C5" s="11" t="s">
        <v>61</v>
      </c>
      <c r="D5" s="7" t="s">
        <v>50</v>
      </c>
      <c r="E5" s="9" t="str">
        <f t="shared" si="1"/>
        <v>acceptedDate',</v>
      </c>
      <c r="F5" s="9" t="str">
        <f t="shared" si="2"/>
        <v>Accepted Date',</v>
      </c>
      <c r="G5" s="7" t="s">
        <v>62</v>
      </c>
      <c r="H5" s="9" t="str">
        <f t="shared" si="3"/>
        <v>'accepted-date',</v>
      </c>
      <c r="I5" s="7" t="str">
        <f t="shared" si="4"/>
        <v>accepted_date</v>
      </c>
      <c r="J5" s="9" t="str">
        <f t="shared" si="5"/>
        <v>'accepted_date',</v>
      </c>
      <c r="K5" s="7" t="s">
        <v>63</v>
      </c>
      <c r="L5" s="7" t="s">
        <v>52</v>
      </c>
      <c r="M5" s="7" t="s">
        <v>64</v>
      </c>
      <c r="N5" s="7"/>
      <c r="O5" s="7" t="s">
        <v>52</v>
      </c>
      <c r="P5" s="7"/>
      <c r="Q5" s="7"/>
    </row>
    <row r="6">
      <c r="A6" s="7">
        <v>5.0</v>
      </c>
      <c r="B6" s="8">
        <v>5.0</v>
      </c>
      <c r="C6" s="11" t="s">
        <v>65</v>
      </c>
      <c r="D6" s="7" t="s">
        <v>50</v>
      </c>
      <c r="E6" s="9" t="str">
        <f t="shared" si="1"/>
        <v>period',</v>
      </c>
      <c r="F6" s="9" t="str">
        <f t="shared" si="2"/>
        <v>Quarter &amp; Year',</v>
      </c>
      <c r="G6" s="7" t="s">
        <v>66</v>
      </c>
      <c r="H6" s="9" t="str">
        <f t="shared" si="3"/>
        <v>'quarter-year',</v>
      </c>
      <c r="I6" s="7" t="str">
        <f t="shared" si="4"/>
        <v>quarter_year</v>
      </c>
      <c r="J6" s="9" t="str">
        <f t="shared" si="5"/>
        <v>'quarter_year',</v>
      </c>
      <c r="K6" s="7" t="s">
        <v>67</v>
      </c>
      <c r="L6" s="7" t="s">
        <v>52</v>
      </c>
      <c r="M6" s="7" t="s">
        <v>68</v>
      </c>
      <c r="N6" s="7"/>
      <c r="O6" s="7" t="s">
        <v>52</v>
      </c>
      <c r="P6" s="7"/>
      <c r="Q6" s="7"/>
    </row>
    <row r="7">
      <c r="A7" s="7">
        <v>6.0</v>
      </c>
      <c r="B7" s="10">
        <v>6.0</v>
      </c>
      <c r="C7" s="11" t="s">
        <v>69</v>
      </c>
      <c r="D7" s="7" t="s">
        <v>50</v>
      </c>
      <c r="E7" s="9" t="str">
        <f t="shared" si="1"/>
        <v>revenue',</v>
      </c>
      <c r="F7" s="9" t="str">
        <f t="shared" si="2"/>
        <v>Net Revenue (Sales)',</v>
      </c>
      <c r="G7" s="9" t="s">
        <v>70</v>
      </c>
      <c r="H7" s="9" t="str">
        <f t="shared" si="3"/>
        <v>'revenue-sales',</v>
      </c>
      <c r="I7" s="7" t="str">
        <f t="shared" si="4"/>
        <v>revenue_sales</v>
      </c>
      <c r="J7" s="9" t="str">
        <f t="shared" si="5"/>
        <v>'revenue_sales',</v>
      </c>
      <c r="K7" s="7" t="s">
        <v>71</v>
      </c>
      <c r="L7" s="7" t="s">
        <v>72</v>
      </c>
      <c r="M7" s="7" t="s">
        <v>73</v>
      </c>
      <c r="N7" s="7"/>
      <c r="O7" s="12" t="s">
        <v>74</v>
      </c>
      <c r="Q7" s="7"/>
    </row>
    <row r="8">
      <c r="A8" s="7">
        <v>7.0</v>
      </c>
      <c r="B8" s="10">
        <v>7.0</v>
      </c>
      <c r="C8" s="11" t="s">
        <v>75</v>
      </c>
      <c r="D8" s="7" t="s">
        <v>50</v>
      </c>
      <c r="E8" s="9" t="str">
        <f t="shared" si="1"/>
        <v>costOfRevenue',</v>
      </c>
      <c r="F8" s="9" t="str">
        <f t="shared" si="2"/>
        <v>Cost of Revenue (Sales)',</v>
      </c>
      <c r="G8" s="9" t="s">
        <v>76</v>
      </c>
      <c r="H8" s="13" t="str">
        <f t="shared" si="3"/>
        <v>'cost-of-sales-cost-of-revenue-cost-of-goods-sold',</v>
      </c>
      <c r="I8" s="7" t="str">
        <f t="shared" si="4"/>
        <v>cost_of_sales_cost_of_revenue_cost_of_goods_sold</v>
      </c>
      <c r="J8" s="13" t="str">
        <f t="shared" si="5"/>
        <v>'cost_of_sales_cost_of_revenue_cost_of_goods_sold',</v>
      </c>
      <c r="K8" s="7" t="s">
        <v>77</v>
      </c>
      <c r="L8" s="3" t="s">
        <v>78</v>
      </c>
      <c r="M8" s="7" t="s">
        <v>79</v>
      </c>
      <c r="N8" s="14" t="s">
        <v>80</v>
      </c>
      <c r="O8" s="12" t="s">
        <v>81</v>
      </c>
      <c r="Q8" s="7"/>
    </row>
    <row r="9">
      <c r="A9" s="7">
        <v>8.0</v>
      </c>
      <c r="B9" s="10">
        <v>8.0</v>
      </c>
      <c r="C9" s="11" t="s">
        <v>82</v>
      </c>
      <c r="D9" s="7" t="s">
        <v>50</v>
      </c>
      <c r="E9" s="9" t="str">
        <f t="shared" si="1"/>
        <v>grossProfit',</v>
      </c>
      <c r="F9" s="9" t="str">
        <f t="shared" si="2"/>
        <v>Gross Profit Margin',</v>
      </c>
      <c r="G9" s="9" t="s">
        <v>83</v>
      </c>
      <c r="H9" s="13" t="str">
        <f t="shared" si="3"/>
        <v>'gross-profit-gross-income',</v>
      </c>
      <c r="I9" s="7" t="str">
        <f t="shared" si="4"/>
        <v>gross_profit_gross_income</v>
      </c>
      <c r="J9" s="13" t="str">
        <f t="shared" si="5"/>
        <v>'gross_profit_gross_income',</v>
      </c>
      <c r="K9" s="7" t="s">
        <v>84</v>
      </c>
      <c r="L9" s="7" t="s">
        <v>85</v>
      </c>
      <c r="M9" s="7" t="s">
        <v>86</v>
      </c>
      <c r="N9" s="7"/>
      <c r="O9" s="12" t="s">
        <v>87</v>
      </c>
      <c r="Q9" s="3"/>
    </row>
    <row r="10">
      <c r="A10" s="7">
        <v>9.0</v>
      </c>
      <c r="B10" s="8">
        <v>9.0</v>
      </c>
      <c r="C10" s="15" t="s">
        <v>88</v>
      </c>
      <c r="D10" s="7" t="s">
        <v>50</v>
      </c>
      <c r="E10" s="9" t="str">
        <f t="shared" si="1"/>
        <v>grossProfitRatio',</v>
      </c>
      <c r="F10" s="9" t="str">
        <f t="shared" si="2"/>
        <v>Gross Profit Margin Ratio',</v>
      </c>
      <c r="G10" s="9" t="s">
        <v>89</v>
      </c>
      <c r="H10" s="13" t="str">
        <f t="shared" si="3"/>
        <v>'gross-income-ratio-gross-profit-ratio',</v>
      </c>
      <c r="I10" s="7" t="str">
        <f t="shared" si="4"/>
        <v>gross_income_ratio_gross_profit_ratio</v>
      </c>
      <c r="J10" s="13" t="str">
        <f t="shared" si="5"/>
        <v>'gross_income_ratio_gross_profit_ratio',</v>
      </c>
      <c r="K10" s="7" t="s">
        <v>90</v>
      </c>
      <c r="L10" s="7" t="s">
        <v>91</v>
      </c>
      <c r="M10" s="7" t="s">
        <v>92</v>
      </c>
      <c r="N10" s="7"/>
      <c r="O10" s="12" t="s">
        <v>93</v>
      </c>
      <c r="P10" s="7"/>
      <c r="Q10" s="7"/>
    </row>
    <row r="11">
      <c r="A11" s="7">
        <v>10.0</v>
      </c>
      <c r="B11" s="10">
        <v>10.0</v>
      </c>
      <c r="C11" s="15" t="s">
        <v>94</v>
      </c>
      <c r="D11" s="7" t="s">
        <v>50</v>
      </c>
      <c r="E11" s="9" t="str">
        <f t="shared" si="1"/>
        <v>researchAndDevelopmentExpenses',</v>
      </c>
      <c r="F11" s="9" t="str">
        <f t="shared" si="2"/>
        <v>Research and Development (R&amp;D)',</v>
      </c>
      <c r="G11" s="7" t="s">
        <v>95</v>
      </c>
      <c r="H11" s="13" t="str">
        <f t="shared" si="3"/>
        <v>'research-and-development-expenses',</v>
      </c>
      <c r="I11" s="7" t="str">
        <f t="shared" si="4"/>
        <v>research_and_development_expenses</v>
      </c>
      <c r="J11" s="13" t="str">
        <f t="shared" si="5"/>
        <v>'research_and_development_expenses',</v>
      </c>
      <c r="K11" s="7" t="s">
        <v>96</v>
      </c>
      <c r="L11" s="7" t="s">
        <v>97</v>
      </c>
      <c r="M11" s="7" t="s">
        <v>98</v>
      </c>
      <c r="N11" s="14" t="s">
        <v>80</v>
      </c>
      <c r="O11" s="12" t="s">
        <v>99</v>
      </c>
      <c r="P11" s="7"/>
      <c r="Q11" s="3"/>
    </row>
    <row r="12">
      <c r="A12" s="7">
        <v>11.0</v>
      </c>
      <c r="B12" s="10">
        <v>11.0</v>
      </c>
      <c r="C12" s="15" t="s">
        <v>100</v>
      </c>
      <c r="D12" s="7" t="s">
        <v>50</v>
      </c>
      <c r="E12" s="9" t="str">
        <f t="shared" si="1"/>
        <v>generalAndAdministrativeExpenses',</v>
      </c>
      <c r="F12" s="9" t="str">
        <f t="shared" si="2"/>
        <v>General and Administrative (G&amp;A)',</v>
      </c>
      <c r="G12" s="7" t="s">
        <v>101</v>
      </c>
      <c r="H12" s="13" t="str">
        <f t="shared" si="3"/>
        <v>'general-and-administrative-expenses',</v>
      </c>
      <c r="I12" s="7" t="str">
        <f t="shared" si="4"/>
        <v>general_and_administrative_expenses</v>
      </c>
      <c r="J12" s="13" t="str">
        <f t="shared" si="5"/>
        <v>'general_and_administrative_expenses',</v>
      </c>
      <c r="K12" s="7" t="s">
        <v>102</v>
      </c>
      <c r="L12" s="7" t="s">
        <v>103</v>
      </c>
      <c r="M12" s="7" t="s">
        <v>104</v>
      </c>
      <c r="N12" s="14" t="s">
        <v>80</v>
      </c>
      <c r="O12" s="12" t="s">
        <v>99</v>
      </c>
      <c r="P12" s="7"/>
      <c r="Q12" s="3"/>
    </row>
    <row r="13">
      <c r="A13" s="7">
        <v>11.0</v>
      </c>
      <c r="B13" s="10">
        <v>11.0</v>
      </c>
      <c r="C13" s="15" t="s">
        <v>100</v>
      </c>
      <c r="D13" s="7" t="s">
        <v>50</v>
      </c>
      <c r="E13" s="9" t="str">
        <f t="shared" si="1"/>
        <v>generalAndAdministrativeExpenses',</v>
      </c>
      <c r="F13" s="9" t="str">
        <f t="shared" si="2"/>
        <v>Selling, General and Administrative (SG&amp;A)',</v>
      </c>
      <c r="G13" s="7" t="s">
        <v>105</v>
      </c>
      <c r="H13" s="13" t="str">
        <f t="shared" si="3"/>
        <v>'sales-general-and-administrative-expenses',</v>
      </c>
      <c r="I13" s="7" t="str">
        <f t="shared" si="4"/>
        <v>sales_general_and_administrative_expenses</v>
      </c>
      <c r="J13" s="13" t="str">
        <f t="shared" si="5"/>
        <v>'sales_general_and_administrative_expenses',</v>
      </c>
      <c r="K13" s="7" t="s">
        <v>106</v>
      </c>
      <c r="L13" s="7" t="s">
        <v>107</v>
      </c>
      <c r="M13" s="7" t="s">
        <v>108</v>
      </c>
      <c r="N13" s="14" t="s">
        <v>80</v>
      </c>
      <c r="O13" s="12" t="s">
        <v>109</v>
      </c>
      <c r="P13" s="7"/>
      <c r="Q13" s="3"/>
    </row>
    <row r="14">
      <c r="A14" s="7">
        <v>12.0</v>
      </c>
      <c r="B14" s="10">
        <v>12.0</v>
      </c>
      <c r="C14" s="11" t="s">
        <v>110</v>
      </c>
      <c r="D14" s="7" t="s">
        <v>50</v>
      </c>
      <c r="E14" s="9" t="str">
        <f t="shared" si="1"/>
        <v>sellingAndMarketingExpenses',</v>
      </c>
      <c r="F14" s="9" t="str">
        <f t="shared" si="2"/>
        <v>Selling &amp; Marketing Expenses (S&amp;M)',</v>
      </c>
      <c r="G14" s="7" t="s">
        <v>111</v>
      </c>
      <c r="H14" s="13" t="str">
        <f t="shared" si="3"/>
        <v>'s-and-m-selling-and-marketing-expenses',</v>
      </c>
      <c r="I14" s="7" t="str">
        <f t="shared" si="4"/>
        <v>s_and_m_selling_and_marketing_expenses</v>
      </c>
      <c r="J14" s="16"/>
      <c r="K14" s="7" t="s">
        <v>112</v>
      </c>
      <c r="L14" s="7" t="s">
        <v>113</v>
      </c>
      <c r="M14" s="7" t="s">
        <v>114</v>
      </c>
      <c r="N14" s="14" t="s">
        <v>80</v>
      </c>
      <c r="O14" s="12" t="s">
        <v>115</v>
      </c>
      <c r="P14" s="7"/>
      <c r="Q14" s="7"/>
    </row>
    <row r="15">
      <c r="A15" s="7">
        <v>13.0</v>
      </c>
      <c r="B15" s="8">
        <v>13.0</v>
      </c>
      <c r="C15" s="11" t="s">
        <v>116</v>
      </c>
      <c r="D15" s="7" t="s">
        <v>50</v>
      </c>
      <c r="E15" s="9" t="str">
        <f t="shared" si="1"/>
        <v>otherExpenses',</v>
      </c>
      <c r="F15" s="9" t="str">
        <f t="shared" si="2"/>
        <v>Other Income/Expenses, Net',</v>
      </c>
      <c r="G15" s="9" t="s">
        <v>117</v>
      </c>
      <c r="H15" s="13" t="str">
        <f t="shared" si="3"/>
        <v>'other-expenses',</v>
      </c>
      <c r="I15" s="7" t="str">
        <f t="shared" si="4"/>
        <v>other_expenses</v>
      </c>
      <c r="J15" s="13" t="str">
        <f t="shared" ref="J15:J118" si="6">CONCATENATE("'",I15,"'",",")</f>
        <v>'other_expenses',</v>
      </c>
      <c r="K15" s="7" t="s">
        <v>118</v>
      </c>
      <c r="L15" s="7" t="s">
        <v>119</v>
      </c>
      <c r="M15" s="7" t="s">
        <v>120</v>
      </c>
      <c r="N15" s="14" t="s">
        <v>80</v>
      </c>
      <c r="O15" s="7" t="s">
        <v>52</v>
      </c>
      <c r="P15" s="7"/>
      <c r="Q15" s="7"/>
    </row>
    <row r="16">
      <c r="A16" s="7">
        <v>14.0</v>
      </c>
      <c r="B16" s="10">
        <v>14.0</v>
      </c>
      <c r="C16" s="11" t="s">
        <v>121</v>
      </c>
      <c r="D16" s="7" t="s">
        <v>50</v>
      </c>
      <c r="E16" s="9" t="str">
        <f t="shared" si="1"/>
        <v>operatingExpenses',</v>
      </c>
      <c r="F16" s="9" t="str">
        <f t="shared" si="2"/>
        <v>Total Operating Expenses',</v>
      </c>
      <c r="G16" s="9" t="s">
        <v>122</v>
      </c>
      <c r="H16" s="13" t="str">
        <f t="shared" si="3"/>
        <v>'operating-expenses',</v>
      </c>
      <c r="I16" s="7" t="str">
        <f t="shared" si="4"/>
        <v>operating_expenses</v>
      </c>
      <c r="J16" s="13" t="str">
        <f t="shared" si="6"/>
        <v>'operating_expenses',</v>
      </c>
      <c r="K16" s="9" t="s">
        <v>123</v>
      </c>
      <c r="L16" s="7" t="s">
        <v>124</v>
      </c>
      <c r="M16" s="7" t="s">
        <v>125</v>
      </c>
      <c r="N16" s="7"/>
      <c r="O16" s="12" t="s">
        <v>74</v>
      </c>
      <c r="P16" s="9"/>
      <c r="Q16" s="7"/>
    </row>
    <row r="17">
      <c r="A17" s="7">
        <v>15.0</v>
      </c>
      <c r="B17" s="10">
        <v>15.0</v>
      </c>
      <c r="C17" s="11" t="s">
        <v>126</v>
      </c>
      <c r="D17" s="7" t="s">
        <v>50</v>
      </c>
      <c r="E17" s="9" t="str">
        <f t="shared" si="1"/>
        <v>costAndExpenses',</v>
      </c>
      <c r="F17" s="9" t="str">
        <f t="shared" si="2"/>
        <v>Cost &amp; Expenses',</v>
      </c>
      <c r="G17" s="7" t="s">
        <v>127</v>
      </c>
      <c r="H17" s="9" t="str">
        <f t="shared" si="3"/>
        <v>'cost-and-expenses',</v>
      </c>
      <c r="I17" s="7" t="str">
        <f t="shared" si="4"/>
        <v>cost_and_expenses</v>
      </c>
      <c r="J17" s="9" t="str">
        <f t="shared" si="6"/>
        <v>'cost_and_expenses',</v>
      </c>
      <c r="K17" s="7" t="s">
        <v>128</v>
      </c>
      <c r="L17" s="7" t="s">
        <v>52</v>
      </c>
      <c r="M17" s="7" t="s">
        <v>129</v>
      </c>
      <c r="N17" s="7"/>
      <c r="O17" s="7" t="s">
        <v>52</v>
      </c>
      <c r="P17" s="7"/>
      <c r="Q17" s="3"/>
    </row>
    <row r="18">
      <c r="A18" s="7">
        <v>16.0</v>
      </c>
      <c r="B18" s="10">
        <v>16.0</v>
      </c>
      <c r="C18" s="15" t="s">
        <v>130</v>
      </c>
      <c r="D18" s="7" t="s">
        <v>50</v>
      </c>
      <c r="E18" s="9" t="str">
        <f t="shared" si="1"/>
        <v>interestExpense',</v>
      </c>
      <c r="F18" s="9" t="str">
        <f t="shared" si="2"/>
        <v>Interest Expense',</v>
      </c>
      <c r="G18" s="9" t="s">
        <v>131</v>
      </c>
      <c r="H18" s="13" t="str">
        <f t="shared" si="3"/>
        <v>'interest-expense',</v>
      </c>
      <c r="I18" s="7" t="str">
        <f t="shared" si="4"/>
        <v>interest_expense</v>
      </c>
      <c r="J18" s="13" t="str">
        <f t="shared" si="6"/>
        <v>'interest_expense',</v>
      </c>
      <c r="K18" s="7" t="s">
        <v>132</v>
      </c>
      <c r="L18" s="7" t="s">
        <v>133</v>
      </c>
      <c r="M18" s="7" t="s">
        <v>134</v>
      </c>
      <c r="N18" s="14" t="s">
        <v>135</v>
      </c>
      <c r="O18" s="12" t="s">
        <v>74</v>
      </c>
      <c r="P18" s="7"/>
      <c r="Q18" s="7"/>
    </row>
    <row r="19">
      <c r="A19" s="7">
        <v>17.0</v>
      </c>
      <c r="B19" s="8">
        <v>17.0</v>
      </c>
      <c r="C19" s="11" t="s">
        <v>136</v>
      </c>
      <c r="D19" s="7" t="s">
        <v>50</v>
      </c>
      <c r="E19" s="9" t="str">
        <f t="shared" si="1"/>
        <v>depreciationAndAmortization',</v>
      </c>
      <c r="F19" s="9" t="str">
        <f t="shared" si="2"/>
        <v>Depreciation &amp; Amortization (D&amp;A)',</v>
      </c>
      <c r="G19" s="7" t="s">
        <v>137</v>
      </c>
      <c r="H19" s="13" t="str">
        <f t="shared" si="3"/>
        <v>'depreciation-and-amortization',</v>
      </c>
      <c r="I19" s="7" t="str">
        <f t="shared" si="4"/>
        <v>depreciation_and_amortization</v>
      </c>
      <c r="J19" s="13" t="str">
        <f t="shared" si="6"/>
        <v>'depreciation_and_amortization',</v>
      </c>
      <c r="K19" s="7" t="s">
        <v>138</v>
      </c>
      <c r="L19" s="7" t="s">
        <v>139</v>
      </c>
      <c r="M19" s="14" t="s">
        <v>140</v>
      </c>
      <c r="N19" s="14" t="s">
        <v>135</v>
      </c>
      <c r="O19" s="12" t="s">
        <v>141</v>
      </c>
      <c r="P19" s="7"/>
      <c r="Q19" s="7"/>
    </row>
    <row r="20">
      <c r="A20" s="7">
        <v>18.0</v>
      </c>
      <c r="B20" s="10">
        <v>18.0</v>
      </c>
      <c r="C20" s="10" t="s">
        <v>142</v>
      </c>
      <c r="D20" s="7" t="s">
        <v>50</v>
      </c>
      <c r="E20" s="9" t="str">
        <f t="shared" si="1"/>
        <v>ebitda_is',</v>
      </c>
      <c r="F20" s="9" t="str">
        <f t="shared" si="2"/>
        <v>EBITDA',</v>
      </c>
      <c r="G20" s="7" t="s">
        <v>142</v>
      </c>
      <c r="H20" s="9" t="str">
        <f t="shared" si="3"/>
        <v>'ebitda_is',</v>
      </c>
      <c r="I20" s="7" t="str">
        <f t="shared" si="4"/>
        <v>ebitda_is</v>
      </c>
      <c r="J20" s="9" t="str">
        <f t="shared" si="6"/>
        <v>'ebitda_is',</v>
      </c>
      <c r="K20" s="14" t="s">
        <v>143</v>
      </c>
      <c r="L20" s="7" t="s">
        <v>144</v>
      </c>
      <c r="M20" s="7" t="s">
        <v>145</v>
      </c>
      <c r="N20" s="14"/>
      <c r="O20" s="17" t="s">
        <v>146</v>
      </c>
      <c r="P20" s="7"/>
      <c r="Q20" s="7"/>
    </row>
    <row r="21">
      <c r="A21" s="7">
        <v>19.0</v>
      </c>
      <c r="B21" s="10">
        <v>19.0</v>
      </c>
      <c r="C21" s="10" t="s">
        <v>147</v>
      </c>
      <c r="D21" s="7" t="s">
        <v>50</v>
      </c>
      <c r="E21" s="9" t="str">
        <f t="shared" si="1"/>
        <v>ebitda_isratio',</v>
      </c>
      <c r="F21" s="9" t="str">
        <f t="shared" si="2"/>
        <v>EBITDA Margin',</v>
      </c>
      <c r="G21" s="7" t="s">
        <v>148</v>
      </c>
      <c r="H21" s="9" t="str">
        <f t="shared" si="3"/>
        <v>'ebitda_is-ratio',</v>
      </c>
      <c r="I21" s="7" t="str">
        <f t="shared" si="4"/>
        <v>ebitda_is_ratio</v>
      </c>
      <c r="J21" s="9" t="str">
        <f t="shared" si="6"/>
        <v>'ebitda_is_ratio',</v>
      </c>
      <c r="K21" s="14" t="s">
        <v>149</v>
      </c>
      <c r="L21" s="14" t="s">
        <v>150</v>
      </c>
      <c r="M21" s="14" t="s">
        <v>151</v>
      </c>
      <c r="N21" s="18"/>
      <c r="O21" s="17" t="s">
        <v>152</v>
      </c>
      <c r="P21" s="7"/>
      <c r="Q21" s="7"/>
    </row>
    <row r="22">
      <c r="A22" s="7">
        <v>20.0</v>
      </c>
      <c r="B22" s="10">
        <v>20.0</v>
      </c>
      <c r="C22" s="11" t="s">
        <v>153</v>
      </c>
      <c r="D22" s="7" t="s">
        <v>50</v>
      </c>
      <c r="E22" s="9" t="str">
        <f t="shared" si="1"/>
        <v>operatingIncome',</v>
      </c>
      <c r="F22" s="9" t="str">
        <f t="shared" si="2"/>
        <v>Operating Income',</v>
      </c>
      <c r="G22" s="9" t="s">
        <v>154</v>
      </c>
      <c r="H22" s="13" t="str">
        <f t="shared" si="3"/>
        <v>'operating-income',</v>
      </c>
      <c r="I22" s="7" t="str">
        <f t="shared" si="4"/>
        <v>operating_income</v>
      </c>
      <c r="J22" s="13" t="str">
        <f t="shared" si="6"/>
        <v>'operating_income',</v>
      </c>
      <c r="K22" s="9" t="s">
        <v>155</v>
      </c>
      <c r="L22" s="7" t="s">
        <v>156</v>
      </c>
      <c r="M22" s="7" t="s">
        <v>157</v>
      </c>
      <c r="N22" s="7"/>
      <c r="O22" s="12" t="s">
        <v>74</v>
      </c>
      <c r="P22" s="7"/>
      <c r="Q22" s="7"/>
    </row>
    <row r="23">
      <c r="A23" s="7">
        <v>21.0</v>
      </c>
      <c r="B23" s="8">
        <v>21.0</v>
      </c>
      <c r="C23" s="15" t="s">
        <v>158</v>
      </c>
      <c r="D23" s="7" t="s">
        <v>50</v>
      </c>
      <c r="E23" s="9" t="str">
        <f t="shared" si="1"/>
        <v>operatingIncomeRatio',</v>
      </c>
      <c r="F23" s="9" t="str">
        <f t="shared" si="2"/>
        <v>Operating Margin',</v>
      </c>
      <c r="G23" s="9" t="s">
        <v>159</v>
      </c>
      <c r="H23" s="13" t="str">
        <f t="shared" si="3"/>
        <v>'operating-income-ratio',</v>
      </c>
      <c r="I23" s="7" t="str">
        <f t="shared" si="4"/>
        <v>operating_income_ratio</v>
      </c>
      <c r="J23" s="13" t="str">
        <f t="shared" si="6"/>
        <v>'operating_income_ratio',</v>
      </c>
      <c r="K23" s="7" t="s">
        <v>160</v>
      </c>
      <c r="L23" s="7" t="s">
        <v>161</v>
      </c>
      <c r="M23" s="7" t="s">
        <v>162</v>
      </c>
      <c r="N23" s="7"/>
      <c r="O23" s="12" t="s">
        <v>163</v>
      </c>
      <c r="P23" s="7"/>
      <c r="Q23" s="7"/>
    </row>
    <row r="24">
      <c r="A24" s="7">
        <v>22.0</v>
      </c>
      <c r="B24" s="10">
        <v>22.0</v>
      </c>
      <c r="C24" s="11" t="s">
        <v>164</v>
      </c>
      <c r="D24" s="7" t="s">
        <v>50</v>
      </c>
      <c r="E24" s="9" t="str">
        <f t="shared" si="1"/>
        <v>totalOtherIncomeExpensesNet',</v>
      </c>
      <c r="F24" s="9" t="str">
        <f t="shared" si="2"/>
        <v>Total Other Income/Expenses',</v>
      </c>
      <c r="G24" s="9" t="s">
        <v>165</v>
      </c>
      <c r="H24" s="13" t="str">
        <f t="shared" si="3"/>
        <v>'other-income-other-expenses-net',</v>
      </c>
      <c r="I24" s="7" t="str">
        <f t="shared" si="4"/>
        <v>other_income_other_expenses_net</v>
      </c>
      <c r="J24" s="13" t="str">
        <f t="shared" si="6"/>
        <v>'other_income_other_expenses_net',</v>
      </c>
      <c r="K24" s="7" t="s">
        <v>166</v>
      </c>
      <c r="L24" s="7" t="s">
        <v>167</v>
      </c>
      <c r="M24" s="7" t="s">
        <v>168</v>
      </c>
      <c r="N24" s="7"/>
      <c r="O24" s="7" t="s">
        <v>52</v>
      </c>
      <c r="P24" s="7" t="s">
        <v>52</v>
      </c>
      <c r="Q24" s="7" t="s">
        <v>52</v>
      </c>
    </row>
    <row r="25">
      <c r="A25" s="7">
        <v>23.0</v>
      </c>
      <c r="B25" s="10">
        <v>23.0</v>
      </c>
      <c r="C25" s="11" t="s">
        <v>169</v>
      </c>
      <c r="D25" s="7" t="s">
        <v>50</v>
      </c>
      <c r="E25" s="9" t="str">
        <f t="shared" si="1"/>
        <v>incomeBeforeTax',</v>
      </c>
      <c r="F25" s="9" t="str">
        <f t="shared" si="2"/>
        <v>Pretax Income (Earnings)',</v>
      </c>
      <c r="G25" s="9" t="s">
        <v>170</v>
      </c>
      <c r="H25" s="13" t="str">
        <f t="shared" si="3"/>
        <v>'income-before-tax-provisions',</v>
      </c>
      <c r="I25" s="7" t="str">
        <f t="shared" si="4"/>
        <v>income_before_tax_provisions</v>
      </c>
      <c r="J25" s="13" t="str">
        <f t="shared" si="6"/>
        <v>'income_before_tax_provisions',</v>
      </c>
      <c r="K25" s="7" t="s">
        <v>171</v>
      </c>
      <c r="L25" s="7" t="s">
        <v>172</v>
      </c>
      <c r="M25" s="7" t="s">
        <v>173</v>
      </c>
      <c r="N25" s="7"/>
      <c r="O25" s="12" t="s">
        <v>174</v>
      </c>
      <c r="P25" s="7" t="s">
        <v>175</v>
      </c>
      <c r="Q25" s="7" t="s">
        <v>52</v>
      </c>
    </row>
    <row r="26">
      <c r="A26" s="7">
        <v>24.0</v>
      </c>
      <c r="B26" s="10">
        <v>24.0</v>
      </c>
      <c r="C26" s="11" t="s">
        <v>176</v>
      </c>
      <c r="D26" s="7" t="s">
        <v>50</v>
      </c>
      <c r="E26" s="9" t="str">
        <f t="shared" si="1"/>
        <v>incomeBeforeTaxRatio',</v>
      </c>
      <c r="F26" s="9" t="str">
        <f t="shared" si="2"/>
        <v>Pretax Income (Earnings) Margin',</v>
      </c>
      <c r="G26" s="9" t="s">
        <v>177</v>
      </c>
      <c r="H26" s="13" t="str">
        <f t="shared" si="3"/>
        <v>'income-before-tax-ratio',</v>
      </c>
      <c r="I26" s="7" t="str">
        <f t="shared" si="4"/>
        <v>income_before_tax_ratio</v>
      </c>
      <c r="J26" s="13" t="str">
        <f t="shared" si="6"/>
        <v>'income_before_tax_ratio',</v>
      </c>
      <c r="K26" s="7" t="s">
        <v>178</v>
      </c>
      <c r="L26" s="7" t="s">
        <v>179</v>
      </c>
      <c r="M26" s="7" t="s">
        <v>180</v>
      </c>
      <c r="N26" s="7"/>
      <c r="O26" s="12" t="s">
        <v>181</v>
      </c>
      <c r="P26" s="7"/>
      <c r="Q26" s="7"/>
    </row>
    <row r="27">
      <c r="A27" s="7">
        <v>25.0</v>
      </c>
      <c r="B27" s="8">
        <v>25.0</v>
      </c>
      <c r="C27" s="11" t="s">
        <v>182</v>
      </c>
      <c r="D27" s="7" t="s">
        <v>50</v>
      </c>
      <c r="E27" s="9" t="str">
        <f t="shared" si="1"/>
        <v>incomeTaxExpense',</v>
      </c>
      <c r="F27" s="9" t="str">
        <f t="shared" si="2"/>
        <v>Provision For Income Taxes',</v>
      </c>
      <c r="G27" s="9" t="s">
        <v>183</v>
      </c>
      <c r="H27" s="13" t="str">
        <f t="shared" si="3"/>
        <v>'income-tax-expense-provisions',</v>
      </c>
      <c r="I27" s="7" t="str">
        <f t="shared" si="4"/>
        <v>income_tax_expense_provisions</v>
      </c>
      <c r="J27" s="13" t="str">
        <f t="shared" si="6"/>
        <v>'income_tax_expense_provisions',</v>
      </c>
      <c r="K27" s="9" t="s">
        <v>184</v>
      </c>
      <c r="L27" s="7" t="s">
        <v>185</v>
      </c>
      <c r="M27" s="7" t="s">
        <v>186</v>
      </c>
      <c r="N27" s="14" t="s">
        <v>80</v>
      </c>
      <c r="O27" s="12" t="s">
        <v>187</v>
      </c>
      <c r="P27" s="7"/>
      <c r="Q27" s="7"/>
    </row>
    <row r="28">
      <c r="A28" s="7">
        <v>26.0</v>
      </c>
      <c r="B28" s="10">
        <v>26.0</v>
      </c>
      <c r="C28" s="11" t="s">
        <v>188</v>
      </c>
      <c r="D28" s="7" t="s">
        <v>50</v>
      </c>
      <c r="E28" s="9" t="str">
        <f t="shared" si="1"/>
        <v>netIncome',</v>
      </c>
      <c r="F28" s="9" t="str">
        <f t="shared" si="2"/>
        <v>Net Income (Earnings)',</v>
      </c>
      <c r="G28" s="9" t="s">
        <v>189</v>
      </c>
      <c r="H28" s="9" t="str">
        <f t="shared" si="3"/>
        <v>'net-income',</v>
      </c>
      <c r="I28" s="7" t="str">
        <f t="shared" si="4"/>
        <v>net_income</v>
      </c>
      <c r="J28" s="9" t="str">
        <f t="shared" si="6"/>
        <v>'net_income',</v>
      </c>
      <c r="K28" s="7" t="s">
        <v>190</v>
      </c>
      <c r="L28" s="7" t="s">
        <v>191</v>
      </c>
      <c r="M28" s="7" t="s">
        <v>192</v>
      </c>
      <c r="N28" s="7"/>
      <c r="O28" s="12" t="s">
        <v>193</v>
      </c>
      <c r="P28" s="7" t="s">
        <v>194</v>
      </c>
      <c r="Q28" s="7"/>
    </row>
    <row r="29">
      <c r="A29" s="7">
        <v>27.0</v>
      </c>
      <c r="B29" s="10">
        <v>27.0</v>
      </c>
      <c r="C29" s="11" t="s">
        <v>195</v>
      </c>
      <c r="D29" s="7" t="s">
        <v>50</v>
      </c>
      <c r="E29" s="9" t="str">
        <f t="shared" si="1"/>
        <v>netIncomeRatio',</v>
      </c>
      <c r="F29" s="9" t="str">
        <f t="shared" si="2"/>
        <v>Profit Margin',</v>
      </c>
      <c r="G29" s="9" t="s">
        <v>196</v>
      </c>
      <c r="H29" s="13" t="str">
        <f t="shared" si="3"/>
        <v>'net-income-ratio',</v>
      </c>
      <c r="I29" s="7" t="str">
        <f t="shared" si="4"/>
        <v>net_income_ratio</v>
      </c>
      <c r="J29" s="13" t="str">
        <f t="shared" si="6"/>
        <v>'net_income_ratio',</v>
      </c>
      <c r="K29" s="7" t="s">
        <v>197</v>
      </c>
      <c r="L29" s="7" t="s">
        <v>198</v>
      </c>
      <c r="M29" s="7" t="s">
        <v>199</v>
      </c>
      <c r="N29" s="7"/>
      <c r="O29" s="12" t="s">
        <v>200</v>
      </c>
      <c r="P29" s="7" t="s">
        <v>201</v>
      </c>
      <c r="Q29" s="7"/>
    </row>
    <row r="30">
      <c r="A30" s="7">
        <v>28.0</v>
      </c>
      <c r="B30" s="10">
        <v>28.0</v>
      </c>
      <c r="C30" s="11" t="s">
        <v>202</v>
      </c>
      <c r="D30" s="7" t="s">
        <v>50</v>
      </c>
      <c r="E30" s="9" t="str">
        <f t="shared" si="1"/>
        <v>eps',</v>
      </c>
      <c r="F30" s="9" t="str">
        <f t="shared" si="2"/>
        <v>Earnings Per Share (EPS)',</v>
      </c>
      <c r="G30" s="9" t="s">
        <v>203</v>
      </c>
      <c r="H30" s="13" t="str">
        <f t="shared" si="3"/>
        <v>'eps-earnings-per-share',</v>
      </c>
      <c r="I30" s="7" t="str">
        <f t="shared" si="4"/>
        <v>eps_earnings_per_share</v>
      </c>
      <c r="J30" s="13" t="str">
        <f t="shared" si="6"/>
        <v>'eps_earnings_per_share',</v>
      </c>
      <c r="K30" s="7" t="s">
        <v>204</v>
      </c>
      <c r="L30" s="7" t="s">
        <v>205</v>
      </c>
      <c r="M30" s="7" t="s">
        <v>206</v>
      </c>
      <c r="N30" s="7"/>
      <c r="O30" s="12" t="s">
        <v>207</v>
      </c>
      <c r="P30" s="7"/>
      <c r="Q30" s="7" t="s">
        <v>52</v>
      </c>
    </row>
    <row r="31">
      <c r="A31" s="7">
        <v>29.0</v>
      </c>
      <c r="B31" s="8">
        <v>29.0</v>
      </c>
      <c r="C31" s="11" t="s">
        <v>208</v>
      </c>
      <c r="D31" s="7" t="s">
        <v>50</v>
      </c>
      <c r="E31" s="9" t="str">
        <f t="shared" si="1"/>
        <v>epsdiluted',</v>
      </c>
      <c r="F31" s="9" t="str">
        <f t="shared" si="2"/>
        <v>Earnings Per Share (EPS) Diluted',</v>
      </c>
      <c r="G31" s="9" t="s">
        <v>209</v>
      </c>
      <c r="H31" s="13" t="str">
        <f t="shared" si="3"/>
        <v>'eps-earnings-per-share-diluted',</v>
      </c>
      <c r="I31" s="7" t="str">
        <f t="shared" si="4"/>
        <v>eps_earnings_per_share_diluted</v>
      </c>
      <c r="J31" s="13" t="str">
        <f t="shared" si="6"/>
        <v>'eps_earnings_per_share_diluted',</v>
      </c>
      <c r="K31" s="7" t="s">
        <v>210</v>
      </c>
      <c r="L31" s="7" t="s">
        <v>211</v>
      </c>
      <c r="M31" s="7" t="s">
        <v>212</v>
      </c>
      <c r="N31" s="7"/>
      <c r="O31" s="12" t="s">
        <v>213</v>
      </c>
      <c r="P31" s="7"/>
      <c r="Q31" s="7" t="s">
        <v>52</v>
      </c>
    </row>
    <row r="32">
      <c r="A32" s="7">
        <v>30.0</v>
      </c>
      <c r="B32" s="10">
        <v>30.0</v>
      </c>
      <c r="C32" s="11" t="s">
        <v>214</v>
      </c>
      <c r="D32" s="7" t="s">
        <v>50</v>
      </c>
      <c r="E32" s="9" t="str">
        <f t="shared" si="1"/>
        <v>weightedAverageShsOut',</v>
      </c>
      <c r="F32" s="9" t="str">
        <f t="shared" si="2"/>
        <v>Shares Outstanding',</v>
      </c>
      <c r="G32" s="7" t="s">
        <v>215</v>
      </c>
      <c r="H32" s="13" t="str">
        <f t="shared" si="3"/>
        <v>'shares-outstanding',</v>
      </c>
      <c r="I32" s="7" t="str">
        <f t="shared" si="4"/>
        <v>shares_outstanding</v>
      </c>
      <c r="J32" s="13" t="str">
        <f t="shared" si="6"/>
        <v>'shares_outstanding',</v>
      </c>
      <c r="K32" s="7" t="s">
        <v>216</v>
      </c>
      <c r="L32" s="7" t="s">
        <v>217</v>
      </c>
      <c r="M32" s="7" t="s">
        <v>218</v>
      </c>
      <c r="N32" s="7"/>
      <c r="O32" s="12" t="s">
        <v>219</v>
      </c>
      <c r="P32" s="7"/>
      <c r="Q32" s="7"/>
    </row>
    <row r="33">
      <c r="A33" s="7">
        <v>31.0</v>
      </c>
      <c r="B33" s="10">
        <v>31.0</v>
      </c>
      <c r="C33" s="11" t="s">
        <v>220</v>
      </c>
      <c r="D33" s="7" t="s">
        <v>50</v>
      </c>
      <c r="E33" s="9" t="str">
        <f t="shared" si="1"/>
        <v>weightedAverageShsOutDil',</v>
      </c>
      <c r="F33" s="9" t="str">
        <f t="shared" si="2"/>
        <v>Shares Outstanding (Diluted)',</v>
      </c>
      <c r="G33" s="7" t="s">
        <v>221</v>
      </c>
      <c r="H33" s="13" t="str">
        <f t="shared" si="3"/>
        <v>'shares-outstanding-weighted-diluted',</v>
      </c>
      <c r="I33" s="7" t="str">
        <f t="shared" si="4"/>
        <v>shares_outstanding_weighted_diluted</v>
      </c>
      <c r="J33" s="13" t="str">
        <f t="shared" si="6"/>
        <v>'shares_outstanding_weighted_diluted',</v>
      </c>
      <c r="K33" s="7" t="s">
        <v>222</v>
      </c>
      <c r="L33" s="7" t="s">
        <v>223</v>
      </c>
      <c r="M33" s="7" t="s">
        <v>224</v>
      </c>
      <c r="N33" s="7"/>
      <c r="O33" s="12" t="s">
        <v>225</v>
      </c>
      <c r="P33" s="7"/>
      <c r="Q33" s="7"/>
    </row>
    <row r="34">
      <c r="A34" s="7">
        <v>32.0</v>
      </c>
      <c r="B34" s="10">
        <v>32.0</v>
      </c>
      <c r="C34" s="11" t="s">
        <v>226</v>
      </c>
      <c r="D34" s="7" t="s">
        <v>50</v>
      </c>
      <c r="E34" s="9" t="str">
        <f t="shared" si="1"/>
        <v>link',</v>
      </c>
      <c r="F34" s="9" t="str">
        <f t="shared" si="2"/>
        <v>SEC Filing Link',</v>
      </c>
      <c r="G34" s="7" t="s">
        <v>227</v>
      </c>
      <c r="H34" s="9" t="str">
        <f t="shared" si="3"/>
        <v>'sec-filing-url',</v>
      </c>
      <c r="I34" s="7" t="str">
        <f t="shared" si="4"/>
        <v>sec_filing_url</v>
      </c>
      <c r="J34" s="9" t="str">
        <f t="shared" si="6"/>
        <v>'sec_filing_url',</v>
      </c>
      <c r="K34" s="7" t="s">
        <v>228</v>
      </c>
      <c r="L34" s="7" t="s">
        <v>52</v>
      </c>
      <c r="M34" s="7" t="s">
        <v>229</v>
      </c>
      <c r="N34" s="7"/>
      <c r="O34" s="7" t="s">
        <v>52</v>
      </c>
      <c r="P34" s="7" t="s">
        <v>52</v>
      </c>
      <c r="Q34" s="7"/>
    </row>
    <row r="35">
      <c r="A35" s="7">
        <v>33.0</v>
      </c>
      <c r="B35" s="8">
        <v>33.0</v>
      </c>
      <c r="C35" s="19" t="s">
        <v>230</v>
      </c>
      <c r="D35" s="7" t="s">
        <v>50</v>
      </c>
      <c r="E35" s="9" t="str">
        <f t="shared" si="1"/>
        <v>finalLink',</v>
      </c>
      <c r="F35" s="9" t="str">
        <f t="shared" si="2"/>
        <v>SEC Statement Link',</v>
      </c>
      <c r="G35" s="7" t="s">
        <v>231</v>
      </c>
      <c r="H35" s="9" t="str">
        <f t="shared" si="3"/>
        <v>'sec-statement-url',</v>
      </c>
      <c r="I35" s="7" t="str">
        <f t="shared" si="4"/>
        <v>sec_statement_url</v>
      </c>
      <c r="J35" s="9" t="str">
        <f t="shared" si="6"/>
        <v>'sec_statement_url',</v>
      </c>
      <c r="K35" s="7" t="s">
        <v>232</v>
      </c>
      <c r="L35" s="7" t="s">
        <v>52</v>
      </c>
      <c r="M35" s="7" t="s">
        <v>233</v>
      </c>
      <c r="N35" s="7"/>
      <c r="O35" s="7" t="s">
        <v>52</v>
      </c>
      <c r="P35" s="7" t="s">
        <v>52</v>
      </c>
      <c r="Q35" s="3"/>
    </row>
    <row r="36">
      <c r="A36" s="7">
        <v>34.0</v>
      </c>
      <c r="B36" s="8">
        <v>1.0</v>
      </c>
      <c r="C36" s="11" t="s">
        <v>49</v>
      </c>
      <c r="D36" s="7" t="s">
        <v>234</v>
      </c>
      <c r="E36" s="9" t="str">
        <f t="shared" si="1"/>
        <v>date',</v>
      </c>
      <c r="F36" s="9" t="str">
        <f t="shared" si="2"/>
        <v>Date',</v>
      </c>
      <c r="G36" s="7" t="s">
        <v>49</v>
      </c>
      <c r="H36" s="9" t="str">
        <f t="shared" si="3"/>
        <v>'date',</v>
      </c>
      <c r="I36" s="7" t="str">
        <f t="shared" si="4"/>
        <v>date</v>
      </c>
      <c r="J36" s="9" t="str">
        <f t="shared" si="6"/>
        <v>'date',</v>
      </c>
      <c r="K36" s="7" t="s">
        <v>51</v>
      </c>
      <c r="L36" s="7" t="s">
        <v>52</v>
      </c>
      <c r="M36" s="7" t="s">
        <v>235</v>
      </c>
      <c r="N36" s="7"/>
      <c r="O36" s="7" t="s">
        <v>52</v>
      </c>
      <c r="P36" s="7" t="s">
        <v>52</v>
      </c>
      <c r="Q36" s="7"/>
    </row>
    <row r="37">
      <c r="A37" s="7">
        <v>35.0</v>
      </c>
      <c r="B37" s="10">
        <v>2.0</v>
      </c>
      <c r="C37" s="11" t="s">
        <v>54</v>
      </c>
      <c r="D37" s="7" t="s">
        <v>234</v>
      </c>
      <c r="E37" s="9" t="str">
        <f t="shared" si="1"/>
        <v>symbol',</v>
      </c>
      <c r="F37" s="9" t="str">
        <f t="shared" si="2"/>
        <v>Symbol',</v>
      </c>
      <c r="G37" s="7" t="s">
        <v>54</v>
      </c>
      <c r="H37" s="9" t="str">
        <f t="shared" si="3"/>
        <v>'symbol',</v>
      </c>
      <c r="I37" s="7" t="str">
        <f t="shared" si="4"/>
        <v>symbol</v>
      </c>
      <c r="J37" s="9" t="str">
        <f t="shared" si="6"/>
        <v>'symbol',</v>
      </c>
      <c r="K37" s="7" t="s">
        <v>55</v>
      </c>
      <c r="L37" s="7" t="s">
        <v>52</v>
      </c>
      <c r="M37" s="7" t="s">
        <v>236</v>
      </c>
      <c r="N37" s="7"/>
      <c r="O37" s="7" t="s">
        <v>52</v>
      </c>
      <c r="P37" s="7" t="s">
        <v>52</v>
      </c>
      <c r="Q37" s="7"/>
    </row>
    <row r="38">
      <c r="A38" s="7">
        <v>36.0</v>
      </c>
      <c r="B38" s="10">
        <v>3.0</v>
      </c>
      <c r="C38" s="11" t="s">
        <v>57</v>
      </c>
      <c r="D38" s="7" t="s">
        <v>234</v>
      </c>
      <c r="E38" s="9" t="str">
        <f t="shared" si="1"/>
        <v>fillingDate',</v>
      </c>
      <c r="F38" s="9" t="str">
        <f t="shared" si="2"/>
        <v>Filing Date',</v>
      </c>
      <c r="G38" s="7" t="s">
        <v>58</v>
      </c>
      <c r="H38" s="9" t="str">
        <f t="shared" si="3"/>
        <v>'filing-date',</v>
      </c>
      <c r="I38" s="7" t="str">
        <f t="shared" si="4"/>
        <v>filing_date</v>
      </c>
      <c r="J38" s="9" t="str">
        <f t="shared" si="6"/>
        <v>'filing_date',</v>
      </c>
      <c r="K38" s="7" t="s">
        <v>59</v>
      </c>
      <c r="L38" s="7" t="s">
        <v>52</v>
      </c>
      <c r="M38" s="7" t="s">
        <v>60</v>
      </c>
      <c r="N38" s="7"/>
      <c r="O38" s="7" t="s">
        <v>52</v>
      </c>
      <c r="P38" s="7" t="s">
        <v>52</v>
      </c>
      <c r="Q38" s="7" t="s">
        <v>52</v>
      </c>
    </row>
    <row r="39">
      <c r="A39" s="7">
        <v>37.0</v>
      </c>
      <c r="B39" s="10">
        <v>4.0</v>
      </c>
      <c r="C39" s="11" t="s">
        <v>61</v>
      </c>
      <c r="D39" s="7" t="s">
        <v>234</v>
      </c>
      <c r="E39" s="9" t="str">
        <f t="shared" si="1"/>
        <v>acceptedDate',</v>
      </c>
      <c r="F39" s="9" t="str">
        <f t="shared" si="2"/>
        <v>Accepted Date',</v>
      </c>
      <c r="G39" s="7" t="s">
        <v>62</v>
      </c>
      <c r="H39" s="9" t="str">
        <f t="shared" si="3"/>
        <v>'accepted-date',</v>
      </c>
      <c r="I39" s="7" t="str">
        <f t="shared" si="4"/>
        <v>accepted_date</v>
      </c>
      <c r="J39" s="9" t="str">
        <f t="shared" si="6"/>
        <v>'accepted_date',</v>
      </c>
      <c r="K39" s="7" t="s">
        <v>63</v>
      </c>
      <c r="L39" s="7" t="s">
        <v>52</v>
      </c>
      <c r="M39" s="7" t="s">
        <v>237</v>
      </c>
      <c r="N39" s="7"/>
      <c r="O39" s="7" t="s">
        <v>52</v>
      </c>
      <c r="P39" s="7" t="s">
        <v>52</v>
      </c>
      <c r="Q39" s="7"/>
    </row>
    <row r="40">
      <c r="A40" s="7">
        <v>38.0</v>
      </c>
      <c r="B40" s="8">
        <v>5.0</v>
      </c>
      <c r="C40" s="11" t="s">
        <v>65</v>
      </c>
      <c r="D40" s="7" t="s">
        <v>234</v>
      </c>
      <c r="E40" s="9" t="str">
        <f t="shared" si="1"/>
        <v>period',</v>
      </c>
      <c r="F40" s="9" t="str">
        <f t="shared" si="2"/>
        <v>Period',</v>
      </c>
      <c r="G40" s="7" t="s">
        <v>65</v>
      </c>
      <c r="H40" s="13" t="str">
        <f t="shared" si="3"/>
        <v>'period',</v>
      </c>
      <c r="I40" s="7" t="s">
        <v>65</v>
      </c>
      <c r="J40" s="13" t="str">
        <f t="shared" si="6"/>
        <v>'period',</v>
      </c>
      <c r="K40" s="7" t="s">
        <v>238</v>
      </c>
      <c r="L40" s="7" t="s">
        <v>52</v>
      </c>
      <c r="M40" s="7" t="s">
        <v>239</v>
      </c>
      <c r="N40" s="7"/>
      <c r="O40" s="7" t="s">
        <v>52</v>
      </c>
      <c r="P40" s="7" t="s">
        <v>52</v>
      </c>
      <c r="Q40" s="7" t="s">
        <v>52</v>
      </c>
    </row>
    <row r="41">
      <c r="A41" s="7">
        <v>39.0</v>
      </c>
      <c r="B41" s="10">
        <v>6.0</v>
      </c>
      <c r="C41" s="11" t="s">
        <v>240</v>
      </c>
      <c r="D41" s="7" t="s">
        <v>234</v>
      </c>
      <c r="E41" s="20" t="s">
        <v>241</v>
      </c>
      <c r="F41" s="9" t="str">
        <f t="shared" si="2"/>
        <v>Cash and Cash Equivalents',</v>
      </c>
      <c r="G41" s="9" t="s">
        <v>242</v>
      </c>
      <c r="H41" s="13" t="str">
        <f t="shared" si="3"/>
        <v>'cash-and-cash-equivalents',</v>
      </c>
      <c r="I41" s="7" t="s">
        <v>243</v>
      </c>
      <c r="J41" s="13" t="str">
        <f t="shared" si="6"/>
        <v>'cash_and_cash_equivalents',</v>
      </c>
      <c r="K41" s="7" t="s">
        <v>244</v>
      </c>
      <c r="L41" s="7" t="s">
        <v>245</v>
      </c>
      <c r="M41" s="7" t="s">
        <v>246</v>
      </c>
      <c r="N41" s="7"/>
      <c r="O41" s="12" t="s">
        <v>247</v>
      </c>
      <c r="P41" s="7"/>
      <c r="Q41" s="3"/>
    </row>
    <row r="42">
      <c r="A42" s="7">
        <v>40.0</v>
      </c>
      <c r="B42" s="10">
        <v>7.0</v>
      </c>
      <c r="C42" s="11" t="s">
        <v>248</v>
      </c>
      <c r="D42" s="7" t="s">
        <v>234</v>
      </c>
      <c r="E42" s="20" t="s">
        <v>249</v>
      </c>
      <c r="F42" s="9" t="str">
        <f t="shared" si="2"/>
        <v>Short Term Investments',</v>
      </c>
      <c r="G42" s="9" t="s">
        <v>250</v>
      </c>
      <c r="H42" s="13" t="str">
        <f t="shared" si="3"/>
        <v>'short-term-investments',</v>
      </c>
      <c r="I42" s="7" t="s">
        <v>251</v>
      </c>
      <c r="J42" s="13" t="str">
        <f t="shared" si="6"/>
        <v>'short_term_investments',</v>
      </c>
      <c r="K42" s="7" t="s">
        <v>252</v>
      </c>
      <c r="L42" s="7" t="s">
        <v>253</v>
      </c>
      <c r="M42" s="7" t="s">
        <v>254</v>
      </c>
      <c r="N42" s="7"/>
      <c r="O42" s="12" t="s">
        <v>255</v>
      </c>
      <c r="P42" s="7"/>
      <c r="Q42" s="7"/>
    </row>
    <row r="43">
      <c r="A43" s="7">
        <v>41.0</v>
      </c>
      <c r="B43" s="10">
        <v>8.0</v>
      </c>
      <c r="C43" s="11" t="s">
        <v>256</v>
      </c>
      <c r="D43" s="7" t="s">
        <v>234</v>
      </c>
      <c r="E43" s="20" t="s">
        <v>257</v>
      </c>
      <c r="F43" s="9" t="str">
        <f t="shared" si="2"/>
        <v>Cash And Short-Term Investments',</v>
      </c>
      <c r="G43" s="9" t="s">
        <v>258</v>
      </c>
      <c r="H43" s="13" t="str">
        <f t="shared" si="3"/>
        <v>'cash-and-short-term-investments',</v>
      </c>
      <c r="I43" s="7" t="s">
        <v>259</v>
      </c>
      <c r="J43" s="13" t="str">
        <f t="shared" si="6"/>
        <v>'cash_and_short_term_investments',</v>
      </c>
      <c r="K43" s="7" t="s">
        <v>260</v>
      </c>
      <c r="L43" s="7" t="s">
        <v>261</v>
      </c>
      <c r="M43" s="7" t="s">
        <v>262</v>
      </c>
      <c r="N43" s="7"/>
      <c r="O43" s="12" t="s">
        <v>247</v>
      </c>
      <c r="P43" s="7"/>
      <c r="Q43" s="7"/>
    </row>
    <row r="44">
      <c r="A44" s="7">
        <v>42.0</v>
      </c>
      <c r="B44" s="8">
        <v>9.0</v>
      </c>
      <c r="C44" s="11" t="s">
        <v>263</v>
      </c>
      <c r="D44" s="7" t="s">
        <v>234</v>
      </c>
      <c r="E44" s="20" t="s">
        <v>264</v>
      </c>
      <c r="F44" s="9" t="str">
        <f t="shared" si="2"/>
        <v>Accounts Receivables',</v>
      </c>
      <c r="G44" s="9" t="s">
        <v>265</v>
      </c>
      <c r="H44" s="13" t="str">
        <f t="shared" si="3"/>
        <v>'net-receivables',</v>
      </c>
      <c r="I44" s="7" t="s">
        <v>266</v>
      </c>
      <c r="J44" s="13" t="str">
        <f t="shared" si="6"/>
        <v>'net_receivables',</v>
      </c>
      <c r="K44" s="7" t="s">
        <v>267</v>
      </c>
      <c r="L44" s="7" t="s">
        <v>268</v>
      </c>
      <c r="M44" s="7" t="s">
        <v>269</v>
      </c>
      <c r="N44" s="7"/>
      <c r="O44" s="12" t="s">
        <v>270</v>
      </c>
      <c r="P44" s="7" t="s">
        <v>271</v>
      </c>
      <c r="Q44" s="7"/>
    </row>
    <row r="45">
      <c r="A45" s="7">
        <v>43.0</v>
      </c>
      <c r="B45" s="10">
        <v>10.0</v>
      </c>
      <c r="C45" s="11" t="s">
        <v>272</v>
      </c>
      <c r="D45" s="7" t="s">
        <v>234</v>
      </c>
      <c r="E45" s="20" t="s">
        <v>273</v>
      </c>
      <c r="F45" s="9" t="str">
        <f t="shared" si="2"/>
        <v>Inventory',</v>
      </c>
      <c r="G45" s="9" t="s">
        <v>272</v>
      </c>
      <c r="H45" s="9" t="str">
        <f t="shared" si="3"/>
        <v>'inventory',</v>
      </c>
      <c r="I45" s="9" t="s">
        <v>272</v>
      </c>
      <c r="J45" s="9" t="str">
        <f t="shared" si="6"/>
        <v>'inventory',</v>
      </c>
      <c r="K45" s="7" t="s">
        <v>274</v>
      </c>
      <c r="L45" s="7" t="s">
        <v>275</v>
      </c>
      <c r="M45" s="7" t="s">
        <v>276</v>
      </c>
      <c r="N45" s="7"/>
      <c r="O45" s="12" t="s">
        <v>270</v>
      </c>
      <c r="P45" s="7"/>
      <c r="Q45" s="7"/>
    </row>
    <row r="46">
      <c r="A46" s="7">
        <v>44.0</v>
      </c>
      <c r="B46" s="10">
        <v>11.0</v>
      </c>
      <c r="C46" s="11" t="s">
        <v>277</v>
      </c>
      <c r="D46" s="7" t="s">
        <v>234</v>
      </c>
      <c r="E46" s="20" t="s">
        <v>278</v>
      </c>
      <c r="F46" s="9" t="str">
        <f t="shared" si="2"/>
        <v>Other Current Assets',</v>
      </c>
      <c r="G46" s="9" t="s">
        <v>279</v>
      </c>
      <c r="H46" s="13" t="str">
        <f t="shared" si="3"/>
        <v>'other-current-assets',</v>
      </c>
      <c r="I46" s="7" t="s">
        <v>280</v>
      </c>
      <c r="J46" s="13" t="str">
        <f t="shared" si="6"/>
        <v>'other_current_assets',</v>
      </c>
      <c r="K46" s="7" t="s">
        <v>281</v>
      </c>
      <c r="L46" s="7" t="s">
        <v>282</v>
      </c>
      <c r="M46" s="7" t="s">
        <v>283</v>
      </c>
      <c r="N46" s="7"/>
      <c r="O46" s="12" t="s">
        <v>270</v>
      </c>
      <c r="P46" s="7"/>
      <c r="Q46" s="7"/>
    </row>
    <row r="47">
      <c r="A47" s="7">
        <v>45.0</v>
      </c>
      <c r="B47" s="10">
        <v>12.0</v>
      </c>
      <c r="C47" s="11" t="s">
        <v>284</v>
      </c>
      <c r="D47" s="7" t="s">
        <v>234</v>
      </c>
      <c r="E47" s="20" t="s">
        <v>285</v>
      </c>
      <c r="F47" s="9" t="str">
        <f t="shared" si="2"/>
        <v>Total Current Assets',</v>
      </c>
      <c r="G47" s="9" t="s">
        <v>286</v>
      </c>
      <c r="H47" s="13" t="str">
        <f t="shared" si="3"/>
        <v>'total-current-assets',</v>
      </c>
      <c r="I47" s="7" t="s">
        <v>287</v>
      </c>
      <c r="J47" s="13" t="str">
        <f t="shared" si="6"/>
        <v>'total_current_assets',</v>
      </c>
      <c r="K47" s="7" t="s">
        <v>288</v>
      </c>
      <c r="L47" s="7" t="s">
        <v>289</v>
      </c>
      <c r="M47" s="7" t="s">
        <v>290</v>
      </c>
      <c r="N47" s="7"/>
      <c r="O47" s="12" t="s">
        <v>270</v>
      </c>
      <c r="P47" s="7"/>
      <c r="Q47" s="7"/>
    </row>
    <row r="48">
      <c r="A48" s="7">
        <v>46.0</v>
      </c>
      <c r="B48" s="8">
        <v>13.0</v>
      </c>
      <c r="C48" s="11" t="s">
        <v>291</v>
      </c>
      <c r="D48" s="7" t="s">
        <v>234</v>
      </c>
      <c r="E48" s="20" t="s">
        <v>292</v>
      </c>
      <c r="F48" s="9" t="str">
        <f t="shared" si="2"/>
        <v>PP&amp;E',</v>
      </c>
      <c r="G48" s="9" t="s">
        <v>293</v>
      </c>
      <c r="H48" s="9" t="str">
        <f t="shared" si="3"/>
        <v>'pp-and-e',</v>
      </c>
      <c r="I48" s="7" t="s">
        <v>294</v>
      </c>
      <c r="J48" s="9" t="str">
        <f t="shared" si="6"/>
        <v>'pp_and_e',</v>
      </c>
      <c r="K48" s="7" t="s">
        <v>295</v>
      </c>
      <c r="L48" s="3" t="s">
        <v>296</v>
      </c>
      <c r="M48" s="7" t="s">
        <v>297</v>
      </c>
      <c r="N48" s="21"/>
      <c r="O48" s="21" t="s">
        <v>298</v>
      </c>
      <c r="P48" s="7"/>
      <c r="Q48" s="7"/>
    </row>
    <row r="49">
      <c r="A49" s="7">
        <v>47.0</v>
      </c>
      <c r="B49" s="10">
        <v>14.0</v>
      </c>
      <c r="C49" s="11" t="s">
        <v>299</v>
      </c>
      <c r="D49" s="7" t="s">
        <v>234</v>
      </c>
      <c r="E49" s="20" t="s">
        <v>300</v>
      </c>
      <c r="F49" s="9" t="str">
        <f t="shared" si="2"/>
        <v>Goodwill',</v>
      </c>
      <c r="G49" s="9" t="s">
        <v>299</v>
      </c>
      <c r="H49" s="9" t="str">
        <f t="shared" si="3"/>
        <v>'goodwill',</v>
      </c>
      <c r="I49" s="9" t="s">
        <v>299</v>
      </c>
      <c r="J49" s="9" t="str">
        <f t="shared" si="6"/>
        <v>'goodwill',</v>
      </c>
      <c r="K49" s="7" t="s">
        <v>301</v>
      </c>
      <c r="L49" s="3" t="s">
        <v>302</v>
      </c>
      <c r="M49" s="7" t="s">
        <v>303</v>
      </c>
      <c r="N49" s="7"/>
      <c r="O49" s="12" t="s">
        <v>304</v>
      </c>
      <c r="P49" s="7"/>
      <c r="Q49" s="7"/>
    </row>
    <row r="50">
      <c r="A50" s="7">
        <v>48.0</v>
      </c>
      <c r="B50" s="10">
        <v>15.0</v>
      </c>
      <c r="C50" s="11" t="s">
        <v>305</v>
      </c>
      <c r="D50" s="7" t="s">
        <v>234</v>
      </c>
      <c r="E50" s="20" t="s">
        <v>306</v>
      </c>
      <c r="F50" s="9" t="str">
        <f t="shared" si="2"/>
        <v>Intangible Assets',</v>
      </c>
      <c r="G50" s="9" t="s">
        <v>307</v>
      </c>
      <c r="H50" s="13" t="str">
        <f t="shared" si="3"/>
        <v>'intangible-assets',</v>
      </c>
      <c r="I50" s="7" t="s">
        <v>308</v>
      </c>
      <c r="J50" s="13" t="str">
        <f t="shared" si="6"/>
        <v>'intangible_assets',</v>
      </c>
      <c r="K50" s="7" t="s">
        <v>309</v>
      </c>
      <c r="L50" s="7" t="s">
        <v>310</v>
      </c>
      <c r="M50" s="7" t="s">
        <v>311</v>
      </c>
      <c r="N50" s="7"/>
      <c r="O50" s="12" t="s">
        <v>312</v>
      </c>
      <c r="P50" s="7"/>
      <c r="Q50" s="7" t="s">
        <v>313</v>
      </c>
    </row>
    <row r="51">
      <c r="A51" s="7">
        <v>49.0</v>
      </c>
      <c r="B51" s="10">
        <v>16.0</v>
      </c>
      <c r="C51" s="11" t="s">
        <v>314</v>
      </c>
      <c r="D51" s="7" t="s">
        <v>234</v>
      </c>
      <c r="E51" s="20" t="s">
        <v>315</v>
      </c>
      <c r="F51" s="9" t="str">
        <f t="shared" si="2"/>
        <v>Goodwill and Intangible Assets',</v>
      </c>
      <c r="G51" s="9" t="s">
        <v>316</v>
      </c>
      <c r="H51" s="13" t="str">
        <f t="shared" si="3"/>
        <v>'goodwill-and-intangible-assets',</v>
      </c>
      <c r="I51" s="7" t="s">
        <v>317</v>
      </c>
      <c r="J51" s="13" t="str">
        <f t="shared" si="6"/>
        <v>'goodwill_and_intangible_assets',</v>
      </c>
      <c r="K51" s="7" t="s">
        <v>318</v>
      </c>
      <c r="L51" s="7" t="s">
        <v>319</v>
      </c>
      <c r="M51" s="7" t="s">
        <v>320</v>
      </c>
      <c r="N51" s="7"/>
      <c r="O51" s="12" t="s">
        <v>321</v>
      </c>
      <c r="P51" s="7"/>
      <c r="Q51" s="7"/>
    </row>
    <row r="52">
      <c r="A52" s="7">
        <v>50.0</v>
      </c>
      <c r="B52" s="8">
        <v>17.0</v>
      </c>
      <c r="C52" s="11" t="s">
        <v>322</v>
      </c>
      <c r="D52" s="7" t="s">
        <v>234</v>
      </c>
      <c r="E52" s="20" t="s">
        <v>323</v>
      </c>
      <c r="F52" s="9" t="str">
        <f t="shared" si="2"/>
        <v>Long-term Investments',</v>
      </c>
      <c r="G52" s="9" t="s">
        <v>324</v>
      </c>
      <c r="H52" s="13" t="str">
        <f t="shared" si="3"/>
        <v>'long-term-investments',</v>
      </c>
      <c r="I52" s="7" t="s">
        <v>325</v>
      </c>
      <c r="J52" s="13" t="str">
        <f t="shared" si="6"/>
        <v>'long_term_investments',</v>
      </c>
      <c r="K52" s="7" t="s">
        <v>326</v>
      </c>
      <c r="L52" s="7" t="s">
        <v>327</v>
      </c>
      <c r="M52" s="7" t="s">
        <v>328</v>
      </c>
      <c r="N52" s="7"/>
      <c r="O52" s="12" t="s">
        <v>329</v>
      </c>
      <c r="P52" s="7"/>
      <c r="Q52" s="7"/>
    </row>
    <row r="53">
      <c r="A53" s="7">
        <v>51.0</v>
      </c>
      <c r="B53" s="10">
        <v>18.0</v>
      </c>
      <c r="C53" s="11" t="s">
        <v>330</v>
      </c>
      <c r="D53" s="7" t="s">
        <v>234</v>
      </c>
      <c r="E53" s="20" t="s">
        <v>331</v>
      </c>
      <c r="F53" s="9" t="str">
        <f t="shared" si="2"/>
        <v>Tax Assets',</v>
      </c>
      <c r="G53" s="9" t="s">
        <v>332</v>
      </c>
      <c r="H53" s="9" t="str">
        <f t="shared" si="3"/>
        <v>'tax-assets',</v>
      </c>
      <c r="I53" s="7" t="s">
        <v>333</v>
      </c>
      <c r="J53" s="9" t="str">
        <f t="shared" si="6"/>
        <v>'tax_assets',</v>
      </c>
      <c r="K53" s="7" t="s">
        <v>334</v>
      </c>
      <c r="L53" s="7" t="s">
        <v>335</v>
      </c>
      <c r="M53" s="7" t="s">
        <v>336</v>
      </c>
      <c r="N53" s="7"/>
      <c r="O53" s="12" t="s">
        <v>337</v>
      </c>
      <c r="P53" s="7"/>
      <c r="Q53" s="7"/>
    </row>
    <row r="54">
      <c r="A54" s="7">
        <v>52.0</v>
      </c>
      <c r="B54" s="10">
        <v>19.0</v>
      </c>
      <c r="C54" s="11" t="s">
        <v>338</v>
      </c>
      <c r="D54" s="7" t="s">
        <v>234</v>
      </c>
      <c r="E54" s="20" t="s">
        <v>339</v>
      </c>
      <c r="F54" s="9" t="str">
        <f t="shared" si="2"/>
        <v>Other Non-Current Assets',</v>
      </c>
      <c r="G54" s="9" t="s">
        <v>340</v>
      </c>
      <c r="H54" s="13" t="str">
        <f t="shared" si="3"/>
        <v>'other-non-current-assets',</v>
      </c>
      <c r="I54" s="7" t="s">
        <v>341</v>
      </c>
      <c r="J54" s="13" t="str">
        <f t="shared" si="6"/>
        <v>'other_non_current_assets',</v>
      </c>
      <c r="K54" s="7" t="s">
        <v>342</v>
      </c>
      <c r="L54" s="7" t="s">
        <v>343</v>
      </c>
      <c r="M54" s="7" t="s">
        <v>344</v>
      </c>
      <c r="N54" s="22"/>
      <c r="O54" s="22" t="s">
        <v>52</v>
      </c>
      <c r="P54" s="7" t="s">
        <v>52</v>
      </c>
      <c r="Q54" s="7"/>
    </row>
    <row r="55">
      <c r="A55" s="7">
        <v>53.0</v>
      </c>
      <c r="B55" s="10">
        <v>20.0</v>
      </c>
      <c r="C55" s="11" t="s">
        <v>345</v>
      </c>
      <c r="D55" s="7" t="s">
        <v>234</v>
      </c>
      <c r="E55" s="20" t="s">
        <v>346</v>
      </c>
      <c r="F55" s="9" t="str">
        <f t="shared" si="2"/>
        <v>Total Non-Current Assets',</v>
      </c>
      <c r="G55" s="9" t="s">
        <v>347</v>
      </c>
      <c r="H55" s="13" t="str">
        <f t="shared" si="3"/>
        <v>'total-non-current-assets',</v>
      </c>
      <c r="I55" s="7" t="s">
        <v>348</v>
      </c>
      <c r="J55" s="13" t="str">
        <f t="shared" si="6"/>
        <v>'total_non_current_assets',</v>
      </c>
      <c r="K55" s="7" t="s">
        <v>349</v>
      </c>
      <c r="L55" s="7" t="s">
        <v>350</v>
      </c>
      <c r="M55" s="7" t="s">
        <v>351</v>
      </c>
      <c r="N55" s="7"/>
      <c r="O55" s="12" t="s">
        <v>352</v>
      </c>
      <c r="P55" s="7"/>
      <c r="Q55" s="7"/>
    </row>
    <row r="56">
      <c r="A56" s="7">
        <v>54.0</v>
      </c>
      <c r="B56" s="8">
        <v>21.0</v>
      </c>
      <c r="C56" s="11" t="s">
        <v>353</v>
      </c>
      <c r="D56" s="7" t="s">
        <v>234</v>
      </c>
      <c r="E56" s="20" t="s">
        <v>354</v>
      </c>
      <c r="F56" s="9" t="str">
        <f t="shared" si="2"/>
        <v>Other Assets',</v>
      </c>
      <c r="G56" s="9" t="s">
        <v>355</v>
      </c>
      <c r="H56" s="9" t="str">
        <f t="shared" si="3"/>
        <v>'other-assets',</v>
      </c>
      <c r="I56" s="7" t="s">
        <v>356</v>
      </c>
      <c r="J56" s="9" t="str">
        <f t="shared" si="6"/>
        <v>'other_assets',</v>
      </c>
      <c r="K56" s="7" t="s">
        <v>357</v>
      </c>
      <c r="L56" s="4" t="s">
        <v>358</v>
      </c>
      <c r="M56" s="7" t="s">
        <v>359</v>
      </c>
      <c r="N56" s="7"/>
      <c r="O56" s="7" t="s">
        <v>52</v>
      </c>
      <c r="P56" s="7" t="s">
        <v>52</v>
      </c>
      <c r="Q56" s="7"/>
    </row>
    <row r="57">
      <c r="A57" s="7">
        <v>55.0</v>
      </c>
      <c r="B57" s="10">
        <v>22.0</v>
      </c>
      <c r="C57" s="11" t="s">
        <v>360</v>
      </c>
      <c r="D57" s="7" t="s">
        <v>234</v>
      </c>
      <c r="E57" s="20" t="s">
        <v>361</v>
      </c>
      <c r="F57" s="9" t="str">
        <f t="shared" si="2"/>
        <v>Total Assets',</v>
      </c>
      <c r="G57" s="9" t="s">
        <v>362</v>
      </c>
      <c r="H57" s="9" t="str">
        <f t="shared" si="3"/>
        <v>'total-assets',</v>
      </c>
      <c r="I57" s="7" t="s">
        <v>363</v>
      </c>
      <c r="J57" s="9" t="str">
        <f t="shared" si="6"/>
        <v>'total_assets',</v>
      </c>
      <c r="K57" s="7" t="s">
        <v>364</v>
      </c>
      <c r="L57" s="7" t="s">
        <v>365</v>
      </c>
      <c r="M57" s="7" t="s">
        <v>366</v>
      </c>
      <c r="N57" s="7"/>
      <c r="O57" s="7"/>
      <c r="P57" s="7"/>
      <c r="Q57" s="7"/>
    </row>
    <row r="58">
      <c r="A58" s="7">
        <v>56.0</v>
      </c>
      <c r="B58" s="10">
        <v>23.0</v>
      </c>
      <c r="C58" s="11" t="s">
        <v>367</v>
      </c>
      <c r="D58" s="7" t="s">
        <v>234</v>
      </c>
      <c r="E58" s="20" t="s">
        <v>368</v>
      </c>
      <c r="F58" s="9" t="str">
        <f t="shared" si="2"/>
        <v>Accounts Payables',</v>
      </c>
      <c r="G58" s="9" t="s">
        <v>369</v>
      </c>
      <c r="H58" s="13" t="str">
        <f t="shared" si="3"/>
        <v>'accounts-payables',</v>
      </c>
      <c r="I58" s="7" t="s">
        <v>370</v>
      </c>
      <c r="J58" s="13" t="str">
        <f t="shared" si="6"/>
        <v>'accounts_payables',</v>
      </c>
      <c r="K58" s="7" t="s">
        <v>371</v>
      </c>
      <c r="L58" s="7" t="s">
        <v>372</v>
      </c>
      <c r="M58" s="7" t="s">
        <v>373</v>
      </c>
      <c r="N58" s="7"/>
      <c r="O58" s="12" t="s">
        <v>374</v>
      </c>
      <c r="P58" s="7"/>
      <c r="Q58" s="7"/>
    </row>
    <row r="59">
      <c r="A59" s="7">
        <v>57.0</v>
      </c>
      <c r="B59" s="10">
        <v>24.0</v>
      </c>
      <c r="C59" s="11" t="s">
        <v>375</v>
      </c>
      <c r="D59" s="7" t="s">
        <v>234</v>
      </c>
      <c r="E59" s="20" t="s">
        <v>376</v>
      </c>
      <c r="F59" s="9" t="str">
        <f t="shared" si="2"/>
        <v>Short-term Debt',</v>
      </c>
      <c r="G59" s="9" t="s">
        <v>377</v>
      </c>
      <c r="H59" s="13" t="str">
        <f t="shared" si="3"/>
        <v>'short-term-debt',</v>
      </c>
      <c r="I59" s="7" t="s">
        <v>378</v>
      </c>
      <c r="J59" s="13" t="str">
        <f t="shared" si="6"/>
        <v>'short_term_debt',</v>
      </c>
      <c r="K59" s="7" t="s">
        <v>379</v>
      </c>
      <c r="L59" s="7" t="s">
        <v>380</v>
      </c>
      <c r="M59" s="7" t="s">
        <v>381</v>
      </c>
      <c r="N59" s="7"/>
      <c r="O59" s="12" t="s">
        <v>382</v>
      </c>
      <c r="P59" s="7"/>
      <c r="Q59" s="3"/>
    </row>
    <row r="60">
      <c r="A60" s="7">
        <v>58.0</v>
      </c>
      <c r="B60" s="8">
        <v>25.0</v>
      </c>
      <c r="C60" s="11" t="s">
        <v>383</v>
      </c>
      <c r="D60" s="7" t="s">
        <v>234</v>
      </c>
      <c r="E60" s="20" t="s">
        <v>384</v>
      </c>
      <c r="F60" s="9" t="str">
        <f t="shared" si="2"/>
        <v>Income Tax Payables',</v>
      </c>
      <c r="G60" s="9" t="s">
        <v>385</v>
      </c>
      <c r="H60" s="9" t="str">
        <f t="shared" si="3"/>
        <v>'tax-payables',</v>
      </c>
      <c r="I60" s="7" t="s">
        <v>386</v>
      </c>
      <c r="J60" s="9" t="str">
        <f t="shared" si="6"/>
        <v>'tax_payables',</v>
      </c>
      <c r="K60" s="7" t="s">
        <v>387</v>
      </c>
      <c r="L60" s="7" t="s">
        <v>388</v>
      </c>
      <c r="M60" s="7" t="s">
        <v>389</v>
      </c>
      <c r="N60" s="7"/>
      <c r="O60" s="12" t="s">
        <v>390</v>
      </c>
      <c r="P60" s="7" t="s">
        <v>391</v>
      </c>
      <c r="Q60" s="3"/>
    </row>
    <row r="61">
      <c r="A61" s="7">
        <v>59.0</v>
      </c>
      <c r="B61" s="10">
        <v>26.0</v>
      </c>
      <c r="C61" s="11" t="s">
        <v>392</v>
      </c>
      <c r="D61" s="7" t="s">
        <v>234</v>
      </c>
      <c r="E61" s="20" t="s">
        <v>393</v>
      </c>
      <c r="F61" s="9" t="str">
        <f t="shared" si="2"/>
        <v>Deferred Revenue',</v>
      </c>
      <c r="G61" s="9" t="s">
        <v>394</v>
      </c>
      <c r="H61" s="13" t="str">
        <f t="shared" si="3"/>
        <v>'deferred-revenue',</v>
      </c>
      <c r="I61" s="7" t="s">
        <v>395</v>
      </c>
      <c r="J61" s="13" t="str">
        <f t="shared" si="6"/>
        <v>'deferred_revenue',</v>
      </c>
      <c r="K61" s="7" t="s">
        <v>396</v>
      </c>
      <c r="L61" s="7" t="s">
        <v>397</v>
      </c>
      <c r="M61" s="7" t="s">
        <v>398</v>
      </c>
      <c r="N61" s="7"/>
      <c r="O61" s="12" t="s">
        <v>399</v>
      </c>
      <c r="P61" s="7"/>
      <c r="Q61" s="7"/>
    </row>
    <row r="62">
      <c r="A62" s="7">
        <v>60.0</v>
      </c>
      <c r="B62" s="10">
        <v>27.0</v>
      </c>
      <c r="C62" s="11" t="s">
        <v>400</v>
      </c>
      <c r="D62" s="7" t="s">
        <v>234</v>
      </c>
      <c r="E62" s="20" t="s">
        <v>401</v>
      </c>
      <c r="F62" s="9" t="str">
        <f t="shared" si="2"/>
        <v>Other Current Liabilities',</v>
      </c>
      <c r="G62" s="9" t="s">
        <v>402</v>
      </c>
      <c r="H62" s="13" t="str">
        <f t="shared" si="3"/>
        <v>'other-current-liabilities',</v>
      </c>
      <c r="I62" s="7" t="s">
        <v>403</v>
      </c>
      <c r="J62" s="13" t="str">
        <f t="shared" si="6"/>
        <v>'other_current_liabilities',</v>
      </c>
      <c r="K62" s="7" t="s">
        <v>404</v>
      </c>
      <c r="L62" s="7" t="s">
        <v>405</v>
      </c>
      <c r="M62" s="7" t="s">
        <v>406</v>
      </c>
      <c r="N62" s="7"/>
      <c r="O62" s="12" t="s">
        <v>187</v>
      </c>
      <c r="P62" s="7" t="s">
        <v>52</v>
      </c>
      <c r="Q62" s="9"/>
    </row>
    <row r="63">
      <c r="A63" s="7">
        <v>61.0</v>
      </c>
      <c r="B63" s="10">
        <v>28.0</v>
      </c>
      <c r="C63" s="11" t="s">
        <v>407</v>
      </c>
      <c r="D63" s="7" t="s">
        <v>234</v>
      </c>
      <c r="E63" s="20" t="s">
        <v>408</v>
      </c>
      <c r="F63" s="9" t="str">
        <f t="shared" si="2"/>
        <v>Total Current Liabilities',</v>
      </c>
      <c r="G63" s="9" t="s">
        <v>409</v>
      </c>
      <c r="H63" s="23" t="str">
        <f t="shared" si="3"/>
        <v>'total-current-liabilities',</v>
      </c>
      <c r="I63" s="7" t="s">
        <v>410</v>
      </c>
      <c r="J63" s="23" t="str">
        <f t="shared" si="6"/>
        <v>'total_current_liabilities',</v>
      </c>
      <c r="K63" s="7" t="s">
        <v>411</v>
      </c>
      <c r="L63" s="7" t="s">
        <v>412</v>
      </c>
      <c r="M63" s="7" t="s">
        <v>413</v>
      </c>
      <c r="N63" s="7"/>
      <c r="O63" s="12" t="s">
        <v>414</v>
      </c>
      <c r="P63" s="7"/>
      <c r="Q63" s="7"/>
    </row>
    <row r="64">
      <c r="A64" s="7">
        <v>62.0</v>
      </c>
      <c r="B64" s="8">
        <v>29.0</v>
      </c>
      <c r="C64" s="11" t="s">
        <v>415</v>
      </c>
      <c r="D64" s="7" t="s">
        <v>234</v>
      </c>
      <c r="E64" s="20" t="s">
        <v>416</v>
      </c>
      <c r="F64" s="9" t="str">
        <f t="shared" si="2"/>
        <v>Long-term Debt',</v>
      </c>
      <c r="G64" s="9" t="s">
        <v>417</v>
      </c>
      <c r="H64" s="24" t="str">
        <f t="shared" si="3"/>
        <v>'long-term-debt',</v>
      </c>
      <c r="I64" s="7" t="s">
        <v>418</v>
      </c>
      <c r="J64" s="24" t="str">
        <f t="shared" si="6"/>
        <v>'long_term_debt',</v>
      </c>
      <c r="K64" s="7" t="s">
        <v>419</v>
      </c>
      <c r="L64" s="7" t="s">
        <v>420</v>
      </c>
      <c r="M64" s="7" t="s">
        <v>421</v>
      </c>
      <c r="N64" s="7"/>
      <c r="O64" s="12" t="s">
        <v>422</v>
      </c>
      <c r="P64" s="7"/>
      <c r="Q64" s="3"/>
    </row>
    <row r="65">
      <c r="A65" s="7">
        <v>63.0</v>
      </c>
      <c r="B65" s="10">
        <v>30.0</v>
      </c>
      <c r="C65" s="11" t="s">
        <v>423</v>
      </c>
      <c r="D65" s="7" t="s">
        <v>234</v>
      </c>
      <c r="E65" s="20" t="s">
        <v>424</v>
      </c>
      <c r="F65" s="9" t="str">
        <f t="shared" si="2"/>
        <v>Deferred Revenue Non-Current',</v>
      </c>
      <c r="G65" s="9" t="s">
        <v>425</v>
      </c>
      <c r="H65" s="13" t="str">
        <f t="shared" si="3"/>
        <v>'deferred-revenue-non-current',</v>
      </c>
      <c r="I65" s="7" t="s">
        <v>426</v>
      </c>
      <c r="J65" s="13" t="str">
        <f t="shared" si="6"/>
        <v>'deferred_revenue_non_current',</v>
      </c>
      <c r="K65" s="7" t="s">
        <v>427</v>
      </c>
      <c r="L65" s="7" t="s">
        <v>52</v>
      </c>
      <c r="M65" s="7" t="s">
        <v>428</v>
      </c>
      <c r="N65" s="7"/>
      <c r="O65" s="7" t="s">
        <v>52</v>
      </c>
      <c r="P65" s="7" t="s">
        <v>52</v>
      </c>
      <c r="Q65" s="9"/>
    </row>
    <row r="66">
      <c r="A66" s="7">
        <v>64.0</v>
      </c>
      <c r="B66" s="10">
        <v>31.0</v>
      </c>
      <c r="C66" s="11" t="s">
        <v>429</v>
      </c>
      <c r="D66" s="7" t="s">
        <v>234</v>
      </c>
      <c r="E66" s="20" t="s">
        <v>430</v>
      </c>
      <c r="F66" s="9" t="str">
        <f t="shared" si="2"/>
        <v>Deferred Tax Liabilities Non-Current',</v>
      </c>
      <c r="G66" s="9" t="s">
        <v>431</v>
      </c>
      <c r="H66" s="13" t="str">
        <f t="shared" si="3"/>
        <v>'deferred-tax-liabilities-non-current',</v>
      </c>
      <c r="I66" s="7" t="s">
        <v>432</v>
      </c>
      <c r="J66" s="13" t="str">
        <f t="shared" si="6"/>
        <v>'deferred_tax_liabilities_non_current',</v>
      </c>
      <c r="K66" s="7" t="s">
        <v>433</v>
      </c>
      <c r="L66" s="7" t="s">
        <v>52</v>
      </c>
      <c r="M66" s="7" t="s">
        <v>434</v>
      </c>
      <c r="N66" s="7"/>
      <c r="O66" s="7" t="s">
        <v>52</v>
      </c>
      <c r="P66" s="7" t="s">
        <v>52</v>
      </c>
      <c r="Q66" s="7"/>
    </row>
    <row r="67">
      <c r="A67" s="7">
        <v>65.0</v>
      </c>
      <c r="B67" s="10">
        <v>32.0</v>
      </c>
      <c r="C67" s="11" t="s">
        <v>435</v>
      </c>
      <c r="D67" s="7" t="s">
        <v>234</v>
      </c>
      <c r="E67" s="20" t="s">
        <v>436</v>
      </c>
      <c r="F67" s="9" t="str">
        <f t="shared" si="2"/>
        <v>Other Non-Current Liabilities',</v>
      </c>
      <c r="G67" s="9" t="s">
        <v>437</v>
      </c>
      <c r="H67" s="13" t="str">
        <f t="shared" si="3"/>
        <v>'other-non-current-liabilities',</v>
      </c>
      <c r="I67" s="7" t="s">
        <v>438</v>
      </c>
      <c r="J67" s="13" t="str">
        <f t="shared" si="6"/>
        <v>'other_non_current_liabilities',</v>
      </c>
      <c r="K67" s="3" t="s">
        <v>439</v>
      </c>
      <c r="L67" s="3" t="s">
        <v>440</v>
      </c>
      <c r="M67" s="7" t="s">
        <v>441</v>
      </c>
      <c r="N67" s="3"/>
      <c r="O67" s="3" t="s">
        <v>52</v>
      </c>
      <c r="P67" s="3" t="s">
        <v>52</v>
      </c>
      <c r="Q67" s="7" t="s">
        <v>52</v>
      </c>
    </row>
    <row r="68">
      <c r="A68" s="7">
        <v>66.0</v>
      </c>
      <c r="B68" s="8">
        <v>33.0</v>
      </c>
      <c r="C68" s="11" t="s">
        <v>442</v>
      </c>
      <c r="D68" s="7" t="s">
        <v>234</v>
      </c>
      <c r="E68" s="20" t="s">
        <v>443</v>
      </c>
      <c r="F68" s="9" t="str">
        <f t="shared" si="2"/>
        <v>Total Non-Current Liabilities',</v>
      </c>
      <c r="G68" s="9" t="s">
        <v>444</v>
      </c>
      <c r="H68" s="23" t="str">
        <f t="shared" si="3"/>
        <v>'total-non-current-liabilities',</v>
      </c>
      <c r="I68" s="7" t="s">
        <v>445</v>
      </c>
      <c r="J68" s="23" t="str">
        <f t="shared" si="6"/>
        <v>'total_non_current_liabilities',</v>
      </c>
      <c r="K68" s="3" t="s">
        <v>446</v>
      </c>
      <c r="L68" s="4" t="s">
        <v>447</v>
      </c>
      <c r="M68" s="7" t="s">
        <v>448</v>
      </c>
      <c r="N68" s="3"/>
      <c r="O68" s="25" t="s">
        <v>449</v>
      </c>
      <c r="P68" s="3"/>
      <c r="Q68" s="7"/>
    </row>
    <row r="69">
      <c r="A69" s="7">
        <v>67.0</v>
      </c>
      <c r="B69" s="8">
        <v>34.0</v>
      </c>
      <c r="C69" s="11" t="s">
        <v>450</v>
      </c>
      <c r="D69" s="7" t="s">
        <v>234</v>
      </c>
      <c r="E69" s="20" t="s">
        <v>451</v>
      </c>
      <c r="F69" s="9" t="str">
        <f t="shared" si="2"/>
        <v>Other Liabilities',</v>
      </c>
      <c r="G69" s="9" t="s">
        <v>452</v>
      </c>
      <c r="H69" s="9" t="str">
        <f t="shared" si="3"/>
        <v>'other-liabilities',</v>
      </c>
      <c r="I69" s="7" t="s">
        <v>453</v>
      </c>
      <c r="J69" s="9" t="str">
        <f t="shared" si="6"/>
        <v>'other_liabilities',</v>
      </c>
      <c r="K69" s="3" t="s">
        <v>454</v>
      </c>
      <c r="L69" s="3" t="s">
        <v>455</v>
      </c>
      <c r="M69" s="7" t="s">
        <v>456</v>
      </c>
      <c r="N69" s="3"/>
      <c r="O69" s="3" t="s">
        <v>52</v>
      </c>
      <c r="P69" s="3" t="s">
        <v>454</v>
      </c>
      <c r="Q69" s="7" t="s">
        <v>52</v>
      </c>
    </row>
    <row r="70">
      <c r="A70" s="7">
        <v>68.0</v>
      </c>
      <c r="B70" s="10">
        <v>35.0</v>
      </c>
      <c r="C70" s="11" t="s">
        <v>457</v>
      </c>
      <c r="D70" s="7" t="s">
        <v>234</v>
      </c>
      <c r="E70" s="20" t="s">
        <v>458</v>
      </c>
      <c r="F70" s="9" t="str">
        <f t="shared" si="2"/>
        <v>Total Liabilities',</v>
      </c>
      <c r="G70" s="9" t="s">
        <v>459</v>
      </c>
      <c r="H70" s="9" t="str">
        <f t="shared" si="3"/>
        <v>'total-liabilities',</v>
      </c>
      <c r="I70" s="7" t="s">
        <v>460</v>
      </c>
      <c r="J70" s="9" t="str">
        <f t="shared" si="6"/>
        <v>'total_liabilities',</v>
      </c>
      <c r="K70" s="3" t="s">
        <v>461</v>
      </c>
      <c r="L70" s="3" t="s">
        <v>462</v>
      </c>
      <c r="M70" s="7" t="s">
        <v>463</v>
      </c>
      <c r="N70" s="3"/>
      <c r="O70" s="25" t="s">
        <v>464</v>
      </c>
      <c r="P70" s="3" t="s">
        <v>461</v>
      </c>
      <c r="Q70" s="7"/>
    </row>
    <row r="71">
      <c r="A71" s="7">
        <v>69.0</v>
      </c>
      <c r="B71" s="10">
        <v>36.0</v>
      </c>
      <c r="C71" s="11" t="s">
        <v>465</v>
      </c>
      <c r="D71" s="7" t="s">
        <v>234</v>
      </c>
      <c r="E71" s="20" t="s">
        <v>466</v>
      </c>
      <c r="F71" s="9" t="str">
        <f t="shared" si="2"/>
        <v>Common Stock',</v>
      </c>
      <c r="G71" s="9" t="s">
        <v>467</v>
      </c>
      <c r="H71" s="24" t="str">
        <f t="shared" si="3"/>
        <v>'common-stock',</v>
      </c>
      <c r="I71" s="7" t="s">
        <v>468</v>
      </c>
      <c r="J71" s="24" t="str">
        <f t="shared" si="6"/>
        <v>'common_stock',</v>
      </c>
      <c r="K71" s="3" t="s">
        <v>469</v>
      </c>
      <c r="L71" s="3" t="s">
        <v>470</v>
      </c>
      <c r="M71" s="7" t="s">
        <v>471</v>
      </c>
      <c r="N71" s="3"/>
      <c r="O71" s="25" t="s">
        <v>472</v>
      </c>
      <c r="P71" s="3"/>
      <c r="Q71" s="7" t="s">
        <v>473</v>
      </c>
    </row>
    <row r="72">
      <c r="A72" s="7">
        <v>70.0</v>
      </c>
      <c r="B72" s="10">
        <v>37.0</v>
      </c>
      <c r="C72" s="11" t="s">
        <v>474</v>
      </c>
      <c r="D72" s="7" t="s">
        <v>234</v>
      </c>
      <c r="E72" s="20" t="s">
        <v>475</v>
      </c>
      <c r="F72" s="9" t="str">
        <f t="shared" si="2"/>
        <v>Retained Earnings',</v>
      </c>
      <c r="G72" s="9" t="s">
        <v>476</v>
      </c>
      <c r="H72" s="13" t="str">
        <f t="shared" si="3"/>
        <v>'retained-earnings',</v>
      </c>
      <c r="I72" s="7" t="s">
        <v>477</v>
      </c>
      <c r="J72" s="13" t="str">
        <f t="shared" si="6"/>
        <v>'retained_earnings',</v>
      </c>
      <c r="K72" s="3" t="s">
        <v>478</v>
      </c>
      <c r="L72" s="3" t="s">
        <v>479</v>
      </c>
      <c r="M72" s="7" t="s">
        <v>480</v>
      </c>
      <c r="N72" s="3"/>
      <c r="O72" s="25" t="s">
        <v>481</v>
      </c>
      <c r="P72" s="3"/>
      <c r="Q72" s="7"/>
    </row>
    <row r="73">
      <c r="A73" s="7">
        <v>71.0</v>
      </c>
      <c r="B73" s="8">
        <v>38.0</v>
      </c>
      <c r="C73" s="11" t="s">
        <v>482</v>
      </c>
      <c r="D73" s="7" t="s">
        <v>234</v>
      </c>
      <c r="E73" s="20" t="s">
        <v>483</v>
      </c>
      <c r="F73" s="9" t="str">
        <f t="shared" si="2"/>
        <v>Accumulated Other Comprehensive Income Loss',</v>
      </c>
      <c r="G73" s="9" t="s">
        <v>484</v>
      </c>
      <c r="H73" s="13" t="str">
        <f t="shared" si="3"/>
        <v>'accumulated-other-comprehensive-income-loss',',</v>
      </c>
      <c r="I73" s="7" t="s">
        <v>485</v>
      </c>
      <c r="J73" s="13" t="str">
        <f t="shared" si="6"/>
        <v>'accumulated_other_comprehensive_income_loss',',</v>
      </c>
      <c r="K73" s="3" t="s">
        <v>486</v>
      </c>
      <c r="L73" s="3" t="s">
        <v>487</v>
      </c>
      <c r="M73" s="7" t="s">
        <v>488</v>
      </c>
      <c r="N73" s="3"/>
      <c r="O73" s="25" t="s">
        <v>489</v>
      </c>
      <c r="P73" s="3"/>
      <c r="Q73" s="3" t="s">
        <v>52</v>
      </c>
    </row>
    <row r="74">
      <c r="A74" s="7">
        <v>72.0</v>
      </c>
      <c r="B74" s="10">
        <v>39.0</v>
      </c>
      <c r="C74" s="11" t="s">
        <v>490</v>
      </c>
      <c r="D74" s="7" t="s">
        <v>234</v>
      </c>
      <c r="E74" s="20" t="s">
        <v>491</v>
      </c>
      <c r="F74" s="9" t="str">
        <f t="shared" si="2"/>
        <v>Other Shareholders Equity',</v>
      </c>
      <c r="G74" s="9" t="s">
        <v>492</v>
      </c>
      <c r="H74" s="13" t="str">
        <f t="shared" si="3"/>
        <v>'other-total-stockholders-equity',</v>
      </c>
      <c r="I74" s="7" t="s">
        <v>493</v>
      </c>
      <c r="J74" s="13" t="str">
        <f t="shared" si="6"/>
        <v>'other_total_stockholders_equity',</v>
      </c>
      <c r="K74" s="3" t="s">
        <v>494</v>
      </c>
      <c r="L74" s="3" t="s">
        <v>495</v>
      </c>
      <c r="M74" s="7" t="s">
        <v>496</v>
      </c>
      <c r="N74" s="3"/>
      <c r="O74" s="3" t="s">
        <v>52</v>
      </c>
      <c r="P74" s="3" t="s">
        <v>497</v>
      </c>
      <c r="Q74" s="7"/>
    </row>
    <row r="75">
      <c r="A75" s="7">
        <v>73.0</v>
      </c>
      <c r="B75" s="10">
        <v>40.0</v>
      </c>
      <c r="C75" s="11" t="s">
        <v>498</v>
      </c>
      <c r="D75" s="7" t="s">
        <v>234</v>
      </c>
      <c r="E75" s="20" t="s">
        <v>499</v>
      </c>
      <c r="F75" s="9" t="str">
        <f t="shared" si="2"/>
        <v>Total Shareholders Equity',</v>
      </c>
      <c r="G75" s="9" t="s">
        <v>500</v>
      </c>
      <c r="H75" s="13" t="str">
        <f t="shared" si="3"/>
        <v>'total-stockholders-equity',</v>
      </c>
      <c r="I75" s="7" t="s">
        <v>501</v>
      </c>
      <c r="J75" s="13" t="str">
        <f t="shared" si="6"/>
        <v>'total_stockholders_equity',</v>
      </c>
      <c r="K75" s="3" t="s">
        <v>502</v>
      </c>
      <c r="L75" s="3" t="s">
        <v>503</v>
      </c>
      <c r="M75" s="7" t="s">
        <v>504</v>
      </c>
      <c r="N75" s="3"/>
      <c r="O75" s="25" t="s">
        <v>505</v>
      </c>
      <c r="P75" s="3" t="s">
        <v>506</v>
      </c>
      <c r="Q75" s="7" t="s">
        <v>52</v>
      </c>
    </row>
    <row r="76">
      <c r="A76" s="7">
        <v>74.0</v>
      </c>
      <c r="B76" s="10">
        <v>41.0</v>
      </c>
      <c r="C76" s="11" t="s">
        <v>507</v>
      </c>
      <c r="D76" s="7" t="s">
        <v>234</v>
      </c>
      <c r="E76" s="20" t="s">
        <v>508</v>
      </c>
      <c r="F76" s="9" t="str">
        <f t="shared" si="2"/>
        <v>Total Liabilities &amp; Stockholders Equity',</v>
      </c>
      <c r="G76" s="9" t="s">
        <v>509</v>
      </c>
      <c r="H76" s="13" t="str">
        <f t="shared" si="3"/>
        <v>'total-liabilities-and-stockholders-equity',</v>
      </c>
      <c r="I76" s="7" t="s">
        <v>510</v>
      </c>
      <c r="J76" s="13" t="str">
        <f t="shared" si="6"/>
        <v>'total_liabilities_and_stockholders_equity',</v>
      </c>
      <c r="K76" s="3" t="s">
        <v>511</v>
      </c>
      <c r="L76" s="3" t="s">
        <v>512</v>
      </c>
      <c r="M76" s="7" t="s">
        <v>366</v>
      </c>
      <c r="N76" s="3"/>
      <c r="O76" s="25" t="s">
        <v>513</v>
      </c>
      <c r="P76" s="3"/>
      <c r="Q76" s="3" t="s">
        <v>52</v>
      </c>
    </row>
    <row r="77">
      <c r="A77" s="7">
        <v>75.0</v>
      </c>
      <c r="B77" s="8">
        <v>42.0</v>
      </c>
      <c r="C77" s="11" t="s">
        <v>514</v>
      </c>
      <c r="D77" s="7" t="s">
        <v>234</v>
      </c>
      <c r="E77" s="20" t="s">
        <v>515</v>
      </c>
      <c r="F77" s="9" t="str">
        <f t="shared" si="2"/>
        <v>Total Investments',</v>
      </c>
      <c r="G77" s="9" t="s">
        <v>516</v>
      </c>
      <c r="H77" s="23" t="str">
        <f t="shared" si="3"/>
        <v>'total-investments',</v>
      </c>
      <c r="I77" s="7" t="s">
        <v>517</v>
      </c>
      <c r="J77" s="23" t="str">
        <f t="shared" si="6"/>
        <v>'total_investments',</v>
      </c>
      <c r="K77" s="3" t="s">
        <v>518</v>
      </c>
      <c r="L77" s="3" t="s">
        <v>519</v>
      </c>
      <c r="M77" s="7" t="s">
        <v>520</v>
      </c>
      <c r="N77" s="3"/>
      <c r="O77" s="25" t="s">
        <v>521</v>
      </c>
      <c r="P77" s="3"/>
      <c r="Q77" s="3" t="s">
        <v>52</v>
      </c>
    </row>
    <row r="78">
      <c r="A78" s="7">
        <v>76.0</v>
      </c>
      <c r="B78" s="10">
        <v>43.0</v>
      </c>
      <c r="C78" s="11" t="s">
        <v>522</v>
      </c>
      <c r="D78" s="7" t="s">
        <v>234</v>
      </c>
      <c r="E78" s="20" t="s">
        <v>523</v>
      </c>
      <c r="F78" s="9" t="str">
        <f t="shared" si="2"/>
        <v>Total Debt',</v>
      </c>
      <c r="G78" s="9" t="s">
        <v>524</v>
      </c>
      <c r="H78" s="9" t="str">
        <f t="shared" si="3"/>
        <v>'total-debt',</v>
      </c>
      <c r="I78" s="7" t="s">
        <v>525</v>
      </c>
      <c r="J78" s="9" t="str">
        <f t="shared" si="6"/>
        <v>'total_debt',</v>
      </c>
      <c r="K78" s="3" t="s">
        <v>526</v>
      </c>
      <c r="L78" s="3" t="s">
        <v>527</v>
      </c>
      <c r="M78" s="7" t="s">
        <v>528</v>
      </c>
      <c r="N78" s="3"/>
      <c r="O78" s="25" t="s">
        <v>529</v>
      </c>
      <c r="P78" s="3"/>
      <c r="Q78" s="7"/>
    </row>
    <row r="79">
      <c r="A79" s="7">
        <v>77.0</v>
      </c>
      <c r="B79" s="10">
        <v>44.0</v>
      </c>
      <c r="C79" s="11" t="s">
        <v>530</v>
      </c>
      <c r="D79" s="7" t="s">
        <v>234</v>
      </c>
      <c r="E79" s="20" t="s">
        <v>531</v>
      </c>
      <c r="F79" s="9" t="str">
        <f t="shared" si="2"/>
        <v>Net Debt',</v>
      </c>
      <c r="G79" s="9" t="s">
        <v>532</v>
      </c>
      <c r="H79" s="9" t="str">
        <f t="shared" si="3"/>
        <v>'net-debt',</v>
      </c>
      <c r="I79" s="7" t="s">
        <v>533</v>
      </c>
      <c r="J79" s="9" t="str">
        <f t="shared" si="6"/>
        <v>'net_debt',</v>
      </c>
      <c r="K79" s="3" t="s">
        <v>534</v>
      </c>
      <c r="L79" s="3" t="s">
        <v>535</v>
      </c>
      <c r="M79" s="7" t="s">
        <v>536</v>
      </c>
      <c r="N79" s="3"/>
      <c r="O79" s="25" t="s">
        <v>537</v>
      </c>
      <c r="P79" s="3"/>
      <c r="Q79" s="7"/>
    </row>
    <row r="80">
      <c r="A80" s="7">
        <v>78.0</v>
      </c>
      <c r="B80" s="10">
        <v>45.0</v>
      </c>
      <c r="C80" s="26" t="s">
        <v>226</v>
      </c>
      <c r="D80" s="7" t="s">
        <v>234</v>
      </c>
      <c r="E80" s="9" t="str">
        <f t="shared" ref="E80:E86" si="7">CONCATENATE(C80,"',")</f>
        <v>link',</v>
      </c>
      <c r="F80" s="9" t="str">
        <f t="shared" si="2"/>
        <v>SEC Filing Link',</v>
      </c>
      <c r="G80" s="7" t="s">
        <v>227</v>
      </c>
      <c r="H80" s="9" t="str">
        <f t="shared" si="3"/>
        <v>'sec-filing-url',</v>
      </c>
      <c r="I80" s="7" t="str">
        <f t="shared" ref="I80:I86" si="8">SUBSTITUTE(G80,"-","_")</f>
        <v>sec_filing_url</v>
      </c>
      <c r="J80" s="9" t="str">
        <f t="shared" si="6"/>
        <v>'sec_filing_url',</v>
      </c>
      <c r="K80" s="7" t="s">
        <v>228</v>
      </c>
      <c r="L80" s="7" t="s">
        <v>52</v>
      </c>
      <c r="M80" s="7" t="s">
        <v>538</v>
      </c>
      <c r="N80" s="7"/>
      <c r="O80" s="7" t="s">
        <v>52</v>
      </c>
      <c r="P80" s="7" t="s">
        <v>52</v>
      </c>
      <c r="Q80" s="7"/>
    </row>
    <row r="81">
      <c r="A81" s="7">
        <v>79.0</v>
      </c>
      <c r="B81" s="8">
        <v>46.0</v>
      </c>
      <c r="C81" s="26" t="s">
        <v>230</v>
      </c>
      <c r="D81" s="7" t="s">
        <v>234</v>
      </c>
      <c r="E81" s="9" t="str">
        <f t="shared" si="7"/>
        <v>finalLink',</v>
      </c>
      <c r="F81" s="9" t="str">
        <f t="shared" si="2"/>
        <v>SEC Statement Link',</v>
      </c>
      <c r="G81" s="7" t="s">
        <v>231</v>
      </c>
      <c r="H81" s="9" t="str">
        <f t="shared" si="3"/>
        <v>'sec-statement-url',</v>
      </c>
      <c r="I81" s="7" t="str">
        <f t="shared" si="8"/>
        <v>sec_statement_url</v>
      </c>
      <c r="J81" s="9" t="str">
        <f t="shared" si="6"/>
        <v>'sec_statement_url',</v>
      </c>
      <c r="K81" s="7" t="s">
        <v>232</v>
      </c>
      <c r="L81" s="7" t="s">
        <v>52</v>
      </c>
      <c r="M81" s="7" t="s">
        <v>539</v>
      </c>
      <c r="N81" s="7"/>
      <c r="O81" s="7" t="s">
        <v>52</v>
      </c>
      <c r="P81" s="7" t="s">
        <v>52</v>
      </c>
      <c r="Q81" s="9"/>
    </row>
    <row r="82">
      <c r="A82" s="7">
        <v>80.0</v>
      </c>
      <c r="B82" s="8">
        <v>1.0</v>
      </c>
      <c r="C82" s="8" t="s">
        <v>49</v>
      </c>
      <c r="D82" s="8" t="s">
        <v>540</v>
      </c>
      <c r="E82" s="9" t="str">
        <f t="shared" si="7"/>
        <v>date',</v>
      </c>
      <c r="F82" s="9" t="str">
        <f t="shared" si="2"/>
        <v>Date',</v>
      </c>
      <c r="G82" s="7" t="s">
        <v>49</v>
      </c>
      <c r="H82" s="9" t="str">
        <f t="shared" si="3"/>
        <v>'date',</v>
      </c>
      <c r="I82" s="7" t="str">
        <f t="shared" si="8"/>
        <v>date</v>
      </c>
      <c r="J82" s="9" t="str">
        <f t="shared" si="6"/>
        <v>'date',</v>
      </c>
      <c r="K82" s="7" t="s">
        <v>51</v>
      </c>
      <c r="L82" s="7" t="s">
        <v>52</v>
      </c>
      <c r="M82" s="7" t="s">
        <v>541</v>
      </c>
      <c r="N82" s="7"/>
      <c r="O82" s="7" t="s">
        <v>52</v>
      </c>
      <c r="P82" s="7" t="s">
        <v>52</v>
      </c>
      <c r="Q82" s="7"/>
    </row>
    <row r="83">
      <c r="A83" s="7">
        <v>81.0</v>
      </c>
      <c r="B83" s="10">
        <v>2.0</v>
      </c>
      <c r="C83" s="8" t="s">
        <v>54</v>
      </c>
      <c r="D83" s="8" t="s">
        <v>540</v>
      </c>
      <c r="E83" s="9" t="str">
        <f t="shared" si="7"/>
        <v>symbol',</v>
      </c>
      <c r="F83" s="9" t="str">
        <f t="shared" si="2"/>
        <v>Symbol',</v>
      </c>
      <c r="G83" s="7" t="s">
        <v>54</v>
      </c>
      <c r="H83" s="9" t="str">
        <f t="shared" si="3"/>
        <v>'symbol',</v>
      </c>
      <c r="I83" s="7" t="str">
        <f t="shared" si="8"/>
        <v>symbol</v>
      </c>
      <c r="J83" s="9" t="str">
        <f t="shared" si="6"/>
        <v>'symbol',</v>
      </c>
      <c r="K83" s="7" t="s">
        <v>55</v>
      </c>
      <c r="L83" s="7" t="s">
        <v>52</v>
      </c>
      <c r="M83" s="7" t="s">
        <v>542</v>
      </c>
      <c r="N83" s="7"/>
      <c r="O83" s="7" t="s">
        <v>52</v>
      </c>
      <c r="P83" s="7" t="s">
        <v>52</v>
      </c>
      <c r="Q83" s="7"/>
    </row>
    <row r="84">
      <c r="A84" s="7">
        <v>82.0</v>
      </c>
      <c r="B84" s="10">
        <v>3.0</v>
      </c>
      <c r="C84" s="8" t="s">
        <v>57</v>
      </c>
      <c r="D84" s="8" t="s">
        <v>540</v>
      </c>
      <c r="E84" s="9" t="str">
        <f t="shared" si="7"/>
        <v>fillingDate',</v>
      </c>
      <c r="F84" s="9" t="str">
        <f t="shared" si="2"/>
        <v>Filing Date',</v>
      </c>
      <c r="G84" s="7" t="s">
        <v>58</v>
      </c>
      <c r="H84" s="9" t="str">
        <f t="shared" si="3"/>
        <v>'filing-date',</v>
      </c>
      <c r="I84" s="7" t="str">
        <f t="shared" si="8"/>
        <v>filing_date</v>
      </c>
      <c r="J84" s="9" t="str">
        <f t="shared" si="6"/>
        <v>'filing_date',</v>
      </c>
      <c r="K84" s="7" t="s">
        <v>59</v>
      </c>
      <c r="L84" s="7" t="s">
        <v>52</v>
      </c>
      <c r="M84" s="7" t="s">
        <v>543</v>
      </c>
      <c r="N84" s="7"/>
      <c r="O84" s="7" t="s">
        <v>52</v>
      </c>
      <c r="P84" s="7" t="s">
        <v>52</v>
      </c>
      <c r="Q84" s="7" t="s">
        <v>52</v>
      </c>
    </row>
    <row r="85">
      <c r="A85" s="7">
        <v>83.0</v>
      </c>
      <c r="B85" s="10">
        <v>4.0</v>
      </c>
      <c r="C85" s="8" t="s">
        <v>61</v>
      </c>
      <c r="D85" s="8" t="s">
        <v>540</v>
      </c>
      <c r="E85" s="9" t="str">
        <f t="shared" si="7"/>
        <v>acceptedDate',</v>
      </c>
      <c r="F85" s="9" t="str">
        <f t="shared" si="2"/>
        <v>Accepted Date',</v>
      </c>
      <c r="G85" s="7" t="s">
        <v>62</v>
      </c>
      <c r="H85" s="9" t="str">
        <f t="shared" si="3"/>
        <v>'accepted-date',</v>
      </c>
      <c r="I85" s="7" t="str">
        <f t="shared" si="8"/>
        <v>accepted_date</v>
      </c>
      <c r="J85" s="9" t="str">
        <f t="shared" si="6"/>
        <v>'accepted_date',</v>
      </c>
      <c r="K85" s="7" t="s">
        <v>63</v>
      </c>
      <c r="L85" s="7" t="s">
        <v>52</v>
      </c>
      <c r="M85" s="7" t="s">
        <v>544</v>
      </c>
      <c r="N85" s="7"/>
      <c r="O85" s="7" t="s">
        <v>52</v>
      </c>
      <c r="P85" s="7" t="s">
        <v>52</v>
      </c>
      <c r="Q85" s="7" t="s">
        <v>52</v>
      </c>
    </row>
    <row r="86">
      <c r="A86" s="7">
        <v>84.0</v>
      </c>
      <c r="B86" s="8">
        <v>5.0</v>
      </c>
      <c r="C86" s="8" t="s">
        <v>65</v>
      </c>
      <c r="D86" s="8" t="s">
        <v>540</v>
      </c>
      <c r="E86" s="9" t="str">
        <f t="shared" si="7"/>
        <v>period',</v>
      </c>
      <c r="F86" s="9" t="str">
        <f t="shared" si="2"/>
        <v>Period',</v>
      </c>
      <c r="G86" s="8" t="s">
        <v>137</v>
      </c>
      <c r="H86" s="24" t="str">
        <f t="shared" si="3"/>
        <v>'depreciation-and-amortization',</v>
      </c>
      <c r="I86" s="7" t="str">
        <f t="shared" si="8"/>
        <v>depreciation_and_amortization</v>
      </c>
      <c r="J86" s="24" t="str">
        <f t="shared" si="6"/>
        <v>'depreciation_and_amortization',</v>
      </c>
      <c r="K86" s="7" t="s">
        <v>238</v>
      </c>
      <c r="L86" s="7" t="s">
        <v>52</v>
      </c>
      <c r="M86" s="7" t="s">
        <v>545</v>
      </c>
      <c r="N86" s="7"/>
      <c r="O86" s="7" t="s">
        <v>52</v>
      </c>
      <c r="P86" s="7" t="s">
        <v>52</v>
      </c>
      <c r="Q86" s="7"/>
    </row>
    <row r="87">
      <c r="A87" s="7">
        <v>85.0</v>
      </c>
      <c r="B87" s="10">
        <v>6.0</v>
      </c>
      <c r="C87" s="8" t="s">
        <v>188</v>
      </c>
      <c r="D87" s="8" t="s">
        <v>540</v>
      </c>
      <c r="E87" s="27" t="s">
        <v>546</v>
      </c>
      <c r="F87" s="9" t="str">
        <f t="shared" si="2"/>
        <v>Net Income (Earnings)',</v>
      </c>
      <c r="G87" s="8" t="s">
        <v>189</v>
      </c>
      <c r="H87" s="13" t="str">
        <f t="shared" si="3"/>
        <v>'net-income',</v>
      </c>
      <c r="I87" s="8" t="s">
        <v>547</v>
      </c>
      <c r="J87" s="13" t="str">
        <f t="shared" si="6"/>
        <v>'net_income',</v>
      </c>
      <c r="K87" s="7" t="s">
        <v>190</v>
      </c>
      <c r="L87" s="7" t="s">
        <v>191</v>
      </c>
      <c r="M87" s="7" t="s">
        <v>548</v>
      </c>
      <c r="N87" s="7"/>
      <c r="O87" s="12" t="s">
        <v>193</v>
      </c>
      <c r="P87" s="7" t="s">
        <v>194</v>
      </c>
      <c r="Q87" s="7"/>
    </row>
    <row r="88">
      <c r="A88" s="7">
        <v>86.0</v>
      </c>
      <c r="B88" s="10">
        <v>7.0</v>
      </c>
      <c r="C88" s="8" t="s">
        <v>136</v>
      </c>
      <c r="D88" s="8" t="s">
        <v>540</v>
      </c>
      <c r="E88" s="27" t="s">
        <v>549</v>
      </c>
      <c r="F88" s="9" t="str">
        <f t="shared" si="2"/>
        <v>Depreciation &amp; Amortization (D&amp;A)',</v>
      </c>
      <c r="G88" s="8" t="s">
        <v>137</v>
      </c>
      <c r="H88" s="13" t="str">
        <f t="shared" si="3"/>
        <v>'depreciation-and-amortization',</v>
      </c>
      <c r="I88" s="8" t="s">
        <v>550</v>
      </c>
      <c r="J88" s="13" t="str">
        <f t="shared" si="6"/>
        <v>'depreciation_and_amortization',</v>
      </c>
      <c r="K88" s="7" t="s">
        <v>138</v>
      </c>
      <c r="L88" s="7" t="s">
        <v>139</v>
      </c>
      <c r="M88" s="7" t="s">
        <v>551</v>
      </c>
      <c r="N88" s="7"/>
      <c r="O88" s="12" t="s">
        <v>141</v>
      </c>
      <c r="P88" s="7"/>
      <c r="Q88" s="3"/>
    </row>
    <row r="89">
      <c r="A89" s="7">
        <v>87.0</v>
      </c>
      <c r="B89" s="10">
        <v>8.0</v>
      </c>
      <c r="C89" s="8" t="s">
        <v>552</v>
      </c>
      <c r="D89" s="8" t="s">
        <v>540</v>
      </c>
      <c r="E89" s="27" t="s">
        <v>553</v>
      </c>
      <c r="F89" s="9" t="str">
        <f t="shared" si="2"/>
        <v>Deferred Income Tax',</v>
      </c>
      <c r="G89" s="8" t="s">
        <v>554</v>
      </c>
      <c r="H89" s="13" t="str">
        <f t="shared" si="3"/>
        <v>'deferred-income-tax',</v>
      </c>
      <c r="I89" s="8" t="s">
        <v>555</v>
      </c>
      <c r="J89" s="13" t="str">
        <f t="shared" si="6"/>
        <v>'deferred_income_tax',</v>
      </c>
      <c r="K89" s="7" t="s">
        <v>556</v>
      </c>
      <c r="L89" s="7" t="s">
        <v>557</v>
      </c>
      <c r="M89" s="7" t="s">
        <v>558</v>
      </c>
      <c r="N89" s="7"/>
      <c r="O89" s="12" t="s">
        <v>559</v>
      </c>
      <c r="P89" s="7"/>
      <c r="Q89" s="7"/>
    </row>
    <row r="90">
      <c r="A90" s="7">
        <v>88.0</v>
      </c>
      <c r="B90" s="8">
        <v>9.0</v>
      </c>
      <c r="C90" s="8" t="s">
        <v>560</v>
      </c>
      <c r="D90" s="8" t="s">
        <v>540</v>
      </c>
      <c r="E90" s="27" t="s">
        <v>561</v>
      </c>
      <c r="F90" s="9" t="str">
        <f t="shared" si="2"/>
        <v>Stock-Based Compensation (SBC)',</v>
      </c>
      <c r="G90" s="8" t="s">
        <v>562</v>
      </c>
      <c r="H90" s="23" t="str">
        <f t="shared" si="3"/>
        <v>'stock-based-compensation',</v>
      </c>
      <c r="I90" s="8" t="s">
        <v>563</v>
      </c>
      <c r="J90" s="23" t="str">
        <f t="shared" si="6"/>
        <v>'stock_based_compensation',</v>
      </c>
      <c r="K90" s="7" t="s">
        <v>564</v>
      </c>
      <c r="L90" s="7" t="s">
        <v>565</v>
      </c>
      <c r="M90" s="7" t="s">
        <v>566</v>
      </c>
      <c r="N90" s="7"/>
      <c r="O90" s="12" t="s">
        <v>567</v>
      </c>
      <c r="P90" s="7"/>
      <c r="Q90" s="7"/>
    </row>
    <row r="91">
      <c r="A91" s="7">
        <v>89.0</v>
      </c>
      <c r="B91" s="10">
        <v>10.0</v>
      </c>
      <c r="C91" s="8" t="s">
        <v>568</v>
      </c>
      <c r="D91" s="8" t="s">
        <v>540</v>
      </c>
      <c r="E91" s="27" t="s">
        <v>569</v>
      </c>
      <c r="F91" s="9" t="str">
        <f t="shared" si="2"/>
        <v>Change in Working Capital',</v>
      </c>
      <c r="G91" s="8" t="s">
        <v>570</v>
      </c>
      <c r="H91" s="24" t="str">
        <f t="shared" si="3"/>
        <v>'change-in-working-capital',</v>
      </c>
      <c r="I91" s="8" t="s">
        <v>571</v>
      </c>
      <c r="J91" s="24" t="str">
        <f t="shared" si="6"/>
        <v>'change_in_working_capital',</v>
      </c>
      <c r="K91" s="7" t="s">
        <v>572</v>
      </c>
      <c r="L91" s="7" t="s">
        <v>573</v>
      </c>
      <c r="M91" s="7" t="s">
        <v>574</v>
      </c>
      <c r="N91" s="7"/>
      <c r="O91" s="12" t="s">
        <v>575</v>
      </c>
      <c r="P91" s="7"/>
      <c r="Q91" s="7"/>
    </row>
    <row r="92">
      <c r="A92" s="7">
        <v>90.0</v>
      </c>
      <c r="B92" s="10">
        <v>11.0</v>
      </c>
      <c r="C92" s="8" t="s">
        <v>576</v>
      </c>
      <c r="D92" s="8" t="s">
        <v>540</v>
      </c>
      <c r="E92" s="27" t="s">
        <v>577</v>
      </c>
      <c r="F92" s="9" t="str">
        <f t="shared" si="2"/>
        <v>Accounts Receivables',</v>
      </c>
      <c r="G92" s="8" t="s">
        <v>578</v>
      </c>
      <c r="H92" s="13" t="str">
        <f t="shared" si="3"/>
        <v>'accounts-receivable',</v>
      </c>
      <c r="I92" s="8" t="s">
        <v>579</v>
      </c>
      <c r="J92" s="13" t="str">
        <f t="shared" si="6"/>
        <v>'accounts_receivable',</v>
      </c>
      <c r="K92" s="7" t="s">
        <v>267</v>
      </c>
      <c r="L92" s="7" t="s">
        <v>580</v>
      </c>
      <c r="M92" s="7" t="s">
        <v>581</v>
      </c>
      <c r="N92" s="7"/>
      <c r="O92" s="12" t="s">
        <v>270</v>
      </c>
      <c r="P92" s="7" t="s">
        <v>271</v>
      </c>
      <c r="Q92" s="7"/>
    </row>
    <row r="93">
      <c r="A93" s="7">
        <v>91.0</v>
      </c>
      <c r="B93" s="10">
        <v>12.0</v>
      </c>
      <c r="C93" s="8" t="s">
        <v>272</v>
      </c>
      <c r="D93" s="8" t="s">
        <v>540</v>
      </c>
      <c r="E93" s="27" t="s">
        <v>273</v>
      </c>
      <c r="F93" s="9" t="str">
        <f t="shared" si="2"/>
        <v>Inventory',</v>
      </c>
      <c r="G93" s="8" t="s">
        <v>272</v>
      </c>
      <c r="H93" s="23" t="str">
        <f t="shared" si="3"/>
        <v>'inventory',</v>
      </c>
      <c r="I93" s="8" t="s">
        <v>272</v>
      </c>
      <c r="J93" s="23" t="str">
        <f t="shared" si="6"/>
        <v>'inventory',</v>
      </c>
      <c r="K93" s="7" t="s">
        <v>274</v>
      </c>
      <c r="L93" s="7" t="s">
        <v>582</v>
      </c>
      <c r="M93" s="7" t="s">
        <v>583</v>
      </c>
      <c r="N93" s="7"/>
      <c r="O93" s="12" t="s">
        <v>584</v>
      </c>
      <c r="P93" s="7"/>
      <c r="Q93" s="7" t="s">
        <v>52</v>
      </c>
    </row>
    <row r="94">
      <c r="A94" s="7">
        <v>92.0</v>
      </c>
      <c r="B94" s="8">
        <v>13.0</v>
      </c>
      <c r="C94" s="8" t="s">
        <v>585</v>
      </c>
      <c r="D94" s="8" t="s">
        <v>540</v>
      </c>
      <c r="E94" s="27" t="s">
        <v>586</v>
      </c>
      <c r="F94" s="9" t="str">
        <f t="shared" si="2"/>
        <v>Accounts Payables',</v>
      </c>
      <c r="G94" s="8" t="s">
        <v>369</v>
      </c>
      <c r="H94" s="9" t="str">
        <f t="shared" si="3"/>
        <v>'accounts-payables',</v>
      </c>
      <c r="I94" s="8" t="s">
        <v>370</v>
      </c>
      <c r="J94" s="9" t="str">
        <f t="shared" si="6"/>
        <v>'accounts_payables',</v>
      </c>
      <c r="K94" s="7" t="s">
        <v>371</v>
      </c>
      <c r="L94" s="7" t="s">
        <v>372</v>
      </c>
      <c r="M94" s="7" t="s">
        <v>587</v>
      </c>
      <c r="N94" s="7"/>
      <c r="O94" s="12" t="s">
        <v>374</v>
      </c>
      <c r="P94" s="7"/>
      <c r="Q94" s="7" t="s">
        <v>52</v>
      </c>
    </row>
    <row r="95">
      <c r="A95" s="7">
        <v>93.0</v>
      </c>
      <c r="B95" s="10">
        <v>14.0</v>
      </c>
      <c r="C95" s="8" t="s">
        <v>588</v>
      </c>
      <c r="D95" s="8" t="s">
        <v>540</v>
      </c>
      <c r="E95" s="27" t="s">
        <v>589</v>
      </c>
      <c r="F95" s="9" t="str">
        <f>CONCATENATE(L95,"',")</f>
        <v>Working Capital is a company’s current assets (e.g. cash, accounts receivable, and inventories) and its current liabilities (e.g. accounts payable). 
Other Working Capital is working capital that is not specified in the financial statement.',</v>
      </c>
      <c r="G95" s="8" t="s">
        <v>590</v>
      </c>
      <c r="H95" s="24" t="str">
        <f t="shared" si="3"/>
        <v>'other-working-capital',</v>
      </c>
      <c r="I95" s="8" t="s">
        <v>591</v>
      </c>
      <c r="J95" s="24" t="str">
        <f t="shared" si="6"/>
        <v>'other_working_capital',</v>
      </c>
      <c r="K95" s="3" t="s">
        <v>592</v>
      </c>
      <c r="L95" s="7" t="s">
        <v>593</v>
      </c>
      <c r="M95" s="7" t="s">
        <v>594</v>
      </c>
      <c r="N95" s="7"/>
      <c r="O95" s="7" t="s">
        <v>595</v>
      </c>
      <c r="P95" s="7"/>
      <c r="Q95" s="7" t="s">
        <v>52</v>
      </c>
    </row>
    <row r="96">
      <c r="A96" s="7">
        <v>94.0</v>
      </c>
      <c r="B96" s="10">
        <v>15.0</v>
      </c>
      <c r="C96" s="8" t="s">
        <v>596</v>
      </c>
      <c r="D96" s="8" t="s">
        <v>540</v>
      </c>
      <c r="E96" s="27" t="s">
        <v>597</v>
      </c>
      <c r="F96" s="9" t="str">
        <f t="shared" ref="F96:F118" si="9">CONCATENATE(K96,"',")</f>
        <v>Other Non-Cash Items',</v>
      </c>
      <c r="G96" s="8" t="s">
        <v>598</v>
      </c>
      <c r="H96" s="13" t="str">
        <f t="shared" si="3"/>
        <v>'other-non-cash-items',</v>
      </c>
      <c r="I96" s="8" t="s">
        <v>599</v>
      </c>
      <c r="J96" s="13" t="str">
        <f t="shared" si="6"/>
        <v>'other_non_cash_items',</v>
      </c>
      <c r="K96" s="7" t="s">
        <v>600</v>
      </c>
      <c r="L96" s="7" t="s">
        <v>601</v>
      </c>
      <c r="M96" s="7" t="s">
        <v>602</v>
      </c>
      <c r="N96" s="7"/>
      <c r="O96" s="7" t="s">
        <v>52</v>
      </c>
      <c r="P96" s="7"/>
      <c r="Q96" s="7" t="s">
        <v>52</v>
      </c>
    </row>
    <row r="97">
      <c r="A97" s="7">
        <v>95.0</v>
      </c>
      <c r="B97" s="10">
        <v>16.0</v>
      </c>
      <c r="C97" s="8" t="s">
        <v>603</v>
      </c>
      <c r="D97" s="8" t="s">
        <v>540</v>
      </c>
      <c r="E97" s="27" t="s">
        <v>604</v>
      </c>
      <c r="F97" s="9" t="str">
        <f t="shared" si="9"/>
        <v>Net Cash Provided by Operating Activities',</v>
      </c>
      <c r="G97" s="8" t="s">
        <v>605</v>
      </c>
      <c r="H97" s="13" t="str">
        <f t="shared" si="3"/>
        <v>'net-cash-provided-by-operating-activities',</v>
      </c>
      <c r="I97" s="8" t="s">
        <v>606</v>
      </c>
      <c r="J97" s="13" t="str">
        <f t="shared" si="6"/>
        <v>'net_cash_provided_by_operating_activities',</v>
      </c>
      <c r="K97" s="7" t="s">
        <v>607</v>
      </c>
      <c r="L97" s="7" t="s">
        <v>608</v>
      </c>
      <c r="M97" s="7" t="s">
        <v>609</v>
      </c>
      <c r="N97" s="7"/>
      <c r="O97" s="12" t="s">
        <v>610</v>
      </c>
      <c r="P97" s="7"/>
      <c r="Q97" s="7" t="s">
        <v>52</v>
      </c>
    </row>
    <row r="98">
      <c r="A98" s="7">
        <v>96.0</v>
      </c>
      <c r="B98" s="8">
        <v>17.0</v>
      </c>
      <c r="C98" s="8" t="s">
        <v>611</v>
      </c>
      <c r="D98" s="8" t="s">
        <v>540</v>
      </c>
      <c r="E98" s="27" t="s">
        <v>612</v>
      </c>
      <c r="F98" s="9" t="str">
        <f t="shared" si="9"/>
        <v>Investments in PP&amp;E',</v>
      </c>
      <c r="G98" s="8" t="s">
        <v>613</v>
      </c>
      <c r="H98" s="23" t="str">
        <f t="shared" si="3"/>
        <v>'investments-in-property-plant-and-equipment',</v>
      </c>
      <c r="I98" s="8" t="s">
        <v>614</v>
      </c>
      <c r="J98" s="23" t="str">
        <f t="shared" si="6"/>
        <v>'investments_in_property_plant_and_equipment',</v>
      </c>
      <c r="K98" s="7" t="s">
        <v>615</v>
      </c>
      <c r="L98" s="7" t="s">
        <v>616</v>
      </c>
      <c r="M98" s="7" t="s">
        <v>617</v>
      </c>
      <c r="N98" s="21"/>
      <c r="O98" s="21" t="s">
        <v>298</v>
      </c>
      <c r="P98" s="7"/>
      <c r="Q98" s="7" t="s">
        <v>52</v>
      </c>
    </row>
    <row r="99">
      <c r="A99" s="7">
        <v>97.0</v>
      </c>
      <c r="B99" s="10">
        <v>18.0</v>
      </c>
      <c r="C99" s="8" t="s">
        <v>618</v>
      </c>
      <c r="D99" s="8" t="s">
        <v>540</v>
      </c>
      <c r="E99" s="27" t="s">
        <v>619</v>
      </c>
      <c r="F99" s="9" t="str">
        <f t="shared" si="9"/>
        <v>Acquisitions (Net)',</v>
      </c>
      <c r="G99" s="8" t="s">
        <v>620</v>
      </c>
      <c r="H99" s="24" t="str">
        <f t="shared" si="3"/>
        <v>'acquisitions-net',</v>
      </c>
      <c r="I99" s="8" t="s">
        <v>621</v>
      </c>
      <c r="J99" s="24" t="str">
        <f t="shared" si="6"/>
        <v>'acquisitions_net',</v>
      </c>
      <c r="K99" s="7" t="s">
        <v>622</v>
      </c>
      <c r="L99" s="7" t="s">
        <v>623</v>
      </c>
      <c r="M99" s="7" t="s">
        <v>624</v>
      </c>
      <c r="N99" s="7"/>
      <c r="O99" s="12" t="s">
        <v>625</v>
      </c>
      <c r="P99" s="7"/>
      <c r="Q99" s="7"/>
    </row>
    <row r="100">
      <c r="A100" s="7">
        <v>98.0</v>
      </c>
      <c r="B100" s="10">
        <v>19.0</v>
      </c>
      <c r="C100" s="8" t="s">
        <v>626</v>
      </c>
      <c r="D100" s="8" t="s">
        <v>540</v>
      </c>
      <c r="E100" s="27" t="s">
        <v>627</v>
      </c>
      <c r="F100" s="9" t="str">
        <f t="shared" si="9"/>
        <v>Purchase of Investments',</v>
      </c>
      <c r="G100" s="8" t="s">
        <v>628</v>
      </c>
      <c r="H100" s="13" t="str">
        <f t="shared" si="3"/>
        <v>'purchases-of-investments',</v>
      </c>
      <c r="I100" s="8" t="s">
        <v>629</v>
      </c>
      <c r="J100" s="13" t="str">
        <f t="shared" si="6"/>
        <v>'purchases_of_investments',</v>
      </c>
      <c r="K100" s="7" t="s">
        <v>630</v>
      </c>
      <c r="L100" s="7" t="s">
        <v>631</v>
      </c>
      <c r="M100" s="7" t="s">
        <v>632</v>
      </c>
      <c r="N100" s="7"/>
      <c r="O100" s="7"/>
      <c r="P100" s="7"/>
      <c r="Q100" s="7"/>
    </row>
    <row r="101">
      <c r="A101" s="7">
        <v>99.0</v>
      </c>
      <c r="B101" s="10">
        <v>20.0</v>
      </c>
      <c r="C101" s="8" t="s">
        <v>633</v>
      </c>
      <c r="D101" s="8" t="s">
        <v>540</v>
      </c>
      <c r="E101" s="27" t="s">
        <v>634</v>
      </c>
      <c r="F101" s="9" t="str">
        <f t="shared" si="9"/>
        <v>Sales/Maturities of Investments',</v>
      </c>
      <c r="G101" s="8" t="s">
        <v>635</v>
      </c>
      <c r="H101" s="23" t="str">
        <f t="shared" si="3"/>
        <v>'sales-maturities-of-investments',</v>
      </c>
      <c r="I101" s="8" t="s">
        <v>636</v>
      </c>
      <c r="J101" s="23" t="str">
        <f t="shared" si="6"/>
        <v>'sales_maturities_of_investments',</v>
      </c>
      <c r="K101" s="7" t="s">
        <v>637</v>
      </c>
      <c r="L101" s="7" t="s">
        <v>638</v>
      </c>
      <c r="M101" s="7" t="s">
        <v>639</v>
      </c>
      <c r="N101" s="7"/>
      <c r="O101" s="7"/>
      <c r="P101" s="7"/>
      <c r="Q101" s="7"/>
    </row>
    <row r="102">
      <c r="A102" s="7">
        <v>100.0</v>
      </c>
      <c r="B102" s="8">
        <v>21.0</v>
      </c>
      <c r="C102" s="8" t="s">
        <v>640</v>
      </c>
      <c r="D102" s="8" t="s">
        <v>540</v>
      </c>
      <c r="E102" s="27" t="s">
        <v>641</v>
      </c>
      <c r="F102" s="9" t="str">
        <f t="shared" si="9"/>
        <v>Other Investing Activities',</v>
      </c>
      <c r="G102" s="8" t="s">
        <v>642</v>
      </c>
      <c r="H102" s="9" t="str">
        <f t="shared" si="3"/>
        <v>'other-investing-activities',</v>
      </c>
      <c r="I102" s="8" t="s">
        <v>643</v>
      </c>
      <c r="J102" s="9" t="str">
        <f t="shared" si="6"/>
        <v>'other_investing_activities',</v>
      </c>
      <c r="K102" s="7" t="s">
        <v>644</v>
      </c>
      <c r="L102" s="7" t="s">
        <v>645</v>
      </c>
      <c r="M102" s="7" t="s">
        <v>646</v>
      </c>
      <c r="N102" s="7"/>
      <c r="O102" s="7" t="s">
        <v>52</v>
      </c>
      <c r="P102" s="7" t="s">
        <v>52</v>
      </c>
      <c r="Q102" s="7"/>
    </row>
    <row r="103">
      <c r="A103" s="7">
        <v>101.0</v>
      </c>
      <c r="B103" s="10">
        <v>22.0</v>
      </c>
      <c r="C103" s="8" t="s">
        <v>647</v>
      </c>
      <c r="D103" s="8" t="s">
        <v>540</v>
      </c>
      <c r="E103" s="27" t="s">
        <v>648</v>
      </c>
      <c r="F103" s="9" t="str">
        <f t="shared" si="9"/>
        <v>Net Cash used for Investing Activities',</v>
      </c>
      <c r="G103" s="8" t="s">
        <v>649</v>
      </c>
      <c r="H103" s="24" t="str">
        <f t="shared" si="3"/>
        <v>'net-cash-used-for-investing-activities',</v>
      </c>
      <c r="I103" s="8" t="s">
        <v>650</v>
      </c>
      <c r="J103" s="24" t="str">
        <f t="shared" si="6"/>
        <v>'net_cash_used_for_investing_activities',</v>
      </c>
      <c r="K103" s="7" t="s">
        <v>651</v>
      </c>
      <c r="L103" s="7" t="s">
        <v>652</v>
      </c>
      <c r="M103" s="7" t="s">
        <v>653</v>
      </c>
      <c r="N103" s="7"/>
      <c r="O103" s="12" t="s">
        <v>654</v>
      </c>
      <c r="P103" s="7"/>
      <c r="Q103" s="7" t="s">
        <v>52</v>
      </c>
    </row>
    <row r="104">
      <c r="A104" s="7">
        <v>102.0</v>
      </c>
      <c r="B104" s="10">
        <v>23.0</v>
      </c>
      <c r="C104" s="8" t="s">
        <v>655</v>
      </c>
      <c r="D104" s="8" t="s">
        <v>540</v>
      </c>
      <c r="E104" s="27" t="s">
        <v>656</v>
      </c>
      <c r="F104" s="9" t="str">
        <f t="shared" si="9"/>
        <v>Debt Repayment',</v>
      </c>
      <c r="G104" s="8" t="s">
        <v>657</v>
      </c>
      <c r="H104" s="13" t="str">
        <f t="shared" si="3"/>
        <v>'debt-repayment',</v>
      </c>
      <c r="I104" s="8" t="s">
        <v>658</v>
      </c>
      <c r="J104" s="13" t="str">
        <f t="shared" si="6"/>
        <v>'debt_repayment',</v>
      </c>
      <c r="K104" s="7" t="s">
        <v>659</v>
      </c>
      <c r="L104" s="7" t="s">
        <v>660</v>
      </c>
      <c r="M104" s="7" t="s">
        <v>661</v>
      </c>
      <c r="N104" s="7"/>
      <c r="O104" s="7"/>
      <c r="P104" s="7"/>
      <c r="Q104" s="7" t="s">
        <v>52</v>
      </c>
    </row>
    <row r="105">
      <c r="A105" s="7">
        <v>103.0</v>
      </c>
      <c r="B105" s="10">
        <v>24.0</v>
      </c>
      <c r="C105" s="8" t="s">
        <v>662</v>
      </c>
      <c r="D105" s="8" t="s">
        <v>540</v>
      </c>
      <c r="E105" s="27" t="s">
        <v>663</v>
      </c>
      <c r="F105" s="9" t="str">
        <f t="shared" si="9"/>
        <v>Common Stock Issued',</v>
      </c>
      <c r="G105" s="8" t="s">
        <v>664</v>
      </c>
      <c r="H105" s="23" t="str">
        <f t="shared" si="3"/>
        <v>'common-stock-issued',</v>
      </c>
      <c r="I105" s="8" t="s">
        <v>665</v>
      </c>
      <c r="J105" s="23" t="str">
        <f t="shared" si="6"/>
        <v>'common_stock_issued',</v>
      </c>
      <c r="K105" s="7" t="s">
        <v>666</v>
      </c>
      <c r="L105" s="7" t="s">
        <v>667</v>
      </c>
      <c r="M105" s="7" t="s">
        <v>668</v>
      </c>
      <c r="N105" s="7"/>
      <c r="O105" s="7"/>
      <c r="P105" s="7"/>
      <c r="Q105" s="7"/>
    </row>
    <row r="106">
      <c r="A106" s="7">
        <v>104.0</v>
      </c>
      <c r="B106" s="8">
        <v>25.0</v>
      </c>
      <c r="C106" s="8" t="s">
        <v>669</v>
      </c>
      <c r="D106" s="8" t="s">
        <v>540</v>
      </c>
      <c r="E106" s="27" t="s">
        <v>670</v>
      </c>
      <c r="F106" s="9" t="str">
        <f t="shared" si="9"/>
        <v>Common Stock Repurchased',</v>
      </c>
      <c r="G106" s="8" t="s">
        <v>671</v>
      </c>
      <c r="H106" s="24" t="str">
        <f t="shared" si="3"/>
        <v>'common-stock-repurchased',</v>
      </c>
      <c r="I106" s="8" t="s">
        <v>672</v>
      </c>
      <c r="J106" s="24" t="str">
        <f t="shared" si="6"/>
        <v>'common_stock_repurchased',</v>
      </c>
      <c r="K106" s="7" t="s">
        <v>673</v>
      </c>
      <c r="L106" s="7" t="s">
        <v>674</v>
      </c>
      <c r="M106" s="7" t="s">
        <v>675</v>
      </c>
      <c r="N106" s="7"/>
      <c r="O106" s="7"/>
      <c r="P106" s="7"/>
      <c r="Q106" s="7"/>
    </row>
    <row r="107">
      <c r="A107" s="7">
        <v>105.0</v>
      </c>
      <c r="B107" s="10">
        <v>26.0</v>
      </c>
      <c r="C107" s="8" t="s">
        <v>676</v>
      </c>
      <c r="D107" s="8" t="s">
        <v>540</v>
      </c>
      <c r="E107" s="27" t="s">
        <v>677</v>
      </c>
      <c r="F107" s="9" t="str">
        <f t="shared" si="9"/>
        <v>Dividends Paid',</v>
      </c>
      <c r="G107" s="8" t="s">
        <v>678</v>
      </c>
      <c r="H107" s="13" t="str">
        <f t="shared" si="3"/>
        <v>'dividends-paid',</v>
      </c>
      <c r="I107" s="8" t="s">
        <v>679</v>
      </c>
      <c r="J107" s="13" t="str">
        <f t="shared" si="6"/>
        <v>'dividends_paid',</v>
      </c>
      <c r="K107" s="7" t="s">
        <v>680</v>
      </c>
      <c r="L107" s="7" t="s">
        <v>681</v>
      </c>
      <c r="M107" s="7" t="s">
        <v>682</v>
      </c>
      <c r="N107" s="7"/>
      <c r="O107" s="7"/>
      <c r="P107" s="7"/>
      <c r="Q107" s="7"/>
    </row>
    <row r="108">
      <c r="A108" s="7">
        <v>106.0</v>
      </c>
      <c r="B108" s="10">
        <v>27.0</v>
      </c>
      <c r="C108" s="8" t="s">
        <v>683</v>
      </c>
      <c r="D108" s="8" t="s">
        <v>540</v>
      </c>
      <c r="E108" s="27" t="s">
        <v>684</v>
      </c>
      <c r="F108" s="9" t="str">
        <f t="shared" si="9"/>
        <v>Other Financing Activities',</v>
      </c>
      <c r="G108" s="8" t="s">
        <v>685</v>
      </c>
      <c r="H108" s="13" t="str">
        <f t="shared" si="3"/>
        <v>'other-financing-activities',</v>
      </c>
      <c r="I108" s="8" t="s">
        <v>686</v>
      </c>
      <c r="J108" s="13" t="str">
        <f t="shared" si="6"/>
        <v>'other_financing_activities',</v>
      </c>
      <c r="K108" s="7" t="s">
        <v>687</v>
      </c>
      <c r="L108" s="7" t="s">
        <v>688</v>
      </c>
      <c r="M108" s="7" t="s">
        <v>689</v>
      </c>
      <c r="N108" s="7"/>
      <c r="O108" s="7"/>
      <c r="P108" s="7"/>
      <c r="Q108" s="7"/>
    </row>
    <row r="109">
      <c r="A109" s="7">
        <v>107.0</v>
      </c>
      <c r="B109" s="10">
        <v>28.0</v>
      </c>
      <c r="C109" s="8" t="s">
        <v>690</v>
      </c>
      <c r="D109" s="8" t="s">
        <v>540</v>
      </c>
      <c r="E109" s="27" t="s">
        <v>691</v>
      </c>
      <c r="F109" s="9" t="str">
        <f t="shared" si="9"/>
        <v>Net Cash Used Provided by Financing Activities',</v>
      </c>
      <c r="G109" s="8" t="s">
        <v>692</v>
      </c>
      <c r="H109" s="23" t="str">
        <f t="shared" si="3"/>
        <v>'net-cash-used-provided-by-financing-activities',</v>
      </c>
      <c r="I109" s="8" t="s">
        <v>693</v>
      </c>
      <c r="J109" s="23" t="str">
        <f t="shared" si="6"/>
        <v>'net_cash_used_provided_by_financing_activities',</v>
      </c>
      <c r="K109" s="7" t="s">
        <v>694</v>
      </c>
      <c r="L109" s="7" t="s">
        <v>695</v>
      </c>
      <c r="M109" s="7" t="s">
        <v>696</v>
      </c>
      <c r="N109" s="7"/>
      <c r="O109" s="12" t="s">
        <v>697</v>
      </c>
      <c r="P109" s="7"/>
      <c r="Q109" s="3"/>
    </row>
    <row r="110">
      <c r="A110" s="7">
        <v>108.0</v>
      </c>
      <c r="B110" s="8">
        <v>29.0</v>
      </c>
      <c r="C110" s="8" t="s">
        <v>698</v>
      </c>
      <c r="D110" s="8" t="s">
        <v>540</v>
      </c>
      <c r="E110" s="27" t="s">
        <v>699</v>
      </c>
      <c r="F110" s="9" t="str">
        <f t="shared" si="9"/>
        <v>Effect of Exchange Rate Changes on Cash',</v>
      </c>
      <c r="G110" s="8" t="s">
        <v>700</v>
      </c>
      <c r="H110" s="24" t="str">
        <f t="shared" si="3"/>
        <v>'effect-of-forex-changes-on-cash',</v>
      </c>
      <c r="I110" s="8" t="s">
        <v>701</v>
      </c>
      <c r="J110" s="24" t="str">
        <f t="shared" si="6"/>
        <v>'effect_of_forex_changes_on_cash',</v>
      </c>
      <c r="K110" s="3" t="s">
        <v>702</v>
      </c>
      <c r="L110" s="3" t="s">
        <v>703</v>
      </c>
      <c r="M110" s="7" t="s">
        <v>704</v>
      </c>
      <c r="N110" s="3"/>
      <c r="O110" s="3"/>
      <c r="P110" s="3"/>
      <c r="Q110" s="7"/>
    </row>
    <row r="111">
      <c r="A111" s="7">
        <v>109.0</v>
      </c>
      <c r="B111" s="10">
        <v>30.0</v>
      </c>
      <c r="C111" s="8" t="s">
        <v>705</v>
      </c>
      <c r="D111" s="8" t="s">
        <v>540</v>
      </c>
      <c r="E111" s="27" t="s">
        <v>706</v>
      </c>
      <c r="F111" s="9" t="str">
        <f t="shared" si="9"/>
        <v>Net Change in Cash',</v>
      </c>
      <c r="G111" s="8" t="s">
        <v>707</v>
      </c>
      <c r="H111" s="13" t="str">
        <f t="shared" si="3"/>
        <v>'net-change-in-cash',</v>
      </c>
      <c r="I111" s="8" t="s">
        <v>708</v>
      </c>
      <c r="J111" s="13" t="str">
        <f t="shared" si="6"/>
        <v>'net_change_in_cash',</v>
      </c>
      <c r="K111" s="3" t="s">
        <v>709</v>
      </c>
      <c r="L111" s="3" t="s">
        <v>710</v>
      </c>
      <c r="M111" s="7" t="s">
        <v>711</v>
      </c>
      <c r="N111" s="3"/>
      <c r="O111" s="25" t="s">
        <v>712</v>
      </c>
      <c r="P111" s="3"/>
      <c r="Q111" s="7"/>
    </row>
    <row r="112">
      <c r="A112" s="7">
        <v>110.0</v>
      </c>
      <c r="B112" s="10">
        <v>31.0</v>
      </c>
      <c r="C112" s="8" t="s">
        <v>713</v>
      </c>
      <c r="D112" s="8" t="s">
        <v>540</v>
      </c>
      <c r="E112" s="27" t="s">
        <v>714</v>
      </c>
      <c r="F112" s="9" t="str">
        <f t="shared" si="9"/>
        <v>Cash at End of Period',</v>
      </c>
      <c r="G112" s="8" t="s">
        <v>715</v>
      </c>
      <c r="H112" s="13" t="str">
        <f t="shared" si="3"/>
        <v>'cash-at-end-of-period',</v>
      </c>
      <c r="I112" s="8" t="s">
        <v>716</v>
      </c>
      <c r="J112" s="13" t="str">
        <f t="shared" si="6"/>
        <v>'cash_at_end_of_period',</v>
      </c>
      <c r="K112" s="3" t="s">
        <v>717</v>
      </c>
      <c r="L112" s="3" t="s">
        <v>718</v>
      </c>
      <c r="M112" s="7" t="s">
        <v>719</v>
      </c>
      <c r="N112" s="3"/>
      <c r="O112" s="3"/>
      <c r="P112" s="3"/>
      <c r="Q112" s="3"/>
    </row>
    <row r="113">
      <c r="A113" s="7">
        <v>111.0</v>
      </c>
      <c r="B113" s="10">
        <v>32.0</v>
      </c>
      <c r="C113" s="8" t="s">
        <v>720</v>
      </c>
      <c r="D113" s="8" t="s">
        <v>540</v>
      </c>
      <c r="E113" s="27" t="s">
        <v>721</v>
      </c>
      <c r="F113" s="9" t="str">
        <f t="shared" si="9"/>
        <v>Cash at Beginning of Period',</v>
      </c>
      <c r="G113" s="8" t="s">
        <v>722</v>
      </c>
      <c r="H113" s="13" t="str">
        <f t="shared" si="3"/>
        <v>'cash-at-beginning-of-period',</v>
      </c>
      <c r="I113" s="8" t="s">
        <v>723</v>
      </c>
      <c r="J113" s="13" t="str">
        <f t="shared" si="6"/>
        <v>'cash_at_beginning_of_period',</v>
      </c>
      <c r="K113" s="3" t="s">
        <v>724</v>
      </c>
      <c r="L113" s="3" t="s">
        <v>725</v>
      </c>
      <c r="M113" s="7" t="s">
        <v>726</v>
      </c>
      <c r="N113" s="3"/>
      <c r="O113" s="3"/>
      <c r="P113" s="3"/>
      <c r="Q113" s="3"/>
    </row>
    <row r="114">
      <c r="A114" s="7">
        <v>112.0</v>
      </c>
      <c r="B114" s="8">
        <v>33.0</v>
      </c>
      <c r="C114" s="8" t="s">
        <v>727</v>
      </c>
      <c r="D114" s="8" t="s">
        <v>540</v>
      </c>
      <c r="E114" s="27" t="s">
        <v>728</v>
      </c>
      <c r="F114" s="9" t="str">
        <f t="shared" si="9"/>
        <v>Operating Cash Flow',</v>
      </c>
      <c r="G114" s="8" t="s">
        <v>729</v>
      </c>
      <c r="H114" s="23" t="str">
        <f t="shared" si="3"/>
        <v>'operating-cash-flow',</v>
      </c>
      <c r="I114" s="8" t="s">
        <v>730</v>
      </c>
      <c r="J114" s="23" t="str">
        <f t="shared" si="6"/>
        <v>'operating_cash_flow',</v>
      </c>
      <c r="K114" s="3" t="s">
        <v>731</v>
      </c>
      <c r="L114" s="3" t="s">
        <v>732</v>
      </c>
      <c r="M114" s="7" t="s">
        <v>733</v>
      </c>
      <c r="N114" s="28"/>
      <c r="O114" s="29" t="s">
        <v>734</v>
      </c>
      <c r="P114" s="3"/>
      <c r="Q114" s="3"/>
    </row>
    <row r="115">
      <c r="A115" s="7">
        <v>113.0</v>
      </c>
      <c r="B115" s="8">
        <v>34.0</v>
      </c>
      <c r="C115" s="8" t="s">
        <v>735</v>
      </c>
      <c r="D115" s="8" t="s">
        <v>540</v>
      </c>
      <c r="E115" s="27" t="s">
        <v>736</v>
      </c>
      <c r="F115" s="9" t="str">
        <f t="shared" si="9"/>
        <v>Capital Expenditure (capex)',</v>
      </c>
      <c r="G115" s="8" t="s">
        <v>737</v>
      </c>
      <c r="H115" s="9" t="str">
        <f t="shared" si="3"/>
        <v>'capital-expenditure',</v>
      </c>
      <c r="I115" s="8" t="s">
        <v>738</v>
      </c>
      <c r="J115" s="9" t="str">
        <f t="shared" si="6"/>
        <v>'capital_expenditure',</v>
      </c>
      <c r="K115" s="3" t="s">
        <v>739</v>
      </c>
      <c r="L115" s="3" t="s">
        <v>740</v>
      </c>
      <c r="M115" s="7" t="s">
        <v>741</v>
      </c>
      <c r="N115" s="3"/>
      <c r="O115" s="25" t="s">
        <v>742</v>
      </c>
      <c r="P115" s="3"/>
      <c r="Q115" s="3"/>
    </row>
    <row r="116">
      <c r="A116" s="7">
        <v>114.0</v>
      </c>
      <c r="B116" s="10">
        <v>35.0</v>
      </c>
      <c r="C116" s="8" t="s">
        <v>743</v>
      </c>
      <c r="D116" s="8" t="s">
        <v>540</v>
      </c>
      <c r="E116" s="27" t="s">
        <v>744</v>
      </c>
      <c r="F116" s="9" t="str">
        <f t="shared" si="9"/>
        <v>Free Cash Flow',</v>
      </c>
      <c r="G116" s="8" t="s">
        <v>745</v>
      </c>
      <c r="H116" s="9" t="str">
        <f t="shared" si="3"/>
        <v>'free-cash-flow',</v>
      </c>
      <c r="I116" s="8" t="s">
        <v>746</v>
      </c>
      <c r="J116" s="9" t="str">
        <f t="shared" si="6"/>
        <v>'free_cash_flow',</v>
      </c>
      <c r="K116" s="3" t="s">
        <v>747</v>
      </c>
      <c r="L116" s="3" t="s">
        <v>748</v>
      </c>
      <c r="M116" s="7" t="s">
        <v>749</v>
      </c>
      <c r="N116" s="3"/>
      <c r="O116" s="25" t="s">
        <v>750</v>
      </c>
      <c r="P116" s="3"/>
      <c r="Q116" s="9"/>
    </row>
    <row r="117">
      <c r="A117" s="7">
        <v>115.0</v>
      </c>
      <c r="B117" s="10">
        <v>36.0</v>
      </c>
      <c r="C117" s="8" t="s">
        <v>226</v>
      </c>
      <c r="D117" s="8" t="s">
        <v>540</v>
      </c>
      <c r="E117" s="9" t="str">
        <f t="shared" ref="E117:E118" si="10">CONCATENATE(C117,"',")</f>
        <v>link',</v>
      </c>
      <c r="F117" s="9" t="str">
        <f t="shared" si="9"/>
        <v>SEC Filing Link',</v>
      </c>
      <c r="G117" s="7" t="s">
        <v>227</v>
      </c>
      <c r="H117" s="9" t="str">
        <f t="shared" si="3"/>
        <v>'sec-filing-url',</v>
      </c>
      <c r="I117" s="7" t="str">
        <f t="shared" ref="I117:I118" si="11">SUBSTITUTE(G117,"-","_")</f>
        <v>sec_filing_url</v>
      </c>
      <c r="J117" s="9" t="str">
        <f t="shared" si="6"/>
        <v>'sec_filing_url',</v>
      </c>
      <c r="K117" s="7" t="s">
        <v>228</v>
      </c>
      <c r="L117" s="7" t="s">
        <v>52</v>
      </c>
      <c r="M117" s="7" t="s">
        <v>751</v>
      </c>
      <c r="N117" s="7"/>
      <c r="O117" s="7" t="s">
        <v>52</v>
      </c>
      <c r="P117" s="7" t="s">
        <v>52</v>
      </c>
      <c r="Q117" s="7"/>
    </row>
    <row r="118">
      <c r="A118" s="7">
        <v>116.0</v>
      </c>
      <c r="B118" s="10">
        <v>37.0</v>
      </c>
      <c r="C118" s="8" t="s">
        <v>230</v>
      </c>
      <c r="D118" s="8" t="s">
        <v>540</v>
      </c>
      <c r="E118" s="9" t="str">
        <f t="shared" si="10"/>
        <v>finalLink',</v>
      </c>
      <c r="F118" s="9" t="str">
        <f t="shared" si="9"/>
        <v>SEC Statement Link',</v>
      </c>
      <c r="G118" s="7" t="s">
        <v>231</v>
      </c>
      <c r="H118" s="9" t="str">
        <f t="shared" si="3"/>
        <v>'sec-statement-url',</v>
      </c>
      <c r="I118" s="7" t="str">
        <f t="shared" si="11"/>
        <v>sec_statement_url</v>
      </c>
      <c r="J118" s="9" t="str">
        <f t="shared" si="6"/>
        <v>'sec_statement_url',</v>
      </c>
      <c r="K118" s="7" t="s">
        <v>232</v>
      </c>
      <c r="L118" s="7" t="s">
        <v>52</v>
      </c>
      <c r="M118" s="7" t="s">
        <v>752</v>
      </c>
      <c r="N118" s="7"/>
      <c r="O118" s="7" t="s">
        <v>52</v>
      </c>
      <c r="P118" s="7" t="s">
        <v>52</v>
      </c>
      <c r="Q118" s="3"/>
    </row>
    <row r="119">
      <c r="A119" s="7"/>
      <c r="B119" s="10"/>
      <c r="C119" s="8"/>
      <c r="D119" s="8"/>
      <c r="E119" s="9"/>
      <c r="F119" s="9"/>
      <c r="G119" s="7"/>
      <c r="H119" s="24"/>
      <c r="I119" s="7"/>
      <c r="J119" s="24"/>
      <c r="K119" s="7" t="s">
        <v>753</v>
      </c>
      <c r="L119" s="7"/>
      <c r="M119" s="3" t="s">
        <v>754</v>
      </c>
      <c r="O119" s="30" t="s">
        <v>755</v>
      </c>
      <c r="P119" s="7"/>
      <c r="Q119" s="7"/>
    </row>
    <row r="120">
      <c r="A120" s="7"/>
      <c r="B120" s="10"/>
      <c r="C120" s="8"/>
      <c r="D120" s="8"/>
      <c r="E120" s="9"/>
      <c r="F120" s="9"/>
      <c r="G120" s="7"/>
      <c r="H120" s="9"/>
      <c r="I120" s="7"/>
      <c r="J120" s="9"/>
      <c r="K120" s="7" t="s">
        <v>756</v>
      </c>
      <c r="L120" s="7"/>
      <c r="M120" s="3" t="s">
        <v>757</v>
      </c>
      <c r="O120" s="14" t="s">
        <v>758</v>
      </c>
      <c r="P120" s="7"/>
      <c r="Q120" s="7"/>
    </row>
    <row r="121">
      <c r="A121" s="7"/>
      <c r="B121" s="10"/>
      <c r="C121" s="8"/>
      <c r="D121" s="8"/>
      <c r="E121" s="9"/>
      <c r="F121" s="9"/>
      <c r="G121" s="7"/>
      <c r="H121" s="9"/>
      <c r="I121" s="7"/>
      <c r="J121" s="9"/>
      <c r="K121" s="14" t="s">
        <v>759</v>
      </c>
      <c r="L121" s="7"/>
      <c r="M121" s="14" t="s">
        <v>760</v>
      </c>
      <c r="O121" s="14" t="s">
        <v>761</v>
      </c>
      <c r="P121" s="7"/>
      <c r="Q121" s="7"/>
    </row>
    <row r="122">
      <c r="A122" s="7"/>
      <c r="B122" s="10"/>
      <c r="C122" s="8"/>
      <c r="D122" s="8"/>
      <c r="E122" s="9"/>
      <c r="F122" s="9"/>
      <c r="G122" s="7"/>
      <c r="H122" s="9"/>
      <c r="I122" s="7"/>
      <c r="J122" s="9"/>
      <c r="K122" s="14" t="s">
        <v>762</v>
      </c>
      <c r="L122" s="7"/>
      <c r="M122" s="14" t="s">
        <v>763</v>
      </c>
      <c r="O122" s="14" t="s">
        <v>73</v>
      </c>
      <c r="P122" s="7"/>
      <c r="Q122" s="7"/>
    </row>
    <row r="123">
      <c r="A123" s="7"/>
      <c r="B123" s="10"/>
      <c r="C123" s="8"/>
      <c r="D123" s="8"/>
      <c r="E123" s="9"/>
      <c r="F123" s="9"/>
      <c r="G123" s="7"/>
      <c r="H123" s="9"/>
      <c r="I123" s="7"/>
      <c r="J123" s="9"/>
      <c r="K123" s="14" t="s">
        <v>764</v>
      </c>
      <c r="L123" s="7"/>
      <c r="M123" s="14" t="s">
        <v>765</v>
      </c>
      <c r="O123" s="14" t="s">
        <v>766</v>
      </c>
      <c r="P123" s="7"/>
      <c r="Q123" s="7"/>
    </row>
    <row r="124">
      <c r="A124" s="7"/>
      <c r="B124" s="10"/>
      <c r="C124" s="8"/>
      <c r="D124" s="8"/>
      <c r="E124" s="9"/>
      <c r="F124" s="9"/>
      <c r="G124" s="7"/>
      <c r="H124" s="9"/>
      <c r="I124" s="7"/>
      <c r="J124" s="9"/>
      <c r="K124" s="14" t="s">
        <v>767</v>
      </c>
      <c r="L124" s="7"/>
      <c r="M124" s="14" t="s">
        <v>768</v>
      </c>
      <c r="N124" s="7"/>
      <c r="O124" s="14" t="s">
        <v>769</v>
      </c>
      <c r="P124" s="7"/>
      <c r="Q124" s="7"/>
    </row>
    <row r="125">
      <c r="A125" s="7"/>
      <c r="B125" s="10"/>
      <c r="C125" s="8"/>
      <c r="D125" s="8"/>
      <c r="E125" s="9"/>
      <c r="F125" s="9"/>
      <c r="G125" s="7"/>
      <c r="H125" s="9"/>
      <c r="I125" s="7"/>
      <c r="J125" s="9"/>
      <c r="K125" s="14"/>
      <c r="L125" s="7"/>
      <c r="M125" s="7"/>
      <c r="N125" s="7"/>
      <c r="O125" s="31"/>
      <c r="P125" s="7"/>
      <c r="Q125" s="7"/>
    </row>
    <row r="126">
      <c r="A126" s="7"/>
      <c r="B126" s="10"/>
      <c r="C126" s="8"/>
      <c r="D126" s="8"/>
      <c r="E126" s="9"/>
      <c r="F126" s="9"/>
      <c r="G126" s="7"/>
      <c r="H126" s="9"/>
      <c r="I126" s="7"/>
      <c r="J126" s="9"/>
      <c r="K126" s="14" t="s">
        <v>770</v>
      </c>
      <c r="L126" s="7"/>
      <c r="M126" s="3" t="s">
        <v>771</v>
      </c>
      <c r="O126" s="14" t="s">
        <v>772</v>
      </c>
      <c r="P126" s="14" t="s">
        <v>413</v>
      </c>
      <c r="Q126" s="7"/>
    </row>
    <row r="127">
      <c r="A127" s="7"/>
      <c r="B127" s="10"/>
      <c r="C127" s="8"/>
      <c r="D127" s="8"/>
      <c r="E127" s="9"/>
      <c r="F127" s="9"/>
      <c r="G127" s="7"/>
      <c r="H127" s="9"/>
      <c r="I127" s="7"/>
      <c r="J127" s="9"/>
      <c r="K127" s="7"/>
      <c r="L127" s="7"/>
      <c r="M127" s="7"/>
      <c r="N127" s="7"/>
      <c r="O127" s="7"/>
      <c r="P127" s="7"/>
      <c r="Q127" s="7"/>
    </row>
    <row r="128">
      <c r="A128" s="7"/>
      <c r="B128" s="10"/>
      <c r="C128" s="8"/>
      <c r="D128" s="8"/>
      <c r="E128" s="9"/>
      <c r="F128" s="9"/>
      <c r="G128" s="7"/>
      <c r="H128" s="9"/>
      <c r="I128" s="7"/>
      <c r="J128" s="9"/>
      <c r="K128" s="7"/>
      <c r="L128" s="7"/>
      <c r="M128" s="7"/>
      <c r="N128" s="7"/>
      <c r="O128" s="7"/>
      <c r="P128" s="7"/>
      <c r="Q128" s="7"/>
    </row>
    <row r="129">
      <c r="A129" s="7"/>
      <c r="B129" s="10"/>
      <c r="C129" s="8"/>
      <c r="D129" s="8"/>
      <c r="E129" s="9"/>
      <c r="F129" s="9"/>
      <c r="G129" s="7"/>
      <c r="H129" s="9"/>
      <c r="I129" s="7"/>
      <c r="J129" s="9"/>
      <c r="K129" s="14" t="s">
        <v>216</v>
      </c>
      <c r="L129" s="14"/>
      <c r="M129" s="14" t="s">
        <v>218</v>
      </c>
      <c r="N129" s="7"/>
      <c r="O129" s="7"/>
      <c r="P129" s="7"/>
      <c r="Q129" s="7"/>
    </row>
    <row r="130">
      <c r="A130" s="7"/>
      <c r="B130" s="10"/>
      <c r="C130" s="8"/>
      <c r="D130" s="8"/>
      <c r="E130" s="9"/>
      <c r="F130" s="9"/>
      <c r="G130" s="7"/>
      <c r="H130" s="9"/>
      <c r="I130" s="7"/>
      <c r="J130" s="9"/>
      <c r="K130" s="14" t="s">
        <v>125</v>
      </c>
      <c r="L130" s="7"/>
      <c r="M130" s="7"/>
      <c r="N130" s="7"/>
      <c r="O130" s="7"/>
      <c r="P130" s="7"/>
      <c r="Q130" s="7"/>
    </row>
    <row r="131">
      <c r="A131" s="7"/>
      <c r="B131" s="10"/>
      <c r="C131" s="8"/>
      <c r="D131" s="8"/>
      <c r="E131" s="9"/>
      <c r="F131" s="9"/>
      <c r="G131" s="7"/>
      <c r="H131" s="9"/>
      <c r="I131" s="7"/>
      <c r="J131" s="9"/>
      <c r="K131" s="14" t="s">
        <v>741</v>
      </c>
      <c r="L131" s="7"/>
      <c r="M131" s="7"/>
      <c r="N131" s="7"/>
      <c r="O131" s="7"/>
      <c r="P131" s="7"/>
      <c r="Q131" s="7"/>
    </row>
    <row r="132">
      <c r="A132" s="7"/>
      <c r="B132" s="10"/>
      <c r="C132" s="8"/>
      <c r="D132" s="8"/>
      <c r="E132" s="9"/>
      <c r="F132" s="9"/>
      <c r="G132" s="7"/>
      <c r="H132" s="9"/>
      <c r="I132" s="7"/>
      <c r="J132" s="9"/>
      <c r="K132" s="14" t="s">
        <v>290</v>
      </c>
      <c r="L132" s="7"/>
      <c r="M132" s="14" t="s">
        <v>320</v>
      </c>
      <c r="N132" s="7"/>
      <c r="O132" s="7"/>
      <c r="P132" s="7"/>
      <c r="Q132" s="7"/>
    </row>
    <row r="133">
      <c r="A133" s="7"/>
      <c r="B133" s="10"/>
      <c r="C133" s="8"/>
      <c r="D133" s="8"/>
      <c r="E133" s="9"/>
      <c r="F133" s="9"/>
      <c r="G133" s="7"/>
      <c r="H133" s="9"/>
      <c r="I133" s="7"/>
      <c r="J133" s="9"/>
      <c r="K133" s="14" t="s">
        <v>609</v>
      </c>
      <c r="L133" s="7"/>
      <c r="M133" s="7"/>
      <c r="N133" s="7"/>
      <c r="O133" s="7"/>
      <c r="P133" s="7"/>
      <c r="Q133" s="7"/>
    </row>
    <row r="134">
      <c r="A134" s="7"/>
      <c r="B134" s="10"/>
      <c r="C134" s="8"/>
      <c r="D134" s="8"/>
      <c r="E134" s="9"/>
      <c r="F134" s="9"/>
      <c r="G134" s="7"/>
      <c r="H134" s="9"/>
      <c r="I134" s="7"/>
      <c r="J134" s="9"/>
      <c r="K134" s="14" t="s">
        <v>682</v>
      </c>
      <c r="L134" s="7"/>
      <c r="M134" s="7"/>
      <c r="N134" s="7"/>
      <c r="O134" s="7"/>
      <c r="P134" s="7"/>
      <c r="Q134" s="7"/>
    </row>
    <row r="135">
      <c r="A135" s="7"/>
      <c r="B135" s="10"/>
      <c r="C135" s="8"/>
      <c r="D135" s="8"/>
      <c r="E135" s="9"/>
      <c r="F135" s="9"/>
      <c r="G135" s="7"/>
      <c r="H135" s="9"/>
      <c r="I135" s="7"/>
      <c r="J135" s="9"/>
      <c r="K135" s="14" t="s">
        <v>79</v>
      </c>
      <c r="L135" s="14"/>
      <c r="M135" s="14"/>
      <c r="N135" s="7"/>
      <c r="O135" s="7"/>
      <c r="P135" s="7"/>
      <c r="Q135" s="7"/>
    </row>
    <row r="136">
      <c r="A136" s="7"/>
      <c r="B136" s="10"/>
      <c r="C136" s="8"/>
      <c r="D136" s="8"/>
      <c r="E136" s="9"/>
      <c r="F136" s="9"/>
      <c r="G136" s="7"/>
      <c r="H136" s="9"/>
      <c r="I136" s="7"/>
      <c r="J136" s="9"/>
      <c r="K136" s="31" t="s">
        <v>98</v>
      </c>
      <c r="L136" s="31"/>
      <c r="M136" s="7"/>
      <c r="N136" s="7"/>
      <c r="O136" s="7"/>
      <c r="P136" s="7"/>
      <c r="Q136" s="7"/>
    </row>
    <row r="137">
      <c r="A137" s="7"/>
      <c r="B137" s="10"/>
      <c r="C137" s="8"/>
      <c r="D137" s="8"/>
      <c r="E137" s="9"/>
      <c r="F137" s="9"/>
      <c r="G137" s="7"/>
      <c r="H137" s="9"/>
      <c r="I137" s="7"/>
      <c r="J137" s="9"/>
      <c r="K137" s="31" t="s">
        <v>104</v>
      </c>
      <c r="L137" s="31"/>
      <c r="M137" s="7"/>
      <c r="N137" s="7"/>
      <c r="O137" s="7"/>
      <c r="P137" s="7"/>
      <c r="Q137" s="7"/>
    </row>
    <row r="138">
      <c r="A138" s="7"/>
      <c r="B138" s="10"/>
      <c r="C138" s="8"/>
      <c r="D138" s="8"/>
      <c r="E138" s="9"/>
      <c r="F138" s="9"/>
      <c r="G138" s="7"/>
      <c r="H138" s="9"/>
      <c r="I138" s="7"/>
      <c r="J138" s="9"/>
      <c r="K138" s="31" t="s">
        <v>108</v>
      </c>
      <c r="L138" s="31"/>
      <c r="M138" s="7"/>
      <c r="N138" s="7"/>
      <c r="O138" s="7"/>
      <c r="P138" s="7"/>
      <c r="Q138" s="7"/>
    </row>
    <row r="139">
      <c r="A139" s="7"/>
      <c r="B139" s="10"/>
      <c r="C139" s="8"/>
      <c r="D139" s="8"/>
      <c r="E139" s="9"/>
      <c r="F139" s="9"/>
      <c r="G139" s="7"/>
      <c r="H139" s="9"/>
      <c r="I139" s="7"/>
      <c r="J139" s="9"/>
      <c r="K139" s="31" t="s">
        <v>114</v>
      </c>
      <c r="L139" s="31"/>
      <c r="M139" s="7"/>
      <c r="N139" s="7"/>
      <c r="O139" s="7"/>
      <c r="P139" s="7"/>
      <c r="Q139" s="7"/>
    </row>
    <row r="140">
      <c r="A140" s="7"/>
      <c r="B140" s="10"/>
      <c r="C140" s="8"/>
      <c r="D140" s="8"/>
      <c r="E140" s="9"/>
      <c r="F140" s="9"/>
      <c r="G140" s="7"/>
      <c r="H140" s="9"/>
      <c r="I140" s="7"/>
      <c r="J140" s="9"/>
      <c r="K140" s="31" t="s">
        <v>120</v>
      </c>
      <c r="L140" s="31"/>
      <c r="M140" s="7"/>
      <c r="N140" s="7"/>
      <c r="O140" s="7"/>
      <c r="P140" s="7"/>
      <c r="Q140" s="7"/>
    </row>
    <row r="141">
      <c r="A141" s="7"/>
      <c r="B141" s="10"/>
      <c r="C141" s="8"/>
      <c r="D141" s="8"/>
      <c r="E141" s="9"/>
      <c r="F141" s="9"/>
      <c r="G141" s="7"/>
      <c r="H141" s="9"/>
      <c r="I141" s="7"/>
      <c r="J141" s="9"/>
      <c r="K141" s="7" t="s">
        <v>186</v>
      </c>
      <c r="L141" s="14"/>
      <c r="M141" s="7"/>
      <c r="N141" s="7"/>
      <c r="O141" s="7"/>
      <c r="P141" s="7"/>
      <c r="Q141" s="7"/>
    </row>
    <row r="142">
      <c r="A142" s="7"/>
      <c r="B142" s="10"/>
      <c r="C142" s="8"/>
      <c r="D142" s="8"/>
      <c r="E142" s="9"/>
      <c r="F142" s="9"/>
      <c r="G142" s="7"/>
      <c r="H142" s="9"/>
      <c r="I142" s="7"/>
      <c r="J142" s="9"/>
      <c r="K142" s="14" t="s">
        <v>134</v>
      </c>
      <c r="L142" s="14"/>
      <c r="M142" s="7"/>
      <c r="N142" s="7"/>
      <c r="O142" s="7"/>
      <c r="P142" s="7"/>
      <c r="Q142" s="7"/>
    </row>
    <row r="143">
      <c r="A143" s="7"/>
      <c r="B143" s="10"/>
      <c r="C143" s="8"/>
      <c r="D143" s="8"/>
      <c r="E143" s="9"/>
      <c r="F143" s="9"/>
      <c r="G143" s="7"/>
      <c r="H143" s="9"/>
      <c r="I143" s="7"/>
      <c r="J143" s="9"/>
      <c r="K143" s="7" t="s">
        <v>140</v>
      </c>
      <c r="L143" s="14"/>
      <c r="M143" s="7"/>
      <c r="N143" s="7"/>
      <c r="O143" s="7"/>
      <c r="P143" s="7"/>
      <c r="Q143" s="7"/>
    </row>
    <row r="144">
      <c r="A144" s="7"/>
      <c r="B144" s="10"/>
      <c r="C144" s="8"/>
      <c r="D144" s="8"/>
      <c r="E144" s="9"/>
      <c r="F144" s="9"/>
      <c r="G144" s="7"/>
      <c r="H144" s="9"/>
      <c r="I144" s="7"/>
      <c r="J144" s="9"/>
      <c r="K144" s="14" t="s">
        <v>661</v>
      </c>
      <c r="L144" s="14"/>
      <c r="M144" s="7"/>
      <c r="N144" s="7"/>
      <c r="O144" s="7"/>
      <c r="P144" s="7"/>
      <c r="Q144" s="7"/>
    </row>
    <row r="145">
      <c r="A145" s="7"/>
      <c r="B145" s="10"/>
      <c r="C145" s="8"/>
      <c r="D145" s="8"/>
      <c r="E145" s="9"/>
      <c r="F145" s="9"/>
      <c r="G145" s="7"/>
      <c r="H145" s="9"/>
      <c r="I145" s="7"/>
      <c r="J145" s="9"/>
      <c r="K145" s="14" t="s">
        <v>421</v>
      </c>
      <c r="L145" s="14"/>
      <c r="M145" s="14"/>
      <c r="N145" s="7"/>
      <c r="O145" s="7"/>
      <c r="P145" s="7"/>
      <c r="Q145" s="7"/>
    </row>
    <row r="146">
      <c r="A146" s="7"/>
      <c r="B146" s="10"/>
      <c r="C146" s="8"/>
      <c r="D146" s="8"/>
      <c r="E146" s="9"/>
      <c r="F146" s="9"/>
      <c r="G146" s="7"/>
      <c r="H146" s="9"/>
      <c r="I146" s="7"/>
      <c r="J146" s="9"/>
      <c r="K146" s="14" t="s">
        <v>448</v>
      </c>
      <c r="L146" s="14"/>
      <c r="M146" s="7"/>
      <c r="N146" s="7"/>
      <c r="O146" s="7"/>
      <c r="P146" s="7"/>
      <c r="Q146" s="7"/>
    </row>
    <row r="147">
      <c r="A147" s="7"/>
      <c r="B147" s="10"/>
      <c r="C147" s="8"/>
      <c r="D147" s="8"/>
      <c r="E147" s="9"/>
      <c r="F147" s="9"/>
      <c r="G147" s="7"/>
      <c r="H147" s="9"/>
      <c r="I147" s="7"/>
      <c r="J147" s="9"/>
      <c r="K147" s="14"/>
      <c r="L147" s="14"/>
      <c r="M147" s="7"/>
      <c r="N147" s="7"/>
      <c r="O147" s="7"/>
      <c r="P147" s="7"/>
      <c r="Q147" s="7"/>
    </row>
    <row r="148">
      <c r="A148" s="7"/>
      <c r="B148" s="10"/>
      <c r="C148" s="8"/>
      <c r="D148" s="8"/>
      <c r="E148" s="9"/>
      <c r="F148" s="9"/>
      <c r="G148" s="7"/>
      <c r="H148" s="9"/>
      <c r="I148" s="7"/>
      <c r="J148" s="9"/>
      <c r="K148" s="14"/>
      <c r="L148" s="32"/>
      <c r="M148" s="7"/>
      <c r="N148" s="7"/>
      <c r="O148" s="7"/>
      <c r="P148" s="7"/>
      <c r="Q148" s="7"/>
    </row>
    <row r="149">
      <c r="A149" s="7"/>
      <c r="B149" s="10"/>
      <c r="C149" s="8"/>
      <c r="D149" s="8"/>
      <c r="E149" s="9"/>
      <c r="F149" s="9"/>
      <c r="G149" s="7"/>
      <c r="H149" s="9"/>
      <c r="I149" s="7"/>
      <c r="J149" s="9"/>
      <c r="K149" s="14"/>
      <c r="L149" s="14"/>
      <c r="M149" s="7"/>
      <c r="N149" s="7"/>
      <c r="O149" s="7"/>
      <c r="P149" s="7"/>
      <c r="Q149" s="7"/>
    </row>
    <row r="150">
      <c r="A150" s="7"/>
      <c r="B150" s="10"/>
      <c r="C150" s="8"/>
      <c r="D150" s="8"/>
      <c r="E150" s="9"/>
      <c r="F150" s="9"/>
      <c r="G150" s="7"/>
      <c r="H150" s="9"/>
      <c r="I150" s="7"/>
      <c r="J150" s="9"/>
      <c r="K150" s="14"/>
      <c r="L150" s="14"/>
      <c r="M150" s="7"/>
      <c r="N150" s="7"/>
      <c r="O150" s="7"/>
      <c r="P150" s="7"/>
      <c r="Q150" s="7"/>
    </row>
    <row r="151">
      <c r="A151" s="7"/>
      <c r="B151" s="10"/>
      <c r="C151" s="8"/>
      <c r="D151" s="8"/>
      <c r="E151" s="9"/>
      <c r="F151" s="9"/>
      <c r="G151" s="7"/>
      <c r="H151" s="9"/>
      <c r="I151" s="7"/>
      <c r="J151" s="9"/>
      <c r="K151" s="14"/>
      <c r="L151" s="14"/>
      <c r="M151" s="7"/>
      <c r="N151" s="7"/>
      <c r="O151" s="7"/>
      <c r="P151" s="7"/>
      <c r="Q151" s="7"/>
    </row>
    <row r="152">
      <c r="A152" s="7"/>
      <c r="B152" s="10"/>
      <c r="C152" s="8"/>
      <c r="D152" s="8"/>
      <c r="E152" s="9"/>
      <c r="F152" s="9"/>
      <c r="G152" s="7"/>
      <c r="H152" s="9"/>
      <c r="I152" s="7"/>
      <c r="J152" s="9"/>
      <c r="K152" s="14"/>
      <c r="L152" s="14"/>
      <c r="M152" s="7"/>
      <c r="N152" s="7"/>
      <c r="O152" s="7"/>
      <c r="P152" s="7"/>
      <c r="Q152" s="7"/>
    </row>
    <row r="153">
      <c r="A153" s="7"/>
      <c r="B153" s="10"/>
      <c r="C153" s="8"/>
      <c r="D153" s="8"/>
      <c r="E153" s="9"/>
      <c r="F153" s="9"/>
      <c r="G153" s="7"/>
      <c r="H153" s="9"/>
      <c r="I153" s="7"/>
      <c r="J153" s="9"/>
      <c r="K153" s="14"/>
      <c r="L153" s="14"/>
      <c r="M153" s="7"/>
      <c r="N153" s="7"/>
      <c r="O153" s="7"/>
      <c r="P153" s="7"/>
      <c r="Q153" s="7"/>
    </row>
    <row r="154">
      <c r="A154" s="7"/>
      <c r="B154" s="10"/>
      <c r="C154" s="8"/>
      <c r="D154" s="8"/>
      <c r="E154" s="9"/>
      <c r="F154" s="9"/>
      <c r="G154" s="7"/>
      <c r="H154" s="9"/>
      <c r="I154" s="7"/>
      <c r="J154" s="9"/>
      <c r="K154" s="14"/>
      <c r="L154" s="14"/>
      <c r="M154" s="7"/>
      <c r="N154" s="7"/>
      <c r="O154" s="7"/>
      <c r="P154" s="7"/>
      <c r="Q154" s="7"/>
    </row>
    <row r="155">
      <c r="A155" s="7"/>
      <c r="B155" s="10"/>
      <c r="C155" s="8"/>
      <c r="D155" s="8"/>
      <c r="E155" s="9"/>
      <c r="F155" s="9"/>
      <c r="G155" s="7"/>
      <c r="H155" s="9"/>
      <c r="I155" s="7"/>
      <c r="J155" s="9"/>
      <c r="K155" s="7"/>
      <c r="L155" s="7"/>
      <c r="M155" s="7"/>
      <c r="N155" s="7"/>
      <c r="O155" s="7"/>
      <c r="P155" s="7"/>
      <c r="Q155" s="7"/>
    </row>
    <row r="156">
      <c r="A156" s="7"/>
      <c r="B156" s="10"/>
      <c r="C156" s="8"/>
      <c r="D156" s="8"/>
      <c r="E156" s="9"/>
      <c r="F156" s="9"/>
      <c r="G156" s="7"/>
      <c r="H156" s="9"/>
      <c r="I156" s="7"/>
      <c r="J156" s="9"/>
      <c r="K156" s="7"/>
      <c r="L156" s="7"/>
      <c r="M156" s="7"/>
      <c r="N156" s="7"/>
      <c r="O156" s="7"/>
      <c r="P156" s="7"/>
      <c r="Q156" s="7"/>
    </row>
    <row r="157">
      <c r="A157" s="7"/>
      <c r="B157" s="10"/>
      <c r="C157" s="8"/>
      <c r="D157" s="8"/>
      <c r="E157" s="9"/>
      <c r="F157" s="9"/>
      <c r="G157" s="7"/>
      <c r="H157" s="9"/>
      <c r="I157" s="7"/>
      <c r="J157" s="9"/>
      <c r="K157" s="7"/>
      <c r="L157" s="7"/>
      <c r="M157" s="7"/>
      <c r="N157" s="7"/>
      <c r="O157" s="7"/>
      <c r="P157" s="7"/>
      <c r="Q157" s="7"/>
    </row>
    <row r="158">
      <c r="A158" s="7"/>
      <c r="B158" s="10"/>
      <c r="C158" s="8"/>
      <c r="D158" s="8"/>
      <c r="E158" s="9"/>
      <c r="F158" s="9"/>
      <c r="G158" s="7"/>
      <c r="H158" s="9"/>
      <c r="I158" s="7"/>
      <c r="J158" s="9"/>
      <c r="K158" s="7"/>
      <c r="L158" s="7"/>
      <c r="M158" s="7"/>
      <c r="N158" s="7"/>
      <c r="O158" s="7"/>
      <c r="P158" s="7"/>
      <c r="Q158" s="7"/>
    </row>
    <row r="159">
      <c r="A159" s="7"/>
      <c r="B159" s="10"/>
      <c r="C159" s="8"/>
      <c r="D159" s="8"/>
      <c r="E159" s="9"/>
      <c r="F159" s="9"/>
      <c r="G159" s="7"/>
      <c r="H159" s="9"/>
      <c r="I159" s="7"/>
      <c r="J159" s="9"/>
      <c r="K159" s="7"/>
      <c r="L159" s="7"/>
      <c r="M159" s="7"/>
      <c r="N159" s="7"/>
      <c r="O159" s="7"/>
      <c r="P159" s="7"/>
      <c r="Q159" s="7"/>
    </row>
    <row r="160">
      <c r="A160" s="7"/>
      <c r="B160" s="10"/>
      <c r="C160" s="8"/>
      <c r="D160" s="8"/>
      <c r="E160" s="9"/>
      <c r="F160" s="9"/>
      <c r="G160" s="7"/>
      <c r="H160" s="9"/>
      <c r="I160" s="7"/>
      <c r="J160" s="9"/>
      <c r="K160" s="7"/>
      <c r="L160" s="7"/>
      <c r="M160" s="7"/>
      <c r="N160" s="7"/>
      <c r="O160" s="7"/>
      <c r="P160" s="7"/>
      <c r="Q160" s="7"/>
    </row>
    <row r="161">
      <c r="A161" s="7"/>
      <c r="B161" s="10"/>
      <c r="C161" s="8"/>
      <c r="D161" s="8"/>
      <c r="E161" s="9"/>
      <c r="F161" s="9"/>
      <c r="G161" s="7"/>
      <c r="H161" s="9"/>
      <c r="I161" s="7"/>
      <c r="J161" s="9"/>
      <c r="K161" s="7"/>
      <c r="L161" s="7"/>
      <c r="M161" s="7"/>
      <c r="N161" s="7"/>
      <c r="O161" s="7"/>
      <c r="P161" s="7"/>
      <c r="Q161" s="7"/>
    </row>
    <row r="162">
      <c r="A162" s="7"/>
      <c r="B162" s="10"/>
      <c r="C162" s="8"/>
      <c r="D162" s="8"/>
      <c r="E162" s="9"/>
      <c r="F162" s="9"/>
      <c r="G162" s="7"/>
      <c r="H162" s="9"/>
      <c r="I162" s="7"/>
      <c r="J162" s="9"/>
      <c r="K162" s="7"/>
      <c r="L162" s="7"/>
      <c r="M162" s="7"/>
      <c r="N162" s="7"/>
      <c r="O162" s="7"/>
      <c r="P162" s="7"/>
      <c r="Q162" s="7"/>
    </row>
    <row r="163">
      <c r="A163" s="7"/>
      <c r="B163" s="10"/>
      <c r="C163" s="8"/>
      <c r="D163" s="8"/>
      <c r="E163" s="9"/>
      <c r="F163" s="9"/>
      <c r="G163" s="7"/>
      <c r="H163" s="9"/>
      <c r="I163" s="7"/>
      <c r="J163" s="9"/>
      <c r="K163" s="7"/>
      <c r="L163" s="7"/>
      <c r="M163" s="7"/>
      <c r="N163" s="7"/>
      <c r="O163" s="7"/>
      <c r="P163" s="7"/>
      <c r="Q163" s="7"/>
    </row>
  </sheetData>
  <autoFilter ref="$A$1:$Q$154"/>
  <hyperlinks>
    <hyperlink r:id="rId1" ref="O7"/>
    <hyperlink r:id="rId2" ref="O8"/>
    <hyperlink r:id="rId3" ref="O9"/>
    <hyperlink r:id="rId4" ref="O10"/>
    <hyperlink r:id="rId5" ref="O11"/>
    <hyperlink r:id="rId6" ref="O12"/>
    <hyperlink r:id="rId7" ref="O13"/>
    <hyperlink r:id="rId8" ref="O14"/>
    <hyperlink r:id="rId9" ref="O16"/>
    <hyperlink r:id="rId10" ref="O18"/>
    <hyperlink r:id="rId11" location=":~:text=Key%20Takeaways-,Amortization%20and%20depreciation%20are%20two%20methods%20of%20calculating,for%20business%20assets%20over%20time.&amp;text=Amortization%20is%20the%20practice%20of,asset%20over%20its%20useful%20life." ref="O19"/>
    <hyperlink r:id="rId12" ref="O20"/>
    <hyperlink r:id="rId13" location=":~:text=The%20EBITDA%2Dto%2Dsales%20ratio%20(EBITDA%20margin)%20shows,taxes%2C%20and%20amortization%20%26%20depreciation." ref="O21"/>
    <hyperlink r:id="rId14" ref="O22"/>
    <hyperlink r:id="rId15" ref="O23"/>
    <hyperlink r:id="rId16" ref="O25"/>
    <hyperlink r:id="rId17" ref="O26"/>
    <hyperlink r:id="rId18" ref="O27"/>
    <hyperlink r:id="rId19" ref="O28"/>
    <hyperlink r:id="rId20" ref="O29"/>
    <hyperlink r:id="rId21" ref="O30"/>
    <hyperlink r:id="rId22" ref="O31"/>
    <hyperlink r:id="rId23" ref="O32"/>
    <hyperlink r:id="rId24" location=":~:text=Fully%20diluted%20shares%20outstanding%20is,can%20be%20converted%20into%20shares." ref="O33"/>
    <hyperlink r:id="rId25" ref="O41"/>
    <hyperlink r:id="rId26" ref="O42"/>
    <hyperlink r:id="rId27" ref="O43"/>
    <hyperlink r:id="rId28" ref="O44"/>
    <hyperlink r:id="rId29" ref="O45"/>
    <hyperlink r:id="rId30" ref="O46"/>
    <hyperlink r:id="rId31" ref="O47"/>
    <hyperlink r:id="rId32" ref="O48"/>
    <hyperlink r:id="rId33" ref="O49"/>
    <hyperlink r:id="rId34" location=":~:text=An%20intangible%20asset%20is%20an,vehicles%2C%20equipment%2C%20and%20inventory." ref="O50"/>
    <hyperlink r:id="rId35" ref="O51"/>
    <hyperlink r:id="rId36" ref="O52"/>
    <hyperlink r:id="rId37" ref="O53"/>
    <hyperlink r:id="rId38" ref="O55"/>
    <hyperlink r:id="rId39" ref="O58"/>
    <hyperlink r:id="rId40" ref="O59"/>
    <hyperlink r:id="rId41" ref="O60"/>
    <hyperlink r:id="rId42" ref="O61"/>
    <hyperlink r:id="rId43" ref="O62"/>
    <hyperlink r:id="rId44" ref="O63"/>
    <hyperlink r:id="rId45" ref="O64"/>
    <hyperlink r:id="rId46" location=":~:text=Noncurrent%20liabilities%20include%20debentures%2C%20long,classified%20as%20a%20noncurrent%20liability." ref="O68"/>
    <hyperlink r:id="rId47" ref="O70"/>
    <hyperlink r:id="rId48" ref="O71"/>
    <hyperlink r:id="rId49" ref="O72"/>
    <hyperlink r:id="rId50" ref="O73"/>
    <hyperlink r:id="rId51" ref="O75"/>
    <hyperlink r:id="rId52" location=":~:text=Every%20balance%20sheet%20must%20balance,its%20liabilities%20plus%20shareholders'%20equity.&amp;text=An%20easy%20way%20to%20remember,E%20(shareholders'%20equity)." ref="O76"/>
    <hyperlink r:id="rId53" ref="O77"/>
    <hyperlink r:id="rId54" location=":~:text=Gross%20debt%20is%20the%20total%20amount%20of%20debt%20a%20company,the%20gross%20debt%20is%20%2450%2C000." ref="O78"/>
    <hyperlink r:id="rId55" ref="O79"/>
    <hyperlink r:id="rId56" ref="O87"/>
    <hyperlink r:id="rId57" location=":~:text=Key%20Takeaways-,Amortization%20and%20depreciation%20are%20two%20methods%20of%20calculating,for%20business%20assets%20over%20time.&amp;text=Amortization%20is%20the%20practice%20of,asset%20over%20its%20useful%20life." ref="O88"/>
    <hyperlink r:id="rId58" location=":~:text=A%20deferred%20income%20tax%20is,the%20total%20tax%20expense%20reported." ref="O89"/>
    <hyperlink r:id="rId59" location=":~:text=Stock%20Based%20Compensation%20(also%20called,of%20ownership%20in%20the%20business.&amp;text=Shares%20issued%20to%20employees%20are,before%20they%20can%20be%20sold." ref="O90"/>
    <hyperlink r:id="rId60" location=":~:text=Change%20in%20Working%20Capital%20Summary,Operational%20Assets%20%E2%80%93%20Current%20Operational%20Liabilities." ref="O91"/>
    <hyperlink r:id="rId61" ref="O92"/>
    <hyperlink r:id="rId62" ref="O93"/>
    <hyperlink r:id="rId63" ref="O94"/>
    <hyperlink r:id="rId64" location=":~:text=The%20net%20cash%20from%20(used,operations%2C%20of%20the%20reporting%20entity.&amp;text=Operating%20activity%20cash%20flows%20include,as%20investing%20or%20financing%20activities." ref="O97"/>
    <hyperlink r:id="rId65" ref="O98"/>
    <hyperlink r:id="rId66" ref="O99"/>
    <hyperlink r:id="rId67" location=":~:text=Cash%20flows%20from%20investing%20activities%20provides%20an%20account%20of%20cash,deliver%20value%20in%20the%20future.&amp;text=An%20increase%20in%20capital%20expenditures,a%20reduction%20in%20cash%20flow." ref="O103"/>
    <hyperlink r:id="rId68" ref="O109"/>
    <hyperlink r:id="rId69" ref="O111"/>
    <hyperlink r:id="rId70" location=":~:text=Operating%20cash%20flow%20(OCF)%20is,external%20financing%20for%20capital%20expansion." ref="O114"/>
    <hyperlink r:id="rId71" ref="O115"/>
    <hyperlink r:id="rId72" ref="O116"/>
  </hyperlinks>
  <drawing r:id="rId7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773</v>
      </c>
      <c r="B1" s="3" t="s">
        <v>774</v>
      </c>
      <c r="C1" s="3" t="s">
        <v>775</v>
      </c>
    </row>
    <row r="2">
      <c r="A2" s="7" t="s">
        <v>753</v>
      </c>
      <c r="B2" s="3" t="s">
        <v>754</v>
      </c>
      <c r="C2" s="33" t="s">
        <v>755</v>
      </c>
    </row>
    <row r="3">
      <c r="A3" s="7" t="s">
        <v>756</v>
      </c>
      <c r="B3" s="3" t="s">
        <v>757</v>
      </c>
      <c r="C3" s="7" t="s">
        <v>758</v>
      </c>
    </row>
    <row r="4">
      <c r="A4" s="7" t="s">
        <v>759</v>
      </c>
      <c r="B4" s="7" t="s">
        <v>760</v>
      </c>
      <c r="C4" s="7" t="s">
        <v>761</v>
      </c>
    </row>
    <row r="5">
      <c r="A5" s="7" t="s">
        <v>762</v>
      </c>
      <c r="B5" s="7" t="s">
        <v>763</v>
      </c>
      <c r="C5" s="7" t="s">
        <v>73</v>
      </c>
    </row>
    <row r="6">
      <c r="A6" s="7" t="s">
        <v>764</v>
      </c>
      <c r="B6" s="7" t="s">
        <v>765</v>
      </c>
      <c r="C6" s="7" t="s">
        <v>766</v>
      </c>
    </row>
    <row r="7">
      <c r="A7" s="7" t="s">
        <v>767</v>
      </c>
      <c r="B7" s="7" t="s">
        <v>768</v>
      </c>
      <c r="C7" s="7" t="s">
        <v>769</v>
      </c>
    </row>
    <row r="8">
      <c r="A8" s="14" t="s">
        <v>770</v>
      </c>
      <c r="B8" s="34" t="s">
        <v>771</v>
      </c>
      <c r="C8" s="14" t="s">
        <v>772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1.0"/>
  </cols>
  <sheetData>
    <row r="4">
      <c r="C4" s="3" t="s">
        <v>34</v>
      </c>
      <c r="D4" s="3" t="s">
        <v>776</v>
      </c>
      <c r="E4" s="3" t="s">
        <v>777</v>
      </c>
      <c r="F4" s="3" t="s">
        <v>778</v>
      </c>
    </row>
    <row r="5">
      <c r="C5" s="3">
        <v>78.0</v>
      </c>
      <c r="D5" s="3" t="s">
        <v>779</v>
      </c>
      <c r="E5" s="3">
        <v>2.31E9</v>
      </c>
      <c r="F5" s="3" t="s">
        <v>780</v>
      </c>
    </row>
    <row r="6">
      <c r="C6" s="3">
        <v>79.0</v>
      </c>
      <c r="D6" s="3" t="s">
        <v>781</v>
      </c>
      <c r="E6" s="3">
        <v>1.3844E10</v>
      </c>
      <c r="F6" s="3" t="s">
        <v>780</v>
      </c>
    </row>
    <row r="7">
      <c r="C7" s="3">
        <v>80.0</v>
      </c>
      <c r="D7" s="3" t="s">
        <v>782</v>
      </c>
      <c r="E7" s="3">
        <v>4.8844E10</v>
      </c>
      <c r="F7" s="3" t="s">
        <v>780</v>
      </c>
    </row>
    <row r="8">
      <c r="C8" s="3">
        <v>81.0</v>
      </c>
      <c r="D8" s="3" t="s">
        <v>783</v>
      </c>
      <c r="E8" s="3">
        <v>7.56E8</v>
      </c>
      <c r="F8" s="3" t="s">
        <v>780</v>
      </c>
    </row>
    <row r="9">
      <c r="C9" s="3">
        <v>82.0</v>
      </c>
      <c r="D9" s="3" t="s">
        <v>784</v>
      </c>
      <c r="E9" s="3">
        <v>1.0764092148E10</v>
      </c>
      <c r="F9" s="3" t="s">
        <v>780</v>
      </c>
    </row>
    <row r="10">
      <c r="C10" s="3">
        <v>83.0</v>
      </c>
      <c r="D10" s="3" t="s">
        <v>785</v>
      </c>
      <c r="E10" s="3">
        <v>1.1987554008E10</v>
      </c>
      <c r="F10" s="3" t="s">
        <v>780</v>
      </c>
    </row>
    <row r="11">
      <c r="C11" s="3">
        <v>84.0</v>
      </c>
      <c r="D11" s="3" t="s">
        <v>786</v>
      </c>
      <c r="E11" s="35" t="s">
        <v>787</v>
      </c>
      <c r="F11" s="3" t="s">
        <v>780</v>
      </c>
    </row>
    <row r="12">
      <c r="C12" s="3">
        <v>85.0</v>
      </c>
      <c r="D12" s="3" t="s">
        <v>788</v>
      </c>
      <c r="E12" s="3" t="s">
        <v>789</v>
      </c>
      <c r="F12" s="3" t="s">
        <v>780</v>
      </c>
    </row>
    <row r="13">
      <c r="C13" s="3">
        <v>86.0</v>
      </c>
      <c r="D13" s="3" t="s">
        <v>790</v>
      </c>
      <c r="E13" s="3" t="s">
        <v>791</v>
      </c>
      <c r="F13" s="3" t="s">
        <v>780</v>
      </c>
    </row>
    <row r="14">
      <c r="C14" s="3">
        <v>87.0</v>
      </c>
      <c r="D14" s="3" t="s">
        <v>792</v>
      </c>
      <c r="E14" s="3" t="s">
        <v>793</v>
      </c>
      <c r="F14" s="3" t="s">
        <v>780</v>
      </c>
    </row>
    <row r="15">
      <c r="C15" s="3">
        <v>88.0</v>
      </c>
      <c r="D15" s="3" t="s">
        <v>794</v>
      </c>
      <c r="E15" s="3" t="s">
        <v>795</v>
      </c>
      <c r="F15" s="3" t="s">
        <v>780</v>
      </c>
    </row>
    <row r="16">
      <c r="C16" s="3">
        <v>89.0</v>
      </c>
      <c r="D16" s="3" t="s">
        <v>796</v>
      </c>
      <c r="E16" s="3" t="s">
        <v>797</v>
      </c>
      <c r="F16" s="3" t="s">
        <v>780</v>
      </c>
    </row>
    <row r="17">
      <c r="C17" s="3">
        <v>90.0</v>
      </c>
      <c r="D17" s="3" t="s">
        <v>798</v>
      </c>
      <c r="E17" s="3" t="s">
        <v>799</v>
      </c>
      <c r="F17" s="3" t="s">
        <v>780</v>
      </c>
    </row>
    <row r="18">
      <c r="C18" s="3">
        <v>91.0</v>
      </c>
      <c r="D18" s="3" t="s">
        <v>800</v>
      </c>
      <c r="E18" s="36">
        <v>3.8016E10</v>
      </c>
      <c r="F18" s="3" t="s">
        <v>780</v>
      </c>
    </row>
    <row r="19">
      <c r="C19" s="3">
        <v>92.0</v>
      </c>
      <c r="D19" s="3" t="s">
        <v>801</v>
      </c>
      <c r="E19" s="3">
        <v>3.8016E10</v>
      </c>
      <c r="F19" s="3" t="s">
        <v>780</v>
      </c>
    </row>
    <row r="20">
      <c r="C20" s="3">
        <v>97.0</v>
      </c>
      <c r="D20" s="3" t="s">
        <v>802</v>
      </c>
      <c r="E20" s="3">
        <v>63.60846561</v>
      </c>
      <c r="F20" s="3" t="s">
        <v>780</v>
      </c>
    </row>
    <row r="21">
      <c r="C21" s="3">
        <v>98.0</v>
      </c>
      <c r="D21" s="3" t="s">
        <v>803</v>
      </c>
      <c r="E21" s="37">
        <v>64.0</v>
      </c>
      <c r="F21" s="3" t="s">
        <v>780</v>
      </c>
    </row>
    <row r="22">
      <c r="C22" s="3">
        <v>100.0</v>
      </c>
      <c r="D22" s="3" t="s">
        <v>804</v>
      </c>
      <c r="E22" s="3">
        <v>1994.0</v>
      </c>
      <c r="F22" s="3" t="s">
        <v>780</v>
      </c>
    </row>
    <row r="23">
      <c r="C23" s="3">
        <v>101.0</v>
      </c>
      <c r="D23" s="3" t="s">
        <v>805</v>
      </c>
      <c r="E23" s="3">
        <v>2020.0</v>
      </c>
      <c r="F23" s="3" t="s">
        <v>780</v>
      </c>
    </row>
    <row r="24">
      <c r="C24" s="3">
        <v>102.0</v>
      </c>
      <c r="D24" s="3" t="s">
        <v>806</v>
      </c>
      <c r="E24" s="3">
        <v>3.8016E10</v>
      </c>
      <c r="F24" s="3" t="s">
        <v>780</v>
      </c>
    </row>
    <row r="25">
      <c r="C25" s="3">
        <v>103.0</v>
      </c>
      <c r="D25" s="3" t="s">
        <v>807</v>
      </c>
      <c r="E25" s="3">
        <v>1.203488E9</v>
      </c>
      <c r="F25" s="3" t="s">
        <v>780</v>
      </c>
    </row>
    <row r="26">
      <c r="C26" s="3">
        <v>123.0</v>
      </c>
      <c r="D26" s="3" t="s">
        <v>808</v>
      </c>
      <c r="E26" s="3" t="s">
        <v>809</v>
      </c>
      <c r="F26" s="3" t="s">
        <v>810</v>
      </c>
    </row>
    <row r="27">
      <c r="C27" s="3">
        <v>124.0</v>
      </c>
      <c r="D27" s="3" t="s">
        <v>811</v>
      </c>
      <c r="E27" s="3" t="s">
        <v>812</v>
      </c>
      <c r="F27" s="3" t="s">
        <v>810</v>
      </c>
    </row>
    <row r="28">
      <c r="C28" s="3">
        <v>40.0</v>
      </c>
      <c r="D28" s="3" t="s">
        <v>813</v>
      </c>
      <c r="E28" s="3" t="s">
        <v>814</v>
      </c>
      <c r="F28" s="3" t="s">
        <v>815</v>
      </c>
    </row>
    <row r="29">
      <c r="C29" s="3">
        <v>41.0</v>
      </c>
      <c r="D29" s="3" t="s">
        <v>816</v>
      </c>
      <c r="E29" s="3" t="s">
        <v>817</v>
      </c>
      <c r="F29" s="3" t="s">
        <v>815</v>
      </c>
    </row>
    <row r="30">
      <c r="C30" s="3">
        <v>42.0</v>
      </c>
      <c r="D30" s="3" t="s">
        <v>818</v>
      </c>
      <c r="E30" s="3" t="s">
        <v>242</v>
      </c>
      <c r="F30" s="3" t="s">
        <v>815</v>
      </c>
    </row>
    <row r="31">
      <c r="C31" s="3">
        <v>48.0</v>
      </c>
      <c r="D31" s="3" t="s">
        <v>819</v>
      </c>
      <c r="E31" s="3" t="s">
        <v>820</v>
      </c>
      <c r="F31" s="3" t="s">
        <v>821</v>
      </c>
    </row>
    <row r="32">
      <c r="C32" s="3">
        <v>49.0</v>
      </c>
      <c r="D32" s="3" t="s">
        <v>822</v>
      </c>
      <c r="E32" s="3" t="s">
        <v>823</v>
      </c>
      <c r="F32" s="3" t="s">
        <v>821</v>
      </c>
    </row>
    <row r="33">
      <c r="C33" s="3">
        <v>68.0</v>
      </c>
      <c r="D33" s="3" t="s">
        <v>824</v>
      </c>
      <c r="E33" s="3" t="s">
        <v>244</v>
      </c>
      <c r="F33" s="3" t="s">
        <v>821</v>
      </c>
    </row>
    <row r="34">
      <c r="C34" s="3">
        <v>72.0</v>
      </c>
      <c r="D34" s="3" t="s">
        <v>825</v>
      </c>
      <c r="E34" s="3" t="s">
        <v>826</v>
      </c>
      <c r="F34" s="3" t="s">
        <v>821</v>
      </c>
    </row>
    <row r="35">
      <c r="C35" s="3">
        <v>74.0</v>
      </c>
      <c r="D35" s="3" t="s">
        <v>827</v>
      </c>
      <c r="E35" s="3" t="s">
        <v>240</v>
      </c>
      <c r="F35" s="3" t="s">
        <v>821</v>
      </c>
    </row>
    <row r="36">
      <c r="C36" s="3">
        <v>75.0</v>
      </c>
      <c r="D36" s="3" t="s">
        <v>828</v>
      </c>
      <c r="E36" s="3" t="s">
        <v>829</v>
      </c>
      <c r="F36" s="3" t="s">
        <v>821</v>
      </c>
    </row>
    <row r="37">
      <c r="C37" s="3">
        <v>93.0</v>
      </c>
      <c r="D37" s="3" t="s">
        <v>830</v>
      </c>
      <c r="E37" s="3">
        <v>0.0</v>
      </c>
      <c r="F37" s="3" t="s">
        <v>821</v>
      </c>
    </row>
    <row r="38">
      <c r="C38" s="3">
        <v>94.0</v>
      </c>
      <c r="D38" s="3" t="s">
        <v>831</v>
      </c>
      <c r="E38" s="3">
        <v>0.0</v>
      </c>
      <c r="F38" s="3" t="s">
        <v>821</v>
      </c>
    </row>
    <row r="39">
      <c r="C39" s="3">
        <v>96.0</v>
      </c>
      <c r="D39" s="3" t="s">
        <v>832</v>
      </c>
      <c r="E39" s="38">
        <v>0.0</v>
      </c>
      <c r="F39" s="3" t="s">
        <v>821</v>
      </c>
    </row>
    <row r="40">
      <c r="C40" s="3">
        <v>105.0</v>
      </c>
      <c r="D40" s="3" t="s">
        <v>833</v>
      </c>
      <c r="E40" s="3" t="s">
        <v>834</v>
      </c>
      <c r="F40" s="3" t="s">
        <v>821</v>
      </c>
    </row>
    <row r="41">
      <c r="C41" s="3">
        <v>111.0</v>
      </c>
      <c r="D41" s="3" t="s">
        <v>835</v>
      </c>
      <c r="E41" s="3" t="s">
        <v>836</v>
      </c>
      <c r="F41" s="3" t="s">
        <v>821</v>
      </c>
    </row>
    <row r="42">
      <c r="C42" s="3">
        <v>121.0</v>
      </c>
      <c r="D42" s="3" t="s">
        <v>837</v>
      </c>
      <c r="E42" s="3" t="s">
        <v>826</v>
      </c>
      <c r="F42" s="3" t="s">
        <v>821</v>
      </c>
    </row>
    <row r="43">
      <c r="C43" s="3">
        <v>122.0</v>
      </c>
      <c r="D43" s="3" t="s">
        <v>838</v>
      </c>
      <c r="E43" s="3" t="s">
        <v>826</v>
      </c>
      <c r="F43" s="3" t="s">
        <v>821</v>
      </c>
    </row>
    <row r="44">
      <c r="C44" s="3">
        <v>125.0</v>
      </c>
      <c r="D44" s="3" t="s">
        <v>839</v>
      </c>
      <c r="E44" s="3">
        <v>281.89</v>
      </c>
      <c r="F44" s="3" t="s">
        <v>821</v>
      </c>
    </row>
    <row r="45">
      <c r="C45" s="3">
        <v>126.0</v>
      </c>
      <c r="D45" s="3" t="s">
        <v>840</v>
      </c>
      <c r="E45" s="3" t="s">
        <v>841</v>
      </c>
      <c r="F45" s="3" t="s">
        <v>821</v>
      </c>
    </row>
    <row r="46">
      <c r="C46" s="3">
        <v>133.0</v>
      </c>
      <c r="D46" s="3" t="s">
        <v>842</v>
      </c>
      <c r="E46" s="3" t="s">
        <v>843</v>
      </c>
      <c r="F46" s="3" t="s">
        <v>821</v>
      </c>
    </row>
    <row r="47">
      <c r="C47" s="3">
        <v>134.0</v>
      </c>
      <c r="D47" s="3" t="s">
        <v>844</v>
      </c>
      <c r="E47" s="3" t="s">
        <v>845</v>
      </c>
      <c r="F47" s="3" t="s">
        <v>821</v>
      </c>
    </row>
    <row r="48">
      <c r="C48" s="3">
        <v>135.0</v>
      </c>
      <c r="D48" s="3" t="s">
        <v>846</v>
      </c>
      <c r="E48" s="3" t="s">
        <v>847</v>
      </c>
      <c r="F48" s="3" t="s">
        <v>821</v>
      </c>
    </row>
    <row r="49">
      <c r="C49" s="3">
        <v>136.0</v>
      </c>
      <c r="D49" s="3" t="s">
        <v>848</v>
      </c>
      <c r="E49" s="3" t="s">
        <v>849</v>
      </c>
      <c r="F49" s="3" t="s">
        <v>821</v>
      </c>
    </row>
    <row r="50">
      <c r="C50" s="3">
        <v>143.0</v>
      </c>
      <c r="D50" s="3" t="s">
        <v>850</v>
      </c>
      <c r="E50" s="3" t="s">
        <v>851</v>
      </c>
      <c r="F50" s="3" t="s">
        <v>821</v>
      </c>
    </row>
    <row r="51">
      <c r="C51" s="3">
        <v>144.0</v>
      </c>
      <c r="D51" s="3" t="s">
        <v>852</v>
      </c>
      <c r="E51" s="3" t="s">
        <v>853</v>
      </c>
      <c r="F51" s="3" t="s">
        <v>821</v>
      </c>
    </row>
    <row r="52">
      <c r="C52" s="3">
        <v>0.0</v>
      </c>
      <c r="D52" s="3" t="s">
        <v>854</v>
      </c>
      <c r="E52" s="3" t="s">
        <v>855</v>
      </c>
      <c r="F52" s="3" t="s">
        <v>856</v>
      </c>
    </row>
    <row r="53">
      <c r="C53" s="3">
        <v>1.0</v>
      </c>
      <c r="D53" s="3" t="s">
        <v>857</v>
      </c>
      <c r="E53" s="3" t="s">
        <v>858</v>
      </c>
      <c r="F53" s="3" t="s">
        <v>856</v>
      </c>
    </row>
    <row r="54">
      <c r="C54" s="3">
        <v>2.0</v>
      </c>
      <c r="D54" s="3" t="s">
        <v>859</v>
      </c>
      <c r="E54" s="3" t="s">
        <v>860</v>
      </c>
      <c r="F54" s="3" t="s">
        <v>856</v>
      </c>
    </row>
    <row r="55">
      <c r="C55" s="3">
        <v>3.0</v>
      </c>
      <c r="D55" s="3" t="s">
        <v>861</v>
      </c>
      <c r="E55" s="3" t="s">
        <v>860</v>
      </c>
      <c r="F55" s="3" t="s">
        <v>856</v>
      </c>
    </row>
    <row r="56">
      <c r="C56" s="3">
        <v>4.0</v>
      </c>
      <c r="D56" s="3" t="s">
        <v>862</v>
      </c>
      <c r="E56" s="3" t="s">
        <v>860</v>
      </c>
      <c r="F56" s="3" t="s">
        <v>856</v>
      </c>
    </row>
    <row r="57">
      <c r="C57" s="3">
        <v>5.0</v>
      </c>
      <c r="D57" s="3" t="s">
        <v>863</v>
      </c>
      <c r="E57" s="3" t="s">
        <v>864</v>
      </c>
      <c r="F57" s="3" t="s">
        <v>856</v>
      </c>
    </row>
    <row r="58">
      <c r="C58" s="3">
        <v>6.0</v>
      </c>
      <c r="D58" s="3" t="s">
        <v>865</v>
      </c>
      <c r="E58" s="3" t="s">
        <v>864</v>
      </c>
      <c r="F58" s="3" t="s">
        <v>856</v>
      </c>
    </row>
    <row r="59">
      <c r="C59" s="3">
        <v>7.0</v>
      </c>
      <c r="D59" s="3" t="s">
        <v>866</v>
      </c>
      <c r="E59" s="3" t="s">
        <v>867</v>
      </c>
      <c r="F59" s="3" t="s">
        <v>856</v>
      </c>
    </row>
    <row r="60">
      <c r="C60" s="3">
        <v>8.0</v>
      </c>
      <c r="D60" s="3" t="s">
        <v>868</v>
      </c>
      <c r="E60" s="3" t="s">
        <v>869</v>
      </c>
      <c r="F60" s="3" t="s">
        <v>856</v>
      </c>
    </row>
    <row r="61">
      <c r="C61" s="3">
        <v>9.0</v>
      </c>
      <c r="D61" s="3" t="s">
        <v>870</v>
      </c>
      <c r="E61" s="3" t="s">
        <v>871</v>
      </c>
      <c r="F61" s="3" t="s">
        <v>856</v>
      </c>
    </row>
    <row r="62">
      <c r="C62" s="3">
        <v>10.0</v>
      </c>
      <c r="D62" s="3" t="s">
        <v>872</v>
      </c>
      <c r="E62" s="3" t="s">
        <v>867</v>
      </c>
      <c r="F62" s="3" t="s">
        <v>856</v>
      </c>
    </row>
    <row r="63">
      <c r="C63" s="3">
        <v>11.0</v>
      </c>
      <c r="D63" s="3" t="s">
        <v>873</v>
      </c>
      <c r="E63" s="3" t="s">
        <v>869</v>
      </c>
      <c r="F63" s="3" t="s">
        <v>856</v>
      </c>
    </row>
    <row r="64">
      <c r="C64" s="3">
        <v>12.0</v>
      </c>
      <c r="D64" s="3" t="s">
        <v>874</v>
      </c>
      <c r="E64" s="3" t="s">
        <v>875</v>
      </c>
      <c r="F64" s="3" t="s">
        <v>856</v>
      </c>
    </row>
    <row r="65">
      <c r="C65" s="3">
        <v>13.0</v>
      </c>
      <c r="D65" s="3" t="s">
        <v>876</v>
      </c>
      <c r="E65" s="3" t="s">
        <v>877</v>
      </c>
      <c r="F65" s="3" t="s">
        <v>856</v>
      </c>
    </row>
    <row r="66">
      <c r="C66" s="3">
        <v>14.0</v>
      </c>
      <c r="D66" s="3" t="s">
        <v>878</v>
      </c>
      <c r="E66" s="3" t="s">
        <v>877</v>
      </c>
      <c r="F66" s="3" t="s">
        <v>856</v>
      </c>
    </row>
    <row r="67">
      <c r="C67" s="3">
        <v>15.0</v>
      </c>
      <c r="D67" s="3" t="s">
        <v>879</v>
      </c>
      <c r="E67" s="3" t="s">
        <v>880</v>
      </c>
      <c r="F67" s="3" t="s">
        <v>856</v>
      </c>
    </row>
    <row r="68">
      <c r="C68" s="3">
        <v>16.0</v>
      </c>
      <c r="D68" s="3" t="s">
        <v>881</v>
      </c>
      <c r="F68" s="3" t="s">
        <v>856</v>
      </c>
    </row>
    <row r="69">
      <c r="C69" s="3">
        <v>17.0</v>
      </c>
      <c r="D69" s="3" t="s">
        <v>882</v>
      </c>
      <c r="F69" s="3" t="s">
        <v>856</v>
      </c>
    </row>
    <row r="70">
      <c r="C70" s="3">
        <v>18.0</v>
      </c>
      <c r="D70" s="3" t="s">
        <v>883</v>
      </c>
      <c r="E70" s="3" t="s">
        <v>884</v>
      </c>
      <c r="F70" s="3" t="s">
        <v>856</v>
      </c>
    </row>
    <row r="71">
      <c r="C71" s="3">
        <v>19.0</v>
      </c>
      <c r="D71" s="3" t="s">
        <v>885</v>
      </c>
      <c r="E71" s="3" t="s">
        <v>886</v>
      </c>
      <c r="F71" s="3" t="s">
        <v>856</v>
      </c>
    </row>
    <row r="72">
      <c r="C72" s="3">
        <v>20.0</v>
      </c>
      <c r="D72" s="3" t="s">
        <v>887</v>
      </c>
      <c r="E72" s="3" t="s">
        <v>888</v>
      </c>
      <c r="F72" s="3" t="s">
        <v>856</v>
      </c>
    </row>
    <row r="73">
      <c r="C73" s="3">
        <v>21.0</v>
      </c>
      <c r="D73" s="3" t="s">
        <v>889</v>
      </c>
      <c r="E73" s="3" t="s">
        <v>890</v>
      </c>
      <c r="F73" s="3" t="s">
        <v>856</v>
      </c>
    </row>
    <row r="74">
      <c r="C74" s="3">
        <v>22.0</v>
      </c>
      <c r="D74" s="3" t="s">
        <v>891</v>
      </c>
      <c r="E74" s="3" t="s">
        <v>892</v>
      </c>
      <c r="F74" s="3" t="s">
        <v>856</v>
      </c>
    </row>
    <row r="75">
      <c r="C75" s="3">
        <v>23.0</v>
      </c>
      <c r="D75" s="3" t="s">
        <v>893</v>
      </c>
      <c r="E75" s="3" t="s">
        <v>894</v>
      </c>
      <c r="F75" s="3" t="s">
        <v>856</v>
      </c>
    </row>
    <row r="76">
      <c r="C76" s="3">
        <v>24.0</v>
      </c>
      <c r="D76" s="3" t="s">
        <v>895</v>
      </c>
      <c r="E76" s="3" t="s">
        <v>896</v>
      </c>
      <c r="F76" s="3" t="s">
        <v>856</v>
      </c>
    </row>
    <row r="77">
      <c r="C77" s="3">
        <v>25.0</v>
      </c>
      <c r="D77" s="3" t="s">
        <v>897</v>
      </c>
      <c r="E77" s="3" t="s">
        <v>898</v>
      </c>
      <c r="F77" s="3" t="s">
        <v>856</v>
      </c>
    </row>
    <row r="78">
      <c r="C78" s="3">
        <v>26.0</v>
      </c>
      <c r="D78" s="3" t="s">
        <v>899</v>
      </c>
      <c r="E78" s="3" t="s">
        <v>900</v>
      </c>
      <c r="F78" s="3" t="s">
        <v>856</v>
      </c>
    </row>
    <row r="79">
      <c r="C79" s="3">
        <v>27.0</v>
      </c>
      <c r="D79" s="3" t="s">
        <v>901</v>
      </c>
      <c r="E79" s="3" t="s">
        <v>902</v>
      </c>
      <c r="F79" s="3" t="s">
        <v>856</v>
      </c>
    </row>
    <row r="80">
      <c r="C80" s="3">
        <v>28.0</v>
      </c>
      <c r="D80" s="3" t="s">
        <v>903</v>
      </c>
      <c r="E80" s="3" t="s">
        <v>904</v>
      </c>
      <c r="F80" s="3" t="s">
        <v>856</v>
      </c>
    </row>
    <row r="81">
      <c r="C81" s="3">
        <v>29.0</v>
      </c>
      <c r="D81" s="3" t="s">
        <v>905</v>
      </c>
      <c r="E81" s="3" t="s">
        <v>776</v>
      </c>
      <c r="F81" s="3" t="s">
        <v>856</v>
      </c>
    </row>
    <row r="82">
      <c r="C82" s="3">
        <v>30.0</v>
      </c>
      <c r="D82" s="3" t="s">
        <v>906</v>
      </c>
      <c r="E82" s="3" t="s">
        <v>907</v>
      </c>
      <c r="F82" s="3" t="s">
        <v>856</v>
      </c>
    </row>
    <row r="83">
      <c r="C83" s="3">
        <v>31.0</v>
      </c>
      <c r="D83" s="3" t="s">
        <v>908</v>
      </c>
      <c r="E83" s="3" t="s">
        <v>909</v>
      </c>
      <c r="F83" s="3" t="s">
        <v>856</v>
      </c>
    </row>
    <row r="84">
      <c r="C84" s="3">
        <v>32.0</v>
      </c>
      <c r="D84" s="3" t="s">
        <v>910</v>
      </c>
      <c r="E84" s="3" t="s">
        <v>911</v>
      </c>
      <c r="F84" s="3" t="s">
        <v>856</v>
      </c>
    </row>
    <row r="85">
      <c r="C85" s="3">
        <v>33.0</v>
      </c>
      <c r="D85" s="3" t="s">
        <v>912</v>
      </c>
      <c r="E85" s="3" t="s">
        <v>913</v>
      </c>
      <c r="F85" s="3" t="s">
        <v>856</v>
      </c>
    </row>
    <row r="86">
      <c r="C86" s="3">
        <v>34.0</v>
      </c>
      <c r="D86" s="3" t="s">
        <v>914</v>
      </c>
      <c r="E86" s="3" t="s">
        <v>915</v>
      </c>
      <c r="F86" s="3" t="s">
        <v>856</v>
      </c>
    </row>
    <row r="87">
      <c r="C87" s="3">
        <v>35.0</v>
      </c>
      <c r="D87" s="3" t="s">
        <v>916</v>
      </c>
      <c r="E87" s="3" t="s">
        <v>917</v>
      </c>
      <c r="F87" s="3" t="s">
        <v>856</v>
      </c>
    </row>
    <row r="88">
      <c r="C88" s="3">
        <v>36.0</v>
      </c>
      <c r="D88" s="3" t="s">
        <v>918</v>
      </c>
      <c r="E88" s="3" t="s">
        <v>919</v>
      </c>
      <c r="F88" s="3" t="s">
        <v>856</v>
      </c>
    </row>
    <row r="89">
      <c r="C89" s="3">
        <v>37.0</v>
      </c>
      <c r="D89" s="3" t="s">
        <v>920</v>
      </c>
      <c r="E89" s="3" t="s">
        <v>921</v>
      </c>
      <c r="F89" s="3" t="s">
        <v>856</v>
      </c>
    </row>
    <row r="90">
      <c r="C90" s="3">
        <v>38.0</v>
      </c>
      <c r="D90" s="3" t="s">
        <v>922</v>
      </c>
      <c r="E90" s="3">
        <v>1.607976231E9</v>
      </c>
      <c r="F90" s="3" t="s">
        <v>856</v>
      </c>
    </row>
    <row r="91">
      <c r="C91" s="3">
        <v>43.0</v>
      </c>
      <c r="D91" s="3" t="s">
        <v>923</v>
      </c>
      <c r="E91" s="3" t="s">
        <v>924</v>
      </c>
      <c r="F91" s="3" t="s">
        <v>856</v>
      </c>
    </row>
    <row r="92">
      <c r="C92" s="3">
        <v>45.0</v>
      </c>
      <c r="D92" s="3" t="s">
        <v>925</v>
      </c>
      <c r="E92" s="3" t="s">
        <v>926</v>
      </c>
      <c r="F92" s="3" t="s">
        <v>856</v>
      </c>
    </row>
    <row r="93">
      <c r="C93" s="3">
        <v>50.0</v>
      </c>
      <c r="D93" s="3" t="s">
        <v>927</v>
      </c>
      <c r="E93" s="3" t="s">
        <v>928</v>
      </c>
      <c r="F93" s="3" t="s">
        <v>856</v>
      </c>
    </row>
    <row r="94">
      <c r="C94" s="3">
        <v>59.0</v>
      </c>
      <c r="D94" s="3" t="s">
        <v>929</v>
      </c>
      <c r="E94" s="3" t="s">
        <v>930</v>
      </c>
      <c r="F94" s="3" t="s">
        <v>856</v>
      </c>
    </row>
    <row r="95">
      <c r="C95" s="3">
        <v>60.0</v>
      </c>
      <c r="D95" s="3" t="s">
        <v>931</v>
      </c>
      <c r="E95" s="3">
        <v>29.0</v>
      </c>
      <c r="F95" s="3" t="s">
        <v>856</v>
      </c>
    </row>
    <row r="96">
      <c r="C96" s="3">
        <v>69.0</v>
      </c>
      <c r="D96" s="3" t="s">
        <v>932</v>
      </c>
      <c r="E96" s="3" t="s">
        <v>933</v>
      </c>
      <c r="F96" s="3" t="s">
        <v>856</v>
      </c>
    </row>
    <row r="97">
      <c r="C97" s="3">
        <v>76.0</v>
      </c>
      <c r="D97" s="3" t="s">
        <v>934</v>
      </c>
      <c r="E97" s="3" t="s">
        <v>935</v>
      </c>
      <c r="F97" s="3" t="s">
        <v>856</v>
      </c>
    </row>
    <row r="98">
      <c r="C98" s="3">
        <v>95.0</v>
      </c>
      <c r="D98" s="3" t="s">
        <v>936</v>
      </c>
      <c r="E98" s="3" t="s">
        <v>937</v>
      </c>
      <c r="F98" s="3" t="s">
        <v>856</v>
      </c>
    </row>
    <row r="99">
      <c r="C99" s="3">
        <v>99.0</v>
      </c>
      <c r="D99" s="3" t="s">
        <v>938</v>
      </c>
      <c r="E99" s="3" t="s">
        <v>939</v>
      </c>
      <c r="F99" s="3" t="s">
        <v>856</v>
      </c>
    </row>
    <row r="100">
      <c r="C100" s="3">
        <v>104.0</v>
      </c>
      <c r="D100" s="3" t="s">
        <v>940</v>
      </c>
      <c r="E100" s="3" t="s">
        <v>941</v>
      </c>
      <c r="F100" s="3" t="s">
        <v>856</v>
      </c>
    </row>
    <row r="101">
      <c r="C101" s="3">
        <v>107.0</v>
      </c>
      <c r="D101" s="3" t="s">
        <v>942</v>
      </c>
      <c r="E101" s="3" t="s">
        <v>943</v>
      </c>
      <c r="F101" s="3" t="s">
        <v>856</v>
      </c>
    </row>
    <row r="102">
      <c r="C102" s="3">
        <v>108.0</v>
      </c>
      <c r="D102" s="3" t="s">
        <v>944</v>
      </c>
      <c r="E102" s="3" t="s">
        <v>945</v>
      </c>
      <c r="F102" s="3" t="s">
        <v>856</v>
      </c>
    </row>
    <row r="103">
      <c r="C103" s="3">
        <v>112.0</v>
      </c>
      <c r="D103" s="3" t="s">
        <v>946</v>
      </c>
      <c r="E103" s="3" t="s">
        <v>947</v>
      </c>
      <c r="F103" s="3" t="s">
        <v>856</v>
      </c>
    </row>
    <row r="104">
      <c r="C104" s="3">
        <v>113.0</v>
      </c>
      <c r="D104" s="3" t="s">
        <v>948</v>
      </c>
      <c r="E104" s="3" t="s">
        <v>949</v>
      </c>
      <c r="F104" s="3" t="s">
        <v>856</v>
      </c>
    </row>
    <row r="105">
      <c r="C105" s="3">
        <v>114.0</v>
      </c>
      <c r="D105" s="3" t="s">
        <v>776</v>
      </c>
      <c r="E105" s="3" t="s">
        <v>880</v>
      </c>
      <c r="F105" s="3" t="s">
        <v>856</v>
      </c>
    </row>
    <row r="106">
      <c r="C106" s="3">
        <v>115.0</v>
      </c>
      <c r="D106" s="3" t="s">
        <v>773</v>
      </c>
      <c r="E106" s="3" t="s">
        <v>776</v>
      </c>
      <c r="F106" s="3" t="s">
        <v>856</v>
      </c>
    </row>
    <row r="107">
      <c r="C107" s="3">
        <v>116.0</v>
      </c>
      <c r="D107" s="3" t="s">
        <v>950</v>
      </c>
      <c r="E107" s="3" t="s">
        <v>907</v>
      </c>
      <c r="F107" s="3" t="s">
        <v>856</v>
      </c>
    </row>
    <row r="108">
      <c r="C108" s="3">
        <v>117.0</v>
      </c>
      <c r="D108" s="3" t="s">
        <v>951</v>
      </c>
      <c r="E108" s="3" t="s">
        <v>952</v>
      </c>
      <c r="F108" s="3" t="s">
        <v>856</v>
      </c>
    </row>
    <row r="109">
      <c r="C109" s="3">
        <v>118.0</v>
      </c>
      <c r="D109" s="3" t="s">
        <v>953</v>
      </c>
      <c r="E109" s="3" t="s">
        <v>776</v>
      </c>
      <c r="F109" s="3" t="s">
        <v>856</v>
      </c>
    </row>
    <row r="110">
      <c r="C110" s="3">
        <v>119.0</v>
      </c>
      <c r="D110" s="3" t="s">
        <v>954</v>
      </c>
      <c r="E110" s="3" t="s">
        <v>880</v>
      </c>
      <c r="F110" s="3" t="s">
        <v>856</v>
      </c>
    </row>
    <row r="111">
      <c r="C111" s="3">
        <v>120.0</v>
      </c>
      <c r="D111" s="3" t="s">
        <v>955</v>
      </c>
      <c r="E111" s="3" t="s">
        <v>904</v>
      </c>
      <c r="F111" s="3" t="s">
        <v>856</v>
      </c>
    </row>
    <row r="112">
      <c r="C112" s="3">
        <v>127.0</v>
      </c>
      <c r="D112" s="3" t="s">
        <v>956</v>
      </c>
      <c r="E112" s="3" t="s">
        <v>957</v>
      </c>
      <c r="F112" s="3" t="s">
        <v>856</v>
      </c>
    </row>
    <row r="113">
      <c r="C113" s="3">
        <v>145.0</v>
      </c>
      <c r="D113" s="3" t="s">
        <v>958</v>
      </c>
      <c r="E113" s="3" t="s">
        <v>907</v>
      </c>
      <c r="F113" s="3" t="s">
        <v>856</v>
      </c>
    </row>
    <row r="114">
      <c r="C114" s="3">
        <v>137.0</v>
      </c>
      <c r="D114" s="3" t="s">
        <v>959</v>
      </c>
      <c r="E114" s="3" t="s">
        <v>960</v>
      </c>
      <c r="F114" s="3" t="s">
        <v>961</v>
      </c>
    </row>
    <row r="115">
      <c r="C115" s="3">
        <v>138.0</v>
      </c>
      <c r="D115" s="3" t="s">
        <v>962</v>
      </c>
      <c r="E115" s="3" t="s">
        <v>963</v>
      </c>
      <c r="F115" s="3" t="s">
        <v>961</v>
      </c>
    </row>
    <row r="116">
      <c r="C116" s="3">
        <v>139.0</v>
      </c>
      <c r="D116" s="3" t="s">
        <v>964</v>
      </c>
      <c r="E116" s="3">
        <v>267.5598171</v>
      </c>
      <c r="F116" s="3" t="s">
        <v>961</v>
      </c>
    </row>
    <row r="117">
      <c r="C117" s="3">
        <v>140.0</v>
      </c>
      <c r="D117" s="3" t="s">
        <v>965</v>
      </c>
      <c r="E117" s="3" t="s">
        <v>966</v>
      </c>
      <c r="F117" s="3" t="s">
        <v>961</v>
      </c>
    </row>
    <row r="118">
      <c r="C118" s="3">
        <v>141.0</v>
      </c>
      <c r="D118" s="3" t="s">
        <v>967</v>
      </c>
      <c r="E118" s="3" t="s">
        <v>968</v>
      </c>
      <c r="F118" s="3" t="s">
        <v>961</v>
      </c>
    </row>
    <row r="119">
      <c r="C119" s="3">
        <v>142.0</v>
      </c>
      <c r="D119" s="3" t="s">
        <v>969</v>
      </c>
      <c r="E119" s="3" t="s">
        <v>970</v>
      </c>
      <c r="F119" s="3" t="s">
        <v>961</v>
      </c>
    </row>
    <row r="120">
      <c r="C120" s="3">
        <v>39.0</v>
      </c>
      <c r="D120" s="3" t="s">
        <v>971</v>
      </c>
      <c r="E120" s="3" t="s">
        <v>242</v>
      </c>
      <c r="F120" s="3" t="s">
        <v>961</v>
      </c>
    </row>
    <row r="121">
      <c r="C121" s="3">
        <v>62.0</v>
      </c>
      <c r="D121" s="3" t="s">
        <v>972</v>
      </c>
      <c r="E121" s="3" t="s">
        <v>973</v>
      </c>
      <c r="F121" s="3" t="s">
        <v>961</v>
      </c>
    </row>
    <row r="122">
      <c r="C122" s="3">
        <v>63.0</v>
      </c>
      <c r="D122" s="3" t="s">
        <v>974</v>
      </c>
      <c r="E122" s="3" t="s">
        <v>973</v>
      </c>
      <c r="F122" s="3" t="s">
        <v>961</v>
      </c>
    </row>
    <row r="123">
      <c r="C123" s="3">
        <v>71.0</v>
      </c>
      <c r="D123" s="3" t="s">
        <v>975</v>
      </c>
      <c r="E123" s="3" t="s">
        <v>976</v>
      </c>
      <c r="F123" s="3" t="s">
        <v>961</v>
      </c>
    </row>
    <row r="124">
      <c r="C124" s="3">
        <v>73.0</v>
      </c>
      <c r="D124" s="3" t="s">
        <v>977</v>
      </c>
      <c r="E124" s="3" t="s">
        <v>978</v>
      </c>
      <c r="F124" s="3" t="s">
        <v>961</v>
      </c>
    </row>
    <row r="125">
      <c r="C125" s="3">
        <v>128.0</v>
      </c>
      <c r="D125" s="3" t="s">
        <v>979</v>
      </c>
      <c r="E125" s="3" t="s">
        <v>826</v>
      </c>
      <c r="F125" s="3" t="s">
        <v>961</v>
      </c>
    </row>
    <row r="126">
      <c r="C126" s="3">
        <v>129.0</v>
      </c>
      <c r="D126" s="3" t="s">
        <v>980</v>
      </c>
      <c r="E126" s="3" t="s">
        <v>981</v>
      </c>
      <c r="F126" s="3" t="s">
        <v>961</v>
      </c>
    </row>
    <row r="127">
      <c r="C127" s="3">
        <v>130.0</v>
      </c>
      <c r="D127" s="3" t="s">
        <v>982</v>
      </c>
      <c r="E127" s="3" t="s">
        <v>983</v>
      </c>
      <c r="F127" s="3" t="s">
        <v>961</v>
      </c>
    </row>
    <row r="128">
      <c r="C128" s="3">
        <v>131.0</v>
      </c>
      <c r="D128" s="3" t="s">
        <v>984</v>
      </c>
      <c r="E128" s="3" t="s">
        <v>985</v>
      </c>
      <c r="F128" s="3" t="s">
        <v>961</v>
      </c>
    </row>
    <row r="129">
      <c r="C129" s="3">
        <v>132.0</v>
      </c>
      <c r="D129" s="3" t="s">
        <v>986</v>
      </c>
      <c r="E129" s="3" t="s">
        <v>987</v>
      </c>
      <c r="F129" s="3" t="s">
        <v>961</v>
      </c>
    </row>
    <row r="130">
      <c r="C130" s="3">
        <v>44.0</v>
      </c>
      <c r="D130" s="3" t="s">
        <v>988</v>
      </c>
      <c r="E130" s="3" t="s">
        <v>989</v>
      </c>
      <c r="F130" s="3" t="s">
        <v>990</v>
      </c>
    </row>
    <row r="131">
      <c r="C131" s="3">
        <v>46.0</v>
      </c>
      <c r="D131" s="3" t="s">
        <v>991</v>
      </c>
      <c r="E131" s="3" t="s">
        <v>54</v>
      </c>
      <c r="F131" s="3" t="s">
        <v>990</v>
      </c>
    </row>
    <row r="132">
      <c r="C132" s="3">
        <v>47.0</v>
      </c>
      <c r="D132" s="3" t="s">
        <v>992</v>
      </c>
      <c r="E132" s="3" t="s">
        <v>993</v>
      </c>
      <c r="F132" s="3" t="s">
        <v>990</v>
      </c>
    </row>
    <row r="133">
      <c r="C133" s="3">
        <v>51.0</v>
      </c>
      <c r="D133" s="3" t="s">
        <v>994</v>
      </c>
      <c r="E133" s="3" t="s">
        <v>995</v>
      </c>
      <c r="F133" s="3" t="s">
        <v>990</v>
      </c>
    </row>
    <row r="134">
      <c r="C134" s="3">
        <v>52.0</v>
      </c>
      <c r="D134" s="3" t="s">
        <v>996</v>
      </c>
      <c r="E134" s="3" t="s">
        <v>997</v>
      </c>
      <c r="F134" s="3" t="s">
        <v>990</v>
      </c>
    </row>
    <row r="135">
      <c r="C135" s="3">
        <v>53.0</v>
      </c>
      <c r="D135" s="3" t="s">
        <v>998</v>
      </c>
      <c r="E135" s="3" t="s">
        <v>999</v>
      </c>
      <c r="F135" s="3" t="s">
        <v>990</v>
      </c>
    </row>
    <row r="136">
      <c r="C136" s="3">
        <v>54.0</v>
      </c>
      <c r="D136" s="3" t="s">
        <v>1000</v>
      </c>
      <c r="E136" s="3" t="s">
        <v>834</v>
      </c>
      <c r="F136" s="3" t="s">
        <v>990</v>
      </c>
    </row>
    <row r="137">
      <c r="C137" s="3">
        <v>55.0</v>
      </c>
      <c r="D137" s="3" t="s">
        <v>1001</v>
      </c>
      <c r="E137" s="3" t="s">
        <v>834</v>
      </c>
      <c r="F137" s="3" t="s">
        <v>990</v>
      </c>
    </row>
    <row r="138">
      <c r="C138" s="3">
        <v>56.0</v>
      </c>
      <c r="D138" s="3" t="s">
        <v>1002</v>
      </c>
      <c r="E138" s="3" t="s">
        <v>1003</v>
      </c>
      <c r="F138" s="3" t="s">
        <v>990</v>
      </c>
    </row>
    <row r="139">
      <c r="C139" s="3">
        <v>57.0</v>
      </c>
      <c r="D139" s="3" t="s">
        <v>1004</v>
      </c>
      <c r="E139" s="3" t="s">
        <v>1003</v>
      </c>
      <c r="F139" s="3" t="s">
        <v>990</v>
      </c>
    </row>
    <row r="140">
      <c r="C140" s="3">
        <v>58.0</v>
      </c>
      <c r="D140" s="3" t="s">
        <v>1005</v>
      </c>
      <c r="E140" s="3" t="s">
        <v>1003</v>
      </c>
      <c r="F140" s="3" t="s">
        <v>990</v>
      </c>
    </row>
    <row r="141">
      <c r="C141" s="3">
        <v>61.0</v>
      </c>
      <c r="D141" s="3" t="s">
        <v>1006</v>
      </c>
      <c r="E141" s="3" t="s">
        <v>973</v>
      </c>
      <c r="F141" s="3" t="s">
        <v>990</v>
      </c>
    </row>
    <row r="142">
      <c r="C142" s="3">
        <v>64.0</v>
      </c>
      <c r="D142" s="3" t="s">
        <v>1007</v>
      </c>
      <c r="E142" s="3">
        <v>5.0</v>
      </c>
      <c r="F142" s="3" t="s">
        <v>990</v>
      </c>
    </row>
    <row r="143">
      <c r="C143" s="3">
        <v>65.0</v>
      </c>
      <c r="D143" s="3" t="s">
        <v>1008</v>
      </c>
      <c r="E143" s="3" t="s">
        <v>234</v>
      </c>
      <c r="F143" s="3" t="s">
        <v>990</v>
      </c>
    </row>
    <row r="144">
      <c r="C144" s="3">
        <v>66.0</v>
      </c>
      <c r="D144" s="3" t="s">
        <v>1009</v>
      </c>
      <c r="E144" s="3" t="s">
        <v>999</v>
      </c>
      <c r="F144" s="3" t="s">
        <v>990</v>
      </c>
    </row>
    <row r="145">
      <c r="C145" s="3">
        <v>67.0</v>
      </c>
      <c r="D145" s="3" t="s">
        <v>1010</v>
      </c>
      <c r="E145" s="3" t="s">
        <v>1011</v>
      </c>
      <c r="F145" s="3" t="s">
        <v>990</v>
      </c>
    </row>
    <row r="146">
      <c r="C146" s="3">
        <v>70.0</v>
      </c>
      <c r="D146" s="3" t="s">
        <v>1012</v>
      </c>
      <c r="E146" s="3" t="s">
        <v>1013</v>
      </c>
      <c r="F146" s="3" t="s">
        <v>990</v>
      </c>
    </row>
    <row r="147">
      <c r="C147" s="3">
        <v>77.0</v>
      </c>
      <c r="D147" s="3" t="s">
        <v>1014</v>
      </c>
      <c r="E147" s="3">
        <v>7.0</v>
      </c>
      <c r="F147" s="3" t="s">
        <v>990</v>
      </c>
    </row>
    <row r="148">
      <c r="C148" s="3">
        <v>106.0</v>
      </c>
      <c r="D148" s="3" t="s">
        <v>1015</v>
      </c>
      <c r="E148" s="3" t="s">
        <v>51</v>
      </c>
      <c r="F148" s="3" t="s">
        <v>990</v>
      </c>
    </row>
    <row r="149">
      <c r="C149" s="3">
        <v>109.0</v>
      </c>
      <c r="D149" s="3" t="s">
        <v>1016</v>
      </c>
      <c r="E149" s="3">
        <v>1000000.0</v>
      </c>
      <c r="F149" s="3" t="s">
        <v>990</v>
      </c>
    </row>
    <row r="150">
      <c r="C150" s="3">
        <v>110.0</v>
      </c>
      <c r="D150" s="3" t="s">
        <v>1017</v>
      </c>
      <c r="E150" s="3">
        <v>1.0E9</v>
      </c>
      <c r="F150" s="3" t="s">
        <v>990</v>
      </c>
    </row>
  </sheetData>
  <autoFilter ref="$C$4:$K$150">
    <sortState ref="C4:K150">
      <sortCondition ref="F4:F150"/>
      <sortCondition ref="C4:C150"/>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7.29"/>
    <col customWidth="1" min="2" max="2" width="10.86"/>
    <col customWidth="1" min="3" max="3" width="51.0"/>
    <col customWidth="1" min="4" max="4" width="40.14"/>
    <col customWidth="1" min="5" max="5" width="41.86"/>
  </cols>
  <sheetData>
    <row r="1">
      <c r="A1" s="9"/>
      <c r="B1" s="9"/>
      <c r="C1" s="9"/>
    </row>
    <row r="2">
      <c r="A2" s="9"/>
      <c r="B2" s="9"/>
      <c r="C2" s="9"/>
      <c r="D2" s="24" t="str">
        <f>IFERROR(__xludf.DUMMYFUNCTION("SPLIT(C2,""="")"),"#VALUE!")</f>
        <v>#VALUE!</v>
      </c>
      <c r="E2" s="39"/>
      <c r="F2" s="9"/>
      <c r="G2" s="9"/>
      <c r="H2" s="9"/>
      <c r="I2" s="9" t="str">
        <f t="shared" ref="I2:J2" si="1">TRIM(D2)</f>
        <v>#VALUE!</v>
      </c>
      <c r="J2" s="9" t="str">
        <f t="shared" si="1"/>
        <v/>
      </c>
      <c r="K2" s="9" t="s">
        <v>1018</v>
      </c>
    </row>
    <row r="3">
      <c r="A3" s="7" t="s">
        <v>1019</v>
      </c>
      <c r="B3" s="7" t="s">
        <v>1020</v>
      </c>
      <c r="C3" s="7" t="s">
        <v>1021</v>
      </c>
      <c r="D3" s="3" t="s">
        <v>36</v>
      </c>
      <c r="E3" s="3" t="s">
        <v>1022</v>
      </c>
      <c r="F3" s="40"/>
      <c r="G3" s="41" t="s">
        <v>1023</v>
      </c>
      <c r="H3" s="3" t="s">
        <v>48</v>
      </c>
      <c r="I3" s="3" t="s">
        <v>45</v>
      </c>
      <c r="J3" s="3" t="s">
        <v>1024</v>
      </c>
      <c r="M3" s="42" t="s">
        <v>1025</v>
      </c>
      <c r="N3" s="43" t="s">
        <v>1026</v>
      </c>
    </row>
    <row r="4">
      <c r="A4" s="3">
        <v>1.0</v>
      </c>
      <c r="B4" s="3"/>
      <c r="C4" s="3" t="s">
        <v>1027</v>
      </c>
      <c r="D4" s="44" t="s">
        <v>1028</v>
      </c>
      <c r="E4" s="3" t="s">
        <v>1029</v>
      </c>
      <c r="F4" s="44">
        <f t="shared" ref="F4:F50" si="2">LEN(E4)-LEN(SUBSTITUTE(E4,CHAR(10),""))+1
</f>
        <v>1</v>
      </c>
      <c r="H4" s="3"/>
      <c r="I4" s="3" t="s">
        <v>1030</v>
      </c>
      <c r="M4" s="45" t="s">
        <v>1031</v>
      </c>
      <c r="N4" s="45" t="s">
        <v>1032</v>
      </c>
      <c r="O4" s="45" t="s">
        <v>1033</v>
      </c>
      <c r="P4" s="3" t="s">
        <v>1034</v>
      </c>
    </row>
    <row r="5">
      <c r="A5" s="3">
        <v>2.0</v>
      </c>
      <c r="B5" s="3"/>
      <c r="C5" s="3" t="s">
        <v>1027</v>
      </c>
      <c r="D5" s="3" t="s">
        <v>1035</v>
      </c>
      <c r="E5" s="3" t="s">
        <v>1036</v>
      </c>
      <c r="F5" s="44">
        <f t="shared" si="2"/>
        <v>1</v>
      </c>
      <c r="H5" s="3"/>
      <c r="I5" s="3" t="s">
        <v>1037</v>
      </c>
      <c r="M5" s="46" t="s">
        <v>1038</v>
      </c>
      <c r="N5" s="47" t="s">
        <v>1039</v>
      </c>
    </row>
    <row r="6">
      <c r="A6" s="3">
        <v>3.0</v>
      </c>
      <c r="B6" s="3"/>
      <c r="C6" s="3" t="s">
        <v>1027</v>
      </c>
      <c r="D6" s="3" t="s">
        <v>1040</v>
      </c>
      <c r="E6" s="3" t="s">
        <v>1041</v>
      </c>
      <c r="F6" s="44">
        <f t="shared" si="2"/>
        <v>1</v>
      </c>
      <c r="H6" s="3"/>
      <c r="I6" s="3" t="s">
        <v>1042</v>
      </c>
      <c r="M6" s="44" t="s">
        <v>1043</v>
      </c>
      <c r="N6" s="44" t="s">
        <v>1044</v>
      </c>
    </row>
    <row r="7">
      <c r="A7" s="3">
        <v>4.0</v>
      </c>
      <c r="B7" s="3"/>
      <c r="C7" s="3" t="s">
        <v>1027</v>
      </c>
      <c r="D7" s="3" t="s">
        <v>1045</v>
      </c>
      <c r="E7" s="48" t="s">
        <v>1046</v>
      </c>
      <c r="F7" s="44">
        <f t="shared" si="2"/>
        <v>1</v>
      </c>
      <c r="H7" s="3"/>
      <c r="I7" s="3"/>
      <c r="M7" s="44" t="s">
        <v>1047</v>
      </c>
      <c r="N7" s="45" t="s">
        <v>1048</v>
      </c>
    </row>
    <row r="8">
      <c r="A8" s="3">
        <v>5.0</v>
      </c>
      <c r="B8" s="3"/>
      <c r="C8" s="3" t="s">
        <v>1027</v>
      </c>
      <c r="D8" s="49" t="s">
        <v>1049</v>
      </c>
      <c r="E8" s="3" t="s">
        <v>1050</v>
      </c>
      <c r="F8" s="44">
        <f t="shared" si="2"/>
        <v>1</v>
      </c>
      <c r="H8" s="3"/>
      <c r="I8" s="44" t="s">
        <v>1051</v>
      </c>
      <c r="K8" s="3" t="s">
        <v>1052</v>
      </c>
      <c r="M8" s="44" t="s">
        <v>1053</v>
      </c>
    </row>
    <row r="9">
      <c r="A9" s="3">
        <v>6.0</v>
      </c>
      <c r="B9" s="3"/>
      <c r="C9" s="3" t="s">
        <v>1027</v>
      </c>
      <c r="D9" s="50" t="s">
        <v>1054</v>
      </c>
      <c r="E9" s="3" t="s">
        <v>1055</v>
      </c>
      <c r="F9" s="44">
        <f t="shared" si="2"/>
        <v>1</v>
      </c>
      <c r="H9" s="3"/>
      <c r="I9" s="44" t="s">
        <v>1056</v>
      </c>
      <c r="K9" s="3" t="s">
        <v>1052</v>
      </c>
      <c r="M9" s="44" t="s">
        <v>1057</v>
      </c>
    </row>
    <row r="10">
      <c r="A10" s="3">
        <v>7.0</v>
      </c>
      <c r="D10" s="50" t="s">
        <v>1058</v>
      </c>
      <c r="E10" s="3" t="s">
        <v>1059</v>
      </c>
      <c r="F10" s="44">
        <f t="shared" si="2"/>
        <v>1</v>
      </c>
      <c r="H10" s="3"/>
      <c r="I10" s="44" t="s">
        <v>1060</v>
      </c>
      <c r="K10" s="3" t="s">
        <v>1052</v>
      </c>
      <c r="M10" s="3" t="s">
        <v>1061</v>
      </c>
      <c r="N10" s="51" t="s">
        <v>1048</v>
      </c>
    </row>
    <row r="11">
      <c r="A11" s="3">
        <v>8.0</v>
      </c>
      <c r="B11" s="9" t="s">
        <v>1062</v>
      </c>
      <c r="C11" s="44" t="s">
        <v>1063</v>
      </c>
      <c r="D11" s="3" t="s">
        <v>1064</v>
      </c>
      <c r="E11" s="3" t="s">
        <v>1065</v>
      </c>
      <c r="F11" s="44">
        <f t="shared" si="2"/>
        <v>1</v>
      </c>
      <c r="H11" s="3"/>
      <c r="I11" s="3" t="s">
        <v>1066</v>
      </c>
      <c r="M11" s="3" t="s">
        <v>1067</v>
      </c>
      <c r="N11" s="51" t="s">
        <v>1068</v>
      </c>
    </row>
    <row r="12">
      <c r="A12" s="3">
        <v>9.0</v>
      </c>
      <c r="B12" s="9" t="s">
        <v>1062</v>
      </c>
      <c r="C12" s="44" t="s">
        <v>1063</v>
      </c>
      <c r="D12" s="44" t="s">
        <v>1069</v>
      </c>
      <c r="E12" s="13" t="s">
        <v>1070</v>
      </c>
      <c r="F12" s="44">
        <f t="shared" si="2"/>
        <v>1</v>
      </c>
      <c r="H12" s="3"/>
      <c r="I12" s="3" t="s">
        <v>1071</v>
      </c>
      <c r="M12" s="52" t="s">
        <v>1072</v>
      </c>
      <c r="N12" s="53" t="s">
        <v>1073</v>
      </c>
    </row>
    <row r="13">
      <c r="A13" s="3">
        <v>10.0</v>
      </c>
      <c r="B13" s="9" t="s">
        <v>1062</v>
      </c>
      <c r="C13" s="44" t="s">
        <v>1063</v>
      </c>
      <c r="D13" s="3" t="s">
        <v>1074</v>
      </c>
      <c r="E13" s="9" t="s">
        <v>1075</v>
      </c>
      <c r="F13" s="44">
        <f t="shared" si="2"/>
        <v>1</v>
      </c>
      <c r="H13" s="3"/>
      <c r="I13" s="3" t="s">
        <v>1076</v>
      </c>
      <c r="J13" s="3" t="s">
        <v>1077</v>
      </c>
      <c r="M13" s="54" t="s">
        <v>1078</v>
      </c>
    </row>
    <row r="14">
      <c r="A14" s="3">
        <v>11.0</v>
      </c>
      <c r="B14" s="9" t="s">
        <v>1062</v>
      </c>
      <c r="C14" s="44" t="s">
        <v>1063</v>
      </c>
      <c r="D14" s="3" t="s">
        <v>1079</v>
      </c>
      <c r="E14" s="7" t="s">
        <v>1080</v>
      </c>
      <c r="F14" s="44">
        <f t="shared" si="2"/>
        <v>1</v>
      </c>
    </row>
    <row r="15">
      <c r="A15" s="3">
        <v>12.0</v>
      </c>
      <c r="B15" s="9" t="s">
        <v>1062</v>
      </c>
      <c r="C15" s="44" t="s">
        <v>1063</v>
      </c>
      <c r="D15" s="55" t="s">
        <v>1081</v>
      </c>
      <c r="E15" s="7" t="s">
        <v>1082</v>
      </c>
      <c r="F15" s="44">
        <f t="shared" si="2"/>
        <v>1</v>
      </c>
      <c r="M15" s="56"/>
    </row>
    <row r="16">
      <c r="A16" s="3">
        <v>13.0</v>
      </c>
      <c r="B16" s="9" t="s">
        <v>1062</v>
      </c>
      <c r="C16" s="44" t="s">
        <v>1063</v>
      </c>
      <c r="D16" s="55" t="s">
        <v>1083</v>
      </c>
      <c r="E16" s="7" t="s">
        <v>1084</v>
      </c>
      <c r="F16" s="44">
        <f t="shared" si="2"/>
        <v>1</v>
      </c>
      <c r="M16" s="56"/>
    </row>
    <row r="17">
      <c r="A17" s="3">
        <v>14.0</v>
      </c>
      <c r="B17" s="9" t="s">
        <v>1062</v>
      </c>
      <c r="C17" s="44" t="s">
        <v>1063</v>
      </c>
      <c r="D17" s="57" t="s">
        <v>1085</v>
      </c>
      <c r="E17" s="7" t="s">
        <v>1086</v>
      </c>
      <c r="F17" s="44">
        <f t="shared" si="2"/>
        <v>1</v>
      </c>
      <c r="M17" s="56"/>
    </row>
    <row r="18">
      <c r="A18" s="3">
        <v>15.0</v>
      </c>
      <c r="B18" s="9" t="s">
        <v>1062</v>
      </c>
      <c r="C18" s="44" t="s">
        <v>1063</v>
      </c>
      <c r="D18" s="58" t="s">
        <v>1087</v>
      </c>
      <c r="E18" s="7" t="s">
        <v>1088</v>
      </c>
      <c r="F18" s="44">
        <f t="shared" si="2"/>
        <v>1</v>
      </c>
      <c r="M18" s="56"/>
    </row>
    <row r="19">
      <c r="A19" s="3">
        <v>16.0</v>
      </c>
      <c r="B19" s="9" t="s">
        <v>1062</v>
      </c>
      <c r="C19" s="44" t="s">
        <v>1063</v>
      </c>
      <c r="D19" s="58" t="s">
        <v>1089</v>
      </c>
      <c r="E19" s="7" t="s">
        <v>1090</v>
      </c>
      <c r="F19" s="44">
        <f t="shared" si="2"/>
        <v>1</v>
      </c>
      <c r="M19" s="56"/>
    </row>
    <row r="20">
      <c r="A20" s="3">
        <v>17.0</v>
      </c>
      <c r="B20" s="9" t="s">
        <v>1062</v>
      </c>
      <c r="C20" s="44" t="s">
        <v>1063</v>
      </c>
      <c r="D20" s="58" t="s">
        <v>1091</v>
      </c>
      <c r="E20" s="7" t="s">
        <v>1092</v>
      </c>
      <c r="F20" s="44">
        <f t="shared" si="2"/>
        <v>1</v>
      </c>
      <c r="M20" s="56"/>
      <c r="N20" s="3" t="s">
        <v>1093</v>
      </c>
    </row>
    <row r="21">
      <c r="A21" s="3">
        <v>18.0</v>
      </c>
      <c r="B21" s="9" t="s">
        <v>1062</v>
      </c>
      <c r="C21" s="44" t="s">
        <v>1063</v>
      </c>
      <c r="D21" s="58" t="s">
        <v>1094</v>
      </c>
      <c r="E21" s="7" t="s">
        <v>1095</v>
      </c>
      <c r="F21" s="44">
        <f t="shared" si="2"/>
        <v>1</v>
      </c>
      <c r="M21" s="56"/>
      <c r="N21" s="3" t="s">
        <v>1096</v>
      </c>
      <c r="O21" s="3" t="s">
        <v>1097</v>
      </c>
    </row>
    <row r="22">
      <c r="A22" s="3">
        <v>19.0</v>
      </c>
      <c r="B22" s="9" t="s">
        <v>1062</v>
      </c>
      <c r="C22" s="44" t="s">
        <v>1063</v>
      </c>
      <c r="D22" s="58" t="s">
        <v>1098</v>
      </c>
      <c r="E22" s="7" t="s">
        <v>1099</v>
      </c>
      <c r="F22" s="44">
        <f t="shared" si="2"/>
        <v>1</v>
      </c>
      <c r="M22" s="56"/>
    </row>
    <row r="23">
      <c r="A23" s="3">
        <v>20.0</v>
      </c>
      <c r="B23" s="9" t="s">
        <v>1062</v>
      </c>
      <c r="C23" s="44" t="s">
        <v>1063</v>
      </c>
      <c r="D23" s="59" t="s">
        <v>1100</v>
      </c>
      <c r="E23" s="7" t="s">
        <v>1101</v>
      </c>
      <c r="F23" s="44">
        <f t="shared" si="2"/>
        <v>1</v>
      </c>
      <c r="M23" s="56"/>
    </row>
    <row r="24">
      <c r="A24" s="3">
        <v>21.0</v>
      </c>
      <c r="C24" s="9" t="s">
        <v>1102</v>
      </c>
      <c r="D24" s="58" t="s">
        <v>1103</v>
      </c>
      <c r="E24" s="7" t="s">
        <v>1104</v>
      </c>
      <c r="F24" s="44">
        <f t="shared" si="2"/>
        <v>1</v>
      </c>
    </row>
    <row r="25">
      <c r="A25" s="3">
        <v>22.0</v>
      </c>
      <c r="C25" s="9" t="s">
        <v>1105</v>
      </c>
      <c r="D25" s="58" t="s">
        <v>1106</v>
      </c>
      <c r="E25" s="7" t="s">
        <v>1107</v>
      </c>
      <c r="F25" s="44">
        <f t="shared" si="2"/>
        <v>1</v>
      </c>
    </row>
    <row r="26">
      <c r="A26" s="3">
        <v>23.0</v>
      </c>
      <c r="C26" s="9" t="s">
        <v>1105</v>
      </c>
      <c r="D26" s="58" t="s">
        <v>1108</v>
      </c>
      <c r="E26" s="7" t="s">
        <v>1109</v>
      </c>
      <c r="F26" s="44">
        <f t="shared" si="2"/>
        <v>1</v>
      </c>
    </row>
    <row r="27">
      <c r="A27" s="3">
        <v>24.0</v>
      </c>
      <c r="C27" s="9" t="s">
        <v>1105</v>
      </c>
      <c r="D27" s="58" t="s">
        <v>1110</v>
      </c>
      <c r="E27" s="7" t="s">
        <v>1111</v>
      </c>
      <c r="F27" s="44">
        <f t="shared" si="2"/>
        <v>1</v>
      </c>
    </row>
    <row r="28">
      <c r="A28" s="3">
        <v>25.0</v>
      </c>
      <c r="D28" s="60" t="s">
        <v>1112</v>
      </c>
      <c r="E28" s="3" t="s">
        <v>1113</v>
      </c>
      <c r="F28" s="44">
        <f t="shared" si="2"/>
        <v>1</v>
      </c>
      <c r="H28" s="3"/>
      <c r="I28" s="44" t="s">
        <v>1114</v>
      </c>
      <c r="K28" s="3" t="s">
        <v>1052</v>
      </c>
    </row>
    <row r="29">
      <c r="A29" s="3">
        <v>26.0</v>
      </c>
      <c r="D29" s="55" t="s">
        <v>1115</v>
      </c>
      <c r="E29" s="44" t="s">
        <v>1116</v>
      </c>
      <c r="F29" s="44">
        <f t="shared" si="2"/>
        <v>1</v>
      </c>
      <c r="H29" s="3"/>
      <c r="I29" s="45" t="s">
        <v>1117</v>
      </c>
      <c r="K29" s="3" t="s">
        <v>1052</v>
      </c>
    </row>
    <row r="30">
      <c r="A30" s="3">
        <v>27.0</v>
      </c>
      <c r="C30" s="44" t="s">
        <v>1118</v>
      </c>
      <c r="D30" s="24" t="s">
        <v>1119</v>
      </c>
      <c r="E30" s="7" t="s">
        <v>1120</v>
      </c>
      <c r="F30" s="44">
        <f t="shared" si="2"/>
        <v>1</v>
      </c>
      <c r="H30" s="3"/>
      <c r="I30" s="3" t="s">
        <v>1121</v>
      </c>
    </row>
    <row r="31">
      <c r="A31" s="3">
        <v>28.0</v>
      </c>
      <c r="C31" s="44" t="s">
        <v>1118</v>
      </c>
      <c r="D31" s="9" t="s">
        <v>1122</v>
      </c>
      <c r="E31" s="9" t="s">
        <v>1123</v>
      </c>
      <c r="F31" s="44">
        <f t="shared" si="2"/>
        <v>1</v>
      </c>
      <c r="G31" s="23"/>
      <c r="H31" s="23"/>
      <c r="I31" s="13" t="s">
        <v>1124</v>
      </c>
    </row>
    <row r="32">
      <c r="A32" s="3">
        <v>29.0</v>
      </c>
      <c r="C32" s="44" t="s">
        <v>1118</v>
      </c>
      <c r="D32" s="7" t="s">
        <v>1125</v>
      </c>
      <c r="E32" s="7" t="s">
        <v>1126</v>
      </c>
      <c r="F32" s="44">
        <f t="shared" si="2"/>
        <v>1</v>
      </c>
      <c r="G32" s="23"/>
      <c r="H32" s="23"/>
      <c r="I32" s="13" t="s">
        <v>1127</v>
      </c>
    </row>
    <row r="33">
      <c r="A33" s="3">
        <v>30.0</v>
      </c>
      <c r="C33" s="44" t="s">
        <v>1118</v>
      </c>
      <c r="D33" s="9" t="s">
        <v>1128</v>
      </c>
      <c r="E33" s="7" t="s">
        <v>1129</v>
      </c>
      <c r="F33" s="44">
        <f t="shared" si="2"/>
        <v>1</v>
      </c>
      <c r="G33" s="61"/>
      <c r="H33" s="61"/>
      <c r="I33" s="57" t="s">
        <v>1130</v>
      </c>
    </row>
    <row r="34">
      <c r="A34" s="3">
        <v>31.0</v>
      </c>
      <c r="C34" s="44" t="s">
        <v>1118</v>
      </c>
      <c r="D34" s="9" t="s">
        <v>1131</v>
      </c>
      <c r="E34" s="7" t="s">
        <v>1132</v>
      </c>
      <c r="F34" s="44">
        <f t="shared" si="2"/>
        <v>1</v>
      </c>
      <c r="G34" s="61"/>
      <c r="H34" s="61"/>
      <c r="I34" s="57" t="s">
        <v>1133</v>
      </c>
    </row>
    <row r="35">
      <c r="A35" s="3">
        <v>32.0</v>
      </c>
      <c r="C35" s="44" t="s">
        <v>1118</v>
      </c>
      <c r="D35" s="24" t="s">
        <v>1134</v>
      </c>
      <c r="E35" s="9" t="s">
        <v>1135</v>
      </c>
      <c r="F35" s="44">
        <f t="shared" si="2"/>
        <v>1</v>
      </c>
      <c r="G35" s="61"/>
      <c r="H35" s="61"/>
      <c r="I35" s="57" t="s">
        <v>1136</v>
      </c>
    </row>
    <row r="36">
      <c r="A36" s="3">
        <v>33.0</v>
      </c>
      <c r="B36" s="9"/>
      <c r="D36" s="3" t="s">
        <v>1137</v>
      </c>
      <c r="E36" s="3" t="s">
        <v>1138</v>
      </c>
      <c r="F36" s="44">
        <f t="shared" si="2"/>
        <v>1</v>
      </c>
      <c r="G36" s="61"/>
      <c r="H36" s="61"/>
      <c r="I36" s="62" t="s">
        <v>1139</v>
      </c>
      <c r="K36" s="3" t="s">
        <v>1052</v>
      </c>
    </row>
    <row r="37">
      <c r="A37" s="3">
        <v>34.0</v>
      </c>
      <c r="B37" s="9" t="s">
        <v>1140</v>
      </c>
      <c r="C37" s="9" t="s">
        <v>1141</v>
      </c>
      <c r="D37" s="9" t="s">
        <v>1142</v>
      </c>
      <c r="E37" s="39" t="s">
        <v>1143</v>
      </c>
      <c r="F37" s="44">
        <f t="shared" si="2"/>
        <v>1</v>
      </c>
      <c r="G37" s="61"/>
      <c r="H37" s="61"/>
      <c r="I37" s="57"/>
    </row>
    <row r="38">
      <c r="A38" s="3">
        <v>35.0</v>
      </c>
      <c r="B38" s="9" t="s">
        <v>1140</v>
      </c>
      <c r="C38" s="9" t="s">
        <v>1141</v>
      </c>
      <c r="D38" s="13" t="s">
        <v>1144</v>
      </c>
      <c r="E38" s="39"/>
      <c r="F38" s="44">
        <f t="shared" si="2"/>
        <v>1</v>
      </c>
      <c r="G38" s="61"/>
      <c r="H38" s="61"/>
      <c r="I38" s="57"/>
    </row>
    <row r="39">
      <c r="A39" s="3">
        <v>36.0</v>
      </c>
      <c r="B39" s="9" t="s">
        <v>1140</v>
      </c>
      <c r="C39" s="9" t="s">
        <v>1141</v>
      </c>
      <c r="D39" s="9" t="s">
        <v>1145</v>
      </c>
      <c r="E39" s="39"/>
      <c r="F39" s="44">
        <f t="shared" si="2"/>
        <v>1</v>
      </c>
      <c r="G39" s="61"/>
      <c r="H39" s="61"/>
      <c r="I39" s="57"/>
    </row>
    <row r="40">
      <c r="A40" s="3">
        <v>37.0</v>
      </c>
      <c r="B40" s="9" t="s">
        <v>1140</v>
      </c>
      <c r="C40" s="9" t="s">
        <v>1141</v>
      </c>
      <c r="D40" s="23" t="s">
        <v>1146</v>
      </c>
      <c r="E40" s="7"/>
      <c r="F40" s="44">
        <f t="shared" si="2"/>
        <v>1</v>
      </c>
      <c r="G40" s="61"/>
      <c r="H40" s="61"/>
      <c r="I40" s="57"/>
    </row>
    <row r="41">
      <c r="A41" s="3">
        <v>38.0</v>
      </c>
      <c r="B41" s="9"/>
      <c r="D41" s="3" t="s">
        <v>1147</v>
      </c>
      <c r="E41" s="44" t="s">
        <v>1148</v>
      </c>
      <c r="F41" s="44">
        <f t="shared" si="2"/>
        <v>1</v>
      </c>
      <c r="G41" s="61"/>
      <c r="H41" s="61"/>
      <c r="I41" s="62" t="s">
        <v>1149</v>
      </c>
      <c r="K41" s="3" t="s">
        <v>1052</v>
      </c>
    </row>
    <row r="42">
      <c r="A42" s="3">
        <v>39.0</v>
      </c>
      <c r="B42" s="9"/>
      <c r="C42" s="9"/>
      <c r="D42" s="63" t="s">
        <v>1150</v>
      </c>
      <c r="E42" s="44" t="s">
        <v>1151</v>
      </c>
      <c r="F42" s="44">
        <f t="shared" si="2"/>
        <v>1</v>
      </c>
      <c r="G42" s="61"/>
      <c r="H42" s="61"/>
      <c r="I42" s="61" t="s">
        <v>1152</v>
      </c>
      <c r="K42" s="3" t="s">
        <v>1052</v>
      </c>
    </row>
    <row r="43">
      <c r="A43" s="3">
        <v>40.0</v>
      </c>
      <c r="B43" s="9" t="s">
        <v>1140</v>
      </c>
      <c r="C43" s="9" t="s">
        <v>1141</v>
      </c>
      <c r="D43" s="9" t="s">
        <v>1153</v>
      </c>
      <c r="E43" s="64" t="s">
        <v>1154</v>
      </c>
      <c r="F43" s="44">
        <f t="shared" si="2"/>
        <v>1</v>
      </c>
      <c r="G43" s="61"/>
      <c r="H43" s="61"/>
      <c r="I43" s="61" t="s">
        <v>1155</v>
      </c>
      <c r="L43" s="65"/>
      <c r="M43" s="65"/>
      <c r="N43" s="65"/>
      <c r="O43" s="65"/>
      <c r="P43" s="65"/>
    </row>
    <row r="44">
      <c r="A44" s="3">
        <v>41.0</v>
      </c>
      <c r="B44" s="9" t="s">
        <v>1140</v>
      </c>
      <c r="C44" s="9" t="s">
        <v>1141</v>
      </c>
      <c r="D44" s="9" t="s">
        <v>1156</v>
      </c>
      <c r="E44" s="7" t="s">
        <v>1157</v>
      </c>
      <c r="F44" s="44">
        <f t="shared" si="2"/>
        <v>1</v>
      </c>
      <c r="G44" s="61"/>
      <c r="H44" s="61"/>
      <c r="I44" s="61" t="s">
        <v>1158</v>
      </c>
      <c r="L44" s="65"/>
      <c r="M44" s="65"/>
      <c r="N44" s="65"/>
      <c r="O44" s="65"/>
      <c r="P44" s="65"/>
    </row>
    <row r="45">
      <c r="A45" s="3">
        <v>42.0</v>
      </c>
      <c r="B45" s="9" t="s">
        <v>1140</v>
      </c>
      <c r="C45" s="9" t="s">
        <v>1141</v>
      </c>
      <c r="D45" s="9" t="s">
        <v>1159</v>
      </c>
      <c r="E45" s="7" t="s">
        <v>1160</v>
      </c>
      <c r="F45" s="44">
        <f t="shared" si="2"/>
        <v>1</v>
      </c>
      <c r="G45" s="61"/>
      <c r="H45" s="61"/>
      <c r="I45" s="61" t="s">
        <v>1161</v>
      </c>
      <c r="L45" s="65"/>
      <c r="M45" s="66" t="s">
        <v>1162</v>
      </c>
      <c r="N45" s="65"/>
      <c r="O45" s="65"/>
      <c r="P45" s="65"/>
    </row>
    <row r="46">
      <c r="A46" s="3">
        <v>43.0</v>
      </c>
      <c r="B46" s="9" t="s">
        <v>1140</v>
      </c>
      <c r="C46" s="9" t="s">
        <v>1141</v>
      </c>
      <c r="D46" s="7" t="s">
        <v>1163</v>
      </c>
      <c r="E46" s="7" t="s">
        <v>1164</v>
      </c>
      <c r="F46" s="44">
        <f t="shared" si="2"/>
        <v>1</v>
      </c>
      <c r="G46" s="67"/>
      <c r="H46" s="67"/>
      <c r="I46" s="67" t="s">
        <v>1165</v>
      </c>
      <c r="L46" s="65"/>
      <c r="M46" s="65"/>
      <c r="N46" s="65"/>
      <c r="O46" s="65"/>
      <c r="P46" s="65"/>
    </row>
    <row r="47">
      <c r="A47" s="3">
        <v>44.0</v>
      </c>
      <c r="B47" s="9" t="s">
        <v>1140</v>
      </c>
      <c r="C47" s="9" t="s">
        <v>1141</v>
      </c>
      <c r="D47" s="61" t="s">
        <v>1166</v>
      </c>
      <c r="E47" s="48" t="s">
        <v>1167</v>
      </c>
      <c r="F47" s="44">
        <f t="shared" si="2"/>
        <v>1</v>
      </c>
      <c r="L47" s="65"/>
      <c r="M47" s="65"/>
      <c r="N47" s="65"/>
      <c r="O47" s="65"/>
      <c r="P47" s="65"/>
    </row>
    <row r="48">
      <c r="A48" s="3">
        <v>45.0</v>
      </c>
      <c r="B48" s="66"/>
      <c r="C48" s="66" t="s">
        <v>1168</v>
      </c>
      <c r="D48" s="68" t="s">
        <v>1169</v>
      </c>
      <c r="E48" s="68" t="s">
        <v>1170</v>
      </c>
      <c r="F48" s="44">
        <f t="shared" si="2"/>
        <v>2</v>
      </c>
      <c r="G48" s="69"/>
      <c r="H48" s="69"/>
      <c r="I48" s="69"/>
      <c r="J48" s="65"/>
      <c r="K48" s="66" t="s">
        <v>1171</v>
      </c>
      <c r="L48" s="65"/>
      <c r="M48" s="65"/>
      <c r="N48" s="65"/>
      <c r="O48" s="65"/>
      <c r="P48" s="65"/>
    </row>
    <row r="49">
      <c r="A49" s="3">
        <v>46.0</v>
      </c>
      <c r="B49" s="66"/>
      <c r="C49" s="66" t="s">
        <v>1168</v>
      </c>
      <c r="D49" s="70" t="s">
        <v>1172</v>
      </c>
      <c r="E49" s="70" t="s">
        <v>1173</v>
      </c>
      <c r="F49" s="44">
        <f t="shared" si="2"/>
        <v>2</v>
      </c>
      <c r="G49" s="49"/>
      <c r="H49" s="69"/>
      <c r="I49" s="69"/>
      <c r="J49" s="65"/>
      <c r="K49" s="66" t="s">
        <v>1171</v>
      </c>
      <c r="L49" s="65"/>
      <c r="M49" s="65"/>
      <c r="N49" s="65"/>
      <c r="O49" s="65"/>
      <c r="P49" s="65"/>
    </row>
    <row r="50">
      <c r="A50" s="3">
        <v>47.0</v>
      </c>
      <c r="B50" s="65"/>
      <c r="C50" s="66" t="s">
        <v>1168</v>
      </c>
      <c r="D50" s="70" t="s">
        <v>1174</v>
      </c>
      <c r="E50" s="70" t="s">
        <v>1175</v>
      </c>
      <c r="F50" s="44">
        <f t="shared" si="2"/>
        <v>2</v>
      </c>
      <c r="G50" s="49"/>
      <c r="H50" s="65"/>
      <c r="I50" s="65"/>
      <c r="J50" s="66"/>
      <c r="K50" s="66"/>
      <c r="L50" s="65"/>
      <c r="M50" s="65"/>
      <c r="N50" s="65"/>
      <c r="O50" s="65"/>
      <c r="P50" s="65"/>
    </row>
    <row r="51">
      <c r="A51" s="3">
        <v>48.0</v>
      </c>
      <c r="B51" s="65"/>
      <c r="C51" s="42" t="s">
        <v>1025</v>
      </c>
      <c r="D51" s="43" t="s">
        <v>1069</v>
      </c>
      <c r="E51" s="71" t="s">
        <v>1176</v>
      </c>
      <c r="F51" s="44">
        <f t="shared" ref="F51:F53" si="3">LEN(D51)-LEN(SUBSTITUTE(D51,CHAR(10),""))+1
</f>
        <v>1</v>
      </c>
      <c r="H51" s="65"/>
      <c r="I51" s="65"/>
      <c r="J51" s="65"/>
      <c r="K51" s="66" t="s">
        <v>1171</v>
      </c>
      <c r="L51" s="65"/>
      <c r="M51" s="65"/>
      <c r="N51" s="65"/>
      <c r="O51" s="65"/>
      <c r="P51" s="65"/>
    </row>
    <row r="52">
      <c r="A52" s="3">
        <v>49.0</v>
      </c>
      <c r="B52" s="65"/>
      <c r="C52" s="42" t="s">
        <v>1025</v>
      </c>
      <c r="D52" s="71" t="s">
        <v>1177</v>
      </c>
      <c r="E52" s="71" t="s">
        <v>1178</v>
      </c>
      <c r="F52" s="44">
        <f t="shared" si="3"/>
        <v>1</v>
      </c>
      <c r="H52" s="65"/>
      <c r="I52" s="65"/>
      <c r="J52" s="65"/>
      <c r="K52" s="66" t="s">
        <v>1171</v>
      </c>
      <c r="L52" s="65"/>
      <c r="M52" s="65"/>
      <c r="N52" s="65"/>
      <c r="O52" s="65"/>
      <c r="P52" s="65"/>
    </row>
    <row r="53">
      <c r="A53" s="3">
        <v>50.0</v>
      </c>
      <c r="B53" s="65"/>
      <c r="C53" s="42" t="s">
        <v>1025</v>
      </c>
      <c r="D53" s="71" t="s">
        <v>1179</v>
      </c>
      <c r="E53" s="71" t="s">
        <v>1180</v>
      </c>
      <c r="F53" s="44">
        <f t="shared" si="3"/>
        <v>1</v>
      </c>
      <c r="H53" s="65"/>
      <c r="I53" s="65"/>
      <c r="J53" s="65"/>
      <c r="K53" s="66" t="s">
        <v>1171</v>
      </c>
      <c r="L53" s="65"/>
      <c r="M53" s="65"/>
      <c r="N53" s="65"/>
      <c r="O53" s="65"/>
      <c r="P53" s="65"/>
    </row>
    <row r="54">
      <c r="A54" s="3">
        <v>51.0</v>
      </c>
      <c r="B54" s="65"/>
      <c r="C54" s="42" t="s">
        <v>1025</v>
      </c>
      <c r="D54" s="71" t="s">
        <v>1181</v>
      </c>
      <c r="E54" s="71" t="s">
        <v>1182</v>
      </c>
      <c r="F54" s="44">
        <f t="shared" ref="F54:F66" si="4">LEN(E54)-LEN(SUBSTITUTE(E54,CHAR(10),""))+1
</f>
        <v>2</v>
      </c>
      <c r="H54" s="65"/>
      <c r="I54" s="65"/>
      <c r="J54" s="65"/>
      <c r="K54" s="66" t="s">
        <v>1171</v>
      </c>
      <c r="L54" s="65"/>
      <c r="M54" s="65"/>
      <c r="N54" s="65"/>
      <c r="O54" s="65"/>
      <c r="P54" s="65"/>
    </row>
    <row r="55">
      <c r="A55" s="3">
        <v>52.0</v>
      </c>
      <c r="B55" s="65"/>
      <c r="C55" s="42" t="s">
        <v>1025</v>
      </c>
      <c r="D55" s="71" t="s">
        <v>1183</v>
      </c>
      <c r="E55" s="71" t="s">
        <v>1184</v>
      </c>
      <c r="F55" s="44">
        <f t="shared" si="4"/>
        <v>2</v>
      </c>
      <c r="H55" s="65"/>
      <c r="I55" s="65"/>
      <c r="J55" s="65"/>
      <c r="K55" s="66" t="s">
        <v>1171</v>
      </c>
      <c r="L55" s="65"/>
      <c r="M55" s="65"/>
      <c r="N55" s="65"/>
      <c r="O55" s="65"/>
      <c r="P55" s="65"/>
    </row>
    <row r="56">
      <c r="A56" s="3">
        <v>53.0</v>
      </c>
      <c r="B56" s="65"/>
      <c r="C56" s="42" t="s">
        <v>1025</v>
      </c>
      <c r="D56" s="71" t="s">
        <v>1174</v>
      </c>
      <c r="E56" s="71" t="s">
        <v>1185</v>
      </c>
      <c r="F56" s="44">
        <f t="shared" si="4"/>
        <v>2</v>
      </c>
      <c r="H56" s="65"/>
      <c r="I56" s="65"/>
      <c r="J56" s="65"/>
      <c r="K56" s="66" t="s">
        <v>1171</v>
      </c>
      <c r="L56" s="65"/>
      <c r="M56" s="65"/>
      <c r="N56" s="65"/>
      <c r="O56" s="65"/>
      <c r="P56" s="65"/>
    </row>
    <row r="57">
      <c r="A57" s="3">
        <v>54.0</v>
      </c>
      <c r="B57" s="65"/>
      <c r="C57" s="42" t="s">
        <v>1025</v>
      </c>
      <c r="D57" s="43" t="s">
        <v>1186</v>
      </c>
      <c r="E57" s="43" t="s">
        <v>1187</v>
      </c>
      <c r="F57" s="44">
        <f t="shared" si="4"/>
        <v>2</v>
      </c>
      <c r="H57" s="65"/>
      <c r="I57" s="65"/>
      <c r="J57" s="65"/>
      <c r="K57" s="66" t="s">
        <v>1171</v>
      </c>
      <c r="L57" s="65"/>
      <c r="M57" s="65"/>
      <c r="N57" s="65"/>
      <c r="O57" s="65"/>
      <c r="P57" s="65"/>
    </row>
    <row r="58">
      <c r="A58" s="3">
        <v>55.0</v>
      </c>
      <c r="B58" s="65"/>
      <c r="C58" s="41" t="s">
        <v>1025</v>
      </c>
      <c r="D58" s="71" t="s">
        <v>1188</v>
      </c>
      <c r="E58" s="71" t="s">
        <v>1189</v>
      </c>
      <c r="F58" s="44">
        <f t="shared" si="4"/>
        <v>2</v>
      </c>
      <c r="H58" s="65"/>
      <c r="I58" s="65"/>
      <c r="J58" s="65"/>
      <c r="K58" s="66" t="s">
        <v>1171</v>
      </c>
      <c r="L58" s="65"/>
      <c r="M58" s="65"/>
      <c r="N58" s="65"/>
      <c r="O58" s="65"/>
      <c r="P58" s="65"/>
    </row>
    <row r="59">
      <c r="A59" s="3">
        <v>56.0</v>
      </c>
      <c r="B59" s="65"/>
      <c r="C59" s="41" t="s">
        <v>1025</v>
      </c>
      <c r="D59" s="72" t="s">
        <v>1190</v>
      </c>
      <c r="E59" s="71" t="s">
        <v>1191</v>
      </c>
      <c r="F59" s="44">
        <f t="shared" si="4"/>
        <v>2</v>
      </c>
      <c r="H59" s="65"/>
      <c r="I59" s="65"/>
      <c r="J59" s="65"/>
      <c r="K59" s="66" t="s">
        <v>1171</v>
      </c>
      <c r="L59" s="65"/>
      <c r="M59" s="65"/>
      <c r="N59" s="65"/>
      <c r="O59" s="65"/>
      <c r="P59" s="65"/>
    </row>
    <row r="60">
      <c r="A60" s="3">
        <v>57.0</v>
      </c>
      <c r="B60" s="65"/>
      <c r="C60" s="73"/>
      <c r="D60" s="73" t="s">
        <v>1192</v>
      </c>
      <c r="E60" s="74" t="s">
        <v>1193</v>
      </c>
      <c r="F60" s="44">
        <f t="shared" si="4"/>
        <v>1</v>
      </c>
      <c r="G60" s="75"/>
      <c r="H60" s="65"/>
      <c r="I60" s="61" t="s">
        <v>1194</v>
      </c>
      <c r="K60" s="3" t="s">
        <v>1052</v>
      </c>
      <c r="L60" s="65"/>
      <c r="M60" s="65"/>
      <c r="N60" s="65"/>
      <c r="O60" s="65"/>
      <c r="P60" s="65"/>
    </row>
    <row r="61">
      <c r="A61" s="3">
        <v>58.0</v>
      </c>
      <c r="B61" s="65"/>
      <c r="C61" s="41" t="s">
        <v>1195</v>
      </c>
      <c r="D61" s="76" t="s">
        <v>1196</v>
      </c>
      <c r="E61" s="77" t="s">
        <v>1197</v>
      </c>
      <c r="F61" s="44">
        <f t="shared" si="4"/>
        <v>2</v>
      </c>
      <c r="G61" s="78"/>
      <c r="H61" s="65"/>
      <c r="I61" s="65"/>
      <c r="J61" s="66" t="s">
        <v>1198</v>
      </c>
      <c r="K61" s="66" t="s">
        <v>1199</v>
      </c>
      <c r="L61" s="65"/>
      <c r="M61" s="65"/>
      <c r="N61" s="65"/>
      <c r="O61" s="65"/>
      <c r="P61" s="65"/>
    </row>
    <row r="62">
      <c r="A62" s="3">
        <v>59.0</v>
      </c>
      <c r="B62" s="65"/>
      <c r="C62" s="41" t="s">
        <v>1195</v>
      </c>
      <c r="D62" s="76" t="s">
        <v>1200</v>
      </c>
      <c r="E62" s="71" t="s">
        <v>1201</v>
      </c>
      <c r="F62" s="44">
        <f t="shared" si="4"/>
        <v>2</v>
      </c>
      <c r="G62" s="65"/>
      <c r="H62" s="65"/>
      <c r="I62" s="65"/>
      <c r="J62" s="66" t="s">
        <v>1198</v>
      </c>
      <c r="K62" s="66" t="s">
        <v>1199</v>
      </c>
      <c r="L62" s="65"/>
      <c r="M62" s="65"/>
      <c r="N62" s="65"/>
      <c r="O62" s="65"/>
      <c r="P62" s="65"/>
    </row>
    <row r="63">
      <c r="A63" s="3">
        <v>60.0</v>
      </c>
      <c r="B63" s="65"/>
      <c r="C63" s="41" t="s">
        <v>1195</v>
      </c>
      <c r="D63" s="71" t="s">
        <v>1202</v>
      </c>
      <c r="E63" s="76" t="s">
        <v>1203</v>
      </c>
      <c r="F63" s="44">
        <f t="shared" si="4"/>
        <v>2</v>
      </c>
      <c r="G63" s="79"/>
      <c r="H63" s="65"/>
      <c r="I63" s="65"/>
      <c r="J63" s="66" t="s">
        <v>1198</v>
      </c>
      <c r="K63" s="66" t="s">
        <v>1199</v>
      </c>
      <c r="L63" s="65"/>
      <c r="M63" s="65"/>
      <c r="N63" s="65"/>
      <c r="O63" s="65"/>
      <c r="P63" s="65"/>
    </row>
    <row r="64">
      <c r="A64" s="3">
        <v>61.0</v>
      </c>
      <c r="B64" s="65"/>
      <c r="C64" s="41" t="s">
        <v>1195</v>
      </c>
      <c r="D64" s="71" t="s">
        <v>1204</v>
      </c>
      <c r="E64" s="80" t="s">
        <v>1205</v>
      </c>
      <c r="F64" s="44">
        <f t="shared" si="4"/>
        <v>2</v>
      </c>
      <c r="G64" s="81"/>
      <c r="H64" s="66"/>
      <c r="I64" s="66"/>
      <c r="J64" s="66" t="s">
        <v>1198</v>
      </c>
      <c r="K64" s="66" t="s">
        <v>1199</v>
      </c>
      <c r="L64" s="65"/>
      <c r="M64" s="65"/>
      <c r="N64" s="65"/>
      <c r="O64" s="65"/>
      <c r="P64" s="65"/>
    </row>
    <row r="65">
      <c r="A65" s="3">
        <v>62.0</v>
      </c>
      <c r="B65" s="48" t="s">
        <v>1031</v>
      </c>
      <c r="C65" s="41" t="s">
        <v>1206</v>
      </c>
      <c r="D65" s="71" t="s">
        <v>1207</v>
      </c>
      <c r="E65" s="43" t="s">
        <v>1208</v>
      </c>
      <c r="F65" s="44">
        <f t="shared" si="4"/>
        <v>2</v>
      </c>
      <c r="G65" s="65"/>
      <c r="H65" s="65"/>
      <c r="I65" s="65"/>
      <c r="J65" s="65"/>
      <c r="K65" s="66" t="s">
        <v>1199</v>
      </c>
      <c r="L65" s="65"/>
      <c r="M65" s="65"/>
      <c r="N65" s="65"/>
      <c r="O65" s="65"/>
      <c r="P65" s="65"/>
    </row>
    <row r="66">
      <c r="A66" s="3">
        <v>63.0</v>
      </c>
      <c r="B66" s="48" t="s">
        <v>1031</v>
      </c>
      <c r="C66" s="41" t="s">
        <v>1206</v>
      </c>
      <c r="D66" s="71" t="s">
        <v>1209</v>
      </c>
      <c r="E66" s="71" t="s">
        <v>1210</v>
      </c>
      <c r="F66" s="44">
        <f t="shared" si="4"/>
        <v>2</v>
      </c>
      <c r="G66" s="65"/>
      <c r="H66" s="65"/>
      <c r="I66" s="65"/>
      <c r="J66" s="65"/>
      <c r="K66" s="66" t="s">
        <v>1199</v>
      </c>
      <c r="L66" s="65"/>
      <c r="M66" s="65"/>
      <c r="N66" s="65"/>
      <c r="O66" s="65"/>
      <c r="P66" s="65"/>
    </row>
    <row r="67">
      <c r="A67" s="3">
        <v>64.0</v>
      </c>
      <c r="B67" s="48" t="s">
        <v>1031</v>
      </c>
      <c r="C67" s="41" t="s">
        <v>1206</v>
      </c>
      <c r="D67" s="71" t="s">
        <v>1211</v>
      </c>
      <c r="E67" s="71" t="s">
        <v>1212</v>
      </c>
      <c r="F67" s="44">
        <f t="shared" ref="F67:F68" si="5">LEN(D67)-LEN(SUBSTITUTE(D67,CHAR(10),""))+1
</f>
        <v>1</v>
      </c>
      <c r="H67" s="65"/>
      <c r="I67" s="65"/>
      <c r="J67" s="65"/>
      <c r="K67" s="66" t="s">
        <v>1199</v>
      </c>
      <c r="L67" s="65"/>
      <c r="M67" s="65"/>
      <c r="N67" s="65"/>
      <c r="O67" s="65"/>
      <c r="P67" s="65"/>
    </row>
    <row r="68">
      <c r="A68" s="3">
        <v>65.0</v>
      </c>
      <c r="B68" s="48" t="s">
        <v>1031</v>
      </c>
      <c r="C68" s="41" t="s">
        <v>1206</v>
      </c>
      <c r="D68" s="71" t="s">
        <v>1213</v>
      </c>
      <c r="E68" s="71" t="s">
        <v>1214</v>
      </c>
      <c r="F68" s="44">
        <f t="shared" si="5"/>
        <v>1</v>
      </c>
      <c r="H68" s="65"/>
      <c r="I68" s="65"/>
      <c r="J68" s="65"/>
      <c r="K68" s="66" t="s">
        <v>1199</v>
      </c>
      <c r="L68" s="65"/>
      <c r="M68" s="65"/>
      <c r="N68" s="65"/>
      <c r="O68" s="65"/>
      <c r="P68" s="65"/>
    </row>
    <row r="69">
      <c r="A69" s="3">
        <v>66.0</v>
      </c>
      <c r="B69" s="48" t="s">
        <v>1031</v>
      </c>
      <c r="C69" s="41" t="s">
        <v>1215</v>
      </c>
      <c r="D69" s="71" t="s">
        <v>1216</v>
      </c>
      <c r="E69" s="71" t="s">
        <v>1217</v>
      </c>
      <c r="F69" s="44">
        <f t="shared" ref="F69:F72" si="6">LEN(E69)-LEN(SUBSTITUTE(E69,CHAR(10),""))+1
</f>
        <v>2</v>
      </c>
      <c r="G69" s="65"/>
      <c r="H69" s="65"/>
      <c r="I69" s="65"/>
      <c r="J69" s="65"/>
      <c r="K69" s="66" t="s">
        <v>1199</v>
      </c>
      <c r="L69" s="65"/>
      <c r="M69" s="65"/>
      <c r="N69" s="65"/>
      <c r="O69" s="65"/>
      <c r="P69" s="65"/>
    </row>
    <row r="70">
      <c r="A70" s="3">
        <v>67.0</v>
      </c>
      <c r="B70" s="48" t="s">
        <v>1031</v>
      </c>
      <c r="C70" s="41" t="s">
        <v>1215</v>
      </c>
      <c r="D70" s="71" t="s">
        <v>1218</v>
      </c>
      <c r="E70" s="71" t="s">
        <v>1219</v>
      </c>
      <c r="F70" s="44">
        <f t="shared" si="6"/>
        <v>2</v>
      </c>
      <c r="G70" s="65"/>
      <c r="H70" s="65"/>
      <c r="I70" s="65"/>
      <c r="J70" s="65"/>
      <c r="K70" s="66" t="s">
        <v>1199</v>
      </c>
      <c r="L70" s="65"/>
      <c r="M70" s="65"/>
      <c r="N70" s="65"/>
      <c r="O70" s="65"/>
      <c r="P70" s="65"/>
    </row>
    <row r="71">
      <c r="A71" s="3">
        <v>68.0</v>
      </c>
      <c r="B71" s="48" t="s">
        <v>1031</v>
      </c>
      <c r="C71" s="41" t="s">
        <v>1215</v>
      </c>
      <c r="D71" s="71" t="s">
        <v>1220</v>
      </c>
      <c r="E71" s="71" t="s">
        <v>1221</v>
      </c>
      <c r="F71" s="44">
        <f t="shared" si="6"/>
        <v>2</v>
      </c>
      <c r="G71" s="65"/>
      <c r="H71" s="65"/>
      <c r="I71" s="65"/>
      <c r="J71" s="65"/>
      <c r="K71" s="66" t="s">
        <v>1199</v>
      </c>
      <c r="L71" s="65"/>
      <c r="M71" s="65"/>
      <c r="N71" s="65"/>
      <c r="O71" s="65"/>
      <c r="P71" s="65"/>
    </row>
    <row r="72">
      <c r="A72" s="3">
        <v>69.0</v>
      </c>
      <c r="B72" s="48" t="s">
        <v>1031</v>
      </c>
      <c r="C72" s="41" t="s">
        <v>1215</v>
      </c>
      <c r="D72" s="71" t="s">
        <v>1222</v>
      </c>
      <c r="E72" s="71" t="s">
        <v>1223</v>
      </c>
      <c r="F72" s="44">
        <f t="shared" si="6"/>
        <v>2</v>
      </c>
      <c r="G72" s="43"/>
      <c r="H72" s="65"/>
      <c r="I72" s="65"/>
      <c r="J72" s="65"/>
      <c r="K72" s="66" t="s">
        <v>1199</v>
      </c>
      <c r="L72" s="65"/>
      <c r="M72" s="65"/>
      <c r="N72" s="65"/>
      <c r="O72" s="65"/>
      <c r="P72" s="65"/>
    </row>
    <row r="73">
      <c r="A73" s="3">
        <v>70.0</v>
      </c>
      <c r="B73" s="48" t="s">
        <v>1031</v>
      </c>
      <c r="C73" s="41" t="s">
        <v>1215</v>
      </c>
      <c r="D73" s="71" t="s">
        <v>1224</v>
      </c>
      <c r="E73" s="71" t="s">
        <v>1225</v>
      </c>
      <c r="F73" s="44">
        <f>LEN(D73)-LEN(SUBSTITUTE(D73,CHAR(10),""))+1
</f>
        <v>1</v>
      </c>
      <c r="H73" s="65"/>
      <c r="I73" s="65"/>
      <c r="J73" s="65"/>
      <c r="K73" s="66" t="s">
        <v>1199</v>
      </c>
      <c r="L73" s="65"/>
      <c r="M73" s="65"/>
      <c r="N73" s="65"/>
      <c r="O73" s="65"/>
      <c r="P73" s="65"/>
    </row>
    <row r="74">
      <c r="A74" s="3">
        <v>71.0</v>
      </c>
      <c r="B74" s="48" t="s">
        <v>1031</v>
      </c>
      <c r="C74" s="82" t="s">
        <v>1226</v>
      </c>
      <c r="D74" s="82" t="s">
        <v>1227</v>
      </c>
      <c r="E74" s="82" t="s">
        <v>1228</v>
      </c>
      <c r="F74" s="44">
        <f t="shared" ref="F74:F137" si="7">LEN(E74)-LEN(SUBSTITUTE(E74,CHAR(10),""))+1
</f>
        <v>1</v>
      </c>
      <c r="G74" s="51"/>
      <c r="H74" s="51"/>
      <c r="I74" s="51"/>
      <c r="J74" s="65"/>
      <c r="K74" s="66"/>
      <c r="L74" s="65"/>
      <c r="M74" s="65"/>
      <c r="N74" s="65"/>
      <c r="O74" s="65"/>
      <c r="P74" s="65"/>
    </row>
    <row r="75">
      <c r="A75" s="3">
        <v>72.0</v>
      </c>
      <c r="B75" s="48" t="s">
        <v>1031</v>
      </c>
      <c r="C75" s="82" t="s">
        <v>1226</v>
      </c>
      <c r="D75" s="82" t="s">
        <v>1229</v>
      </c>
      <c r="E75" s="82" t="s">
        <v>1230</v>
      </c>
      <c r="F75" s="44">
        <f t="shared" si="7"/>
        <v>1</v>
      </c>
      <c r="G75" s="51"/>
      <c r="H75" s="51"/>
      <c r="I75" s="51"/>
      <c r="J75" s="65"/>
      <c r="K75" s="66"/>
      <c r="L75" s="65"/>
      <c r="M75" s="65"/>
      <c r="N75" s="65"/>
      <c r="O75" s="65"/>
      <c r="P75" s="65"/>
    </row>
    <row r="76">
      <c r="A76" s="3">
        <v>73.0</v>
      </c>
      <c r="B76" s="48" t="s">
        <v>1031</v>
      </c>
      <c r="C76" s="82" t="s">
        <v>1226</v>
      </c>
      <c r="D76" s="82" t="s">
        <v>1231</v>
      </c>
      <c r="E76" s="82" t="s">
        <v>1232</v>
      </c>
      <c r="F76" s="44">
        <f t="shared" si="7"/>
        <v>1</v>
      </c>
      <c r="G76" s="51"/>
      <c r="H76" s="51"/>
      <c r="I76" s="51"/>
      <c r="J76" s="65"/>
      <c r="K76" s="66"/>
      <c r="L76" s="65"/>
      <c r="M76" s="65"/>
      <c r="N76" s="65"/>
      <c r="O76" s="65"/>
      <c r="P76" s="65"/>
    </row>
    <row r="77">
      <c r="A77" s="3">
        <v>74.0</v>
      </c>
      <c r="B77" s="48" t="s">
        <v>1031</v>
      </c>
      <c r="C77" s="82" t="s">
        <v>1226</v>
      </c>
      <c r="D77" s="82" t="s">
        <v>1233</v>
      </c>
      <c r="E77" s="82" t="s">
        <v>1232</v>
      </c>
      <c r="F77" s="44">
        <f t="shared" si="7"/>
        <v>1</v>
      </c>
      <c r="G77" s="51"/>
      <c r="H77" s="51"/>
      <c r="I77" s="51"/>
      <c r="J77" s="65"/>
      <c r="K77" s="66"/>
      <c r="L77" s="65"/>
      <c r="M77" s="65"/>
      <c r="N77" s="65"/>
      <c r="O77" s="65"/>
      <c r="P77" s="65"/>
    </row>
    <row r="78">
      <c r="A78" s="3">
        <v>75.0</v>
      </c>
      <c r="B78" s="48" t="s">
        <v>1031</v>
      </c>
      <c r="C78" s="82" t="s">
        <v>1226</v>
      </c>
      <c r="D78" s="82" t="s">
        <v>1234</v>
      </c>
      <c r="E78" s="82" t="s">
        <v>1235</v>
      </c>
      <c r="F78" s="44">
        <f t="shared" si="7"/>
        <v>1</v>
      </c>
      <c r="G78" s="51"/>
      <c r="H78" s="51"/>
      <c r="I78" s="51"/>
      <c r="J78" s="65"/>
      <c r="K78" s="66"/>
      <c r="L78" s="65"/>
      <c r="M78" s="65"/>
      <c r="N78" s="65"/>
      <c r="O78" s="65"/>
      <c r="P78" s="65"/>
    </row>
    <row r="79">
      <c r="A79" s="3">
        <v>76.0</v>
      </c>
      <c r="B79" s="48" t="s">
        <v>1031</v>
      </c>
      <c r="C79" s="82" t="s">
        <v>1226</v>
      </c>
      <c r="D79" s="82" t="s">
        <v>1236</v>
      </c>
      <c r="E79" s="82" t="s">
        <v>1237</v>
      </c>
      <c r="F79" s="44">
        <f t="shared" si="7"/>
        <v>1</v>
      </c>
      <c r="G79" s="51"/>
      <c r="H79" s="51"/>
      <c r="I79" s="51"/>
      <c r="J79" s="65"/>
      <c r="K79" s="66"/>
      <c r="L79" s="65"/>
      <c r="M79" s="65"/>
      <c r="N79" s="65"/>
      <c r="O79" s="65"/>
      <c r="P79" s="65"/>
    </row>
    <row r="80">
      <c r="A80" s="3">
        <v>77.0</v>
      </c>
      <c r="B80" s="48" t="s">
        <v>1031</v>
      </c>
      <c r="C80" s="82" t="s">
        <v>1226</v>
      </c>
      <c r="D80" s="82" t="s">
        <v>1238</v>
      </c>
      <c r="E80" s="82" t="s">
        <v>1239</v>
      </c>
      <c r="F80" s="44">
        <f t="shared" si="7"/>
        <v>1</v>
      </c>
      <c r="G80" s="51"/>
      <c r="H80" s="51"/>
      <c r="I80" s="51"/>
      <c r="J80" s="65"/>
      <c r="K80" s="66"/>
      <c r="L80" s="65"/>
      <c r="M80" s="65"/>
      <c r="N80" s="65"/>
      <c r="O80" s="65"/>
      <c r="P80" s="65"/>
    </row>
    <row r="81">
      <c r="A81" s="3">
        <v>78.0</v>
      </c>
      <c r="B81" s="48" t="s">
        <v>1031</v>
      </c>
      <c r="C81" s="82" t="s">
        <v>1226</v>
      </c>
      <c r="D81" s="82" t="s">
        <v>1240</v>
      </c>
      <c r="E81" s="82" t="s">
        <v>1241</v>
      </c>
      <c r="F81" s="44">
        <f t="shared" si="7"/>
        <v>1</v>
      </c>
      <c r="G81" s="51"/>
      <c r="H81" s="51"/>
      <c r="I81" s="51"/>
      <c r="J81" s="65"/>
      <c r="K81" s="66"/>
      <c r="L81" s="65"/>
      <c r="M81" s="65"/>
      <c r="N81" s="65"/>
      <c r="O81" s="65"/>
      <c r="P81" s="65"/>
    </row>
    <row r="82">
      <c r="A82" s="3">
        <v>79.0</v>
      </c>
      <c r="B82" s="48" t="s">
        <v>1031</v>
      </c>
      <c r="C82" s="83" t="s">
        <v>1226</v>
      </c>
      <c r="D82" s="82" t="s">
        <v>1242</v>
      </c>
      <c r="E82" s="82" t="s">
        <v>1243</v>
      </c>
      <c r="F82" s="44">
        <f t="shared" si="7"/>
        <v>1</v>
      </c>
      <c r="G82" s="51"/>
      <c r="H82" s="51"/>
      <c r="I82" s="51"/>
      <c r="J82" s="65"/>
      <c r="K82" s="66"/>
      <c r="L82" s="65"/>
      <c r="M82" s="65"/>
      <c r="N82" s="65"/>
      <c r="O82" s="65"/>
      <c r="P82" s="65"/>
    </row>
    <row r="83">
      <c r="A83" s="3">
        <v>80.0</v>
      </c>
      <c r="B83" s="48" t="s">
        <v>1031</v>
      </c>
      <c r="C83" s="83" t="s">
        <v>1226</v>
      </c>
      <c r="D83" s="82" t="s">
        <v>1244</v>
      </c>
      <c r="E83" s="82" t="s">
        <v>1245</v>
      </c>
      <c r="F83" s="44">
        <f t="shared" si="7"/>
        <v>1</v>
      </c>
      <c r="G83" s="51"/>
      <c r="H83" s="51"/>
      <c r="I83" s="51"/>
      <c r="J83" s="65"/>
      <c r="K83" s="66"/>
      <c r="L83" s="65"/>
      <c r="M83" s="65"/>
      <c r="N83" s="65"/>
      <c r="O83" s="65"/>
      <c r="P83" s="65"/>
    </row>
    <row r="84">
      <c r="A84" s="3">
        <v>81.0</v>
      </c>
      <c r="B84" s="48" t="s">
        <v>1031</v>
      </c>
      <c r="C84" s="83" t="s">
        <v>1226</v>
      </c>
      <c r="D84" s="82" t="s">
        <v>1246</v>
      </c>
      <c r="E84" s="82" t="s">
        <v>1247</v>
      </c>
      <c r="F84" s="44">
        <f t="shared" si="7"/>
        <v>1</v>
      </c>
      <c r="G84" s="51"/>
      <c r="H84" s="51"/>
      <c r="I84" s="51"/>
      <c r="J84" s="65"/>
      <c r="K84" s="66"/>
      <c r="L84" s="65"/>
      <c r="M84" s="65"/>
      <c r="N84" s="65"/>
      <c r="O84" s="65"/>
      <c r="P84" s="65"/>
    </row>
    <row r="85">
      <c r="A85" s="3">
        <v>82.0</v>
      </c>
      <c r="B85" s="48" t="s">
        <v>1031</v>
      </c>
      <c r="C85" s="83" t="s">
        <v>1226</v>
      </c>
      <c r="D85" s="82" t="s">
        <v>1248</v>
      </c>
      <c r="E85" s="82" t="s">
        <v>1249</v>
      </c>
      <c r="F85" s="44">
        <f t="shared" si="7"/>
        <v>1</v>
      </c>
      <c r="G85" s="51"/>
      <c r="H85" s="51"/>
      <c r="I85" s="51"/>
      <c r="J85" s="65"/>
      <c r="K85" s="66"/>
      <c r="L85" s="65"/>
      <c r="M85" s="65"/>
      <c r="N85" s="65"/>
      <c r="O85" s="65"/>
      <c r="P85" s="65"/>
    </row>
    <row r="86">
      <c r="A86" s="3">
        <v>83.0</v>
      </c>
      <c r="B86" s="84"/>
      <c r="C86" s="84" t="s">
        <v>1061</v>
      </c>
      <c r="D86" s="82" t="s">
        <v>1250</v>
      </c>
      <c r="E86" s="82" t="s">
        <v>1251</v>
      </c>
      <c r="F86" s="44">
        <f t="shared" si="7"/>
        <v>1</v>
      </c>
      <c r="G86" s="51"/>
      <c r="H86" s="51"/>
      <c r="I86" s="51"/>
      <c r="J86" s="65"/>
      <c r="K86" s="66"/>
      <c r="L86" s="65"/>
      <c r="M86" s="65"/>
      <c r="N86" s="65"/>
      <c r="O86" s="65"/>
      <c r="P86" s="65"/>
    </row>
    <row r="87">
      <c r="A87" s="3">
        <v>84.0</v>
      </c>
      <c r="B87" s="85"/>
      <c r="C87" s="84" t="s">
        <v>1061</v>
      </c>
      <c r="D87" s="82" t="s">
        <v>1252</v>
      </c>
      <c r="E87" s="82" t="s">
        <v>1253</v>
      </c>
      <c r="F87" s="44">
        <f t="shared" si="7"/>
        <v>1</v>
      </c>
      <c r="G87" s="51"/>
      <c r="H87" s="51"/>
      <c r="I87" s="51"/>
      <c r="J87" s="65"/>
      <c r="K87" s="66"/>
      <c r="L87" s="65"/>
      <c r="M87" s="65"/>
      <c r="N87" s="65"/>
      <c r="O87" s="65"/>
      <c r="P87" s="65"/>
    </row>
    <row r="88">
      <c r="A88" s="3">
        <v>85.0</v>
      </c>
      <c r="B88" s="65"/>
      <c r="C88" s="84" t="s">
        <v>1061</v>
      </c>
      <c r="D88" s="82" t="s">
        <v>1254</v>
      </c>
      <c r="E88" s="82" t="s">
        <v>1255</v>
      </c>
      <c r="F88" s="44">
        <f t="shared" si="7"/>
        <v>1</v>
      </c>
      <c r="G88" s="51"/>
      <c r="H88" s="51"/>
      <c r="I88" s="51"/>
      <c r="J88" s="65"/>
      <c r="K88" s="66"/>
      <c r="L88" s="65"/>
      <c r="M88" s="65"/>
      <c r="N88" s="65"/>
      <c r="O88" s="65"/>
      <c r="P88" s="65"/>
    </row>
    <row r="89">
      <c r="A89" s="3">
        <v>86.0</v>
      </c>
      <c r="B89" s="65"/>
      <c r="C89" s="84" t="s">
        <v>1061</v>
      </c>
      <c r="D89" s="82" t="s">
        <v>1256</v>
      </c>
      <c r="E89" s="82" t="s">
        <v>1257</v>
      </c>
      <c r="F89" s="44">
        <f t="shared" si="7"/>
        <v>1</v>
      </c>
      <c r="G89" s="51"/>
      <c r="H89" s="51"/>
      <c r="I89" s="51"/>
      <c r="J89" s="65"/>
      <c r="K89" s="66"/>
      <c r="L89" s="65"/>
      <c r="M89" s="65"/>
      <c r="N89" s="65"/>
      <c r="O89" s="65"/>
      <c r="P89" s="65"/>
    </row>
    <row r="90">
      <c r="A90" s="3">
        <v>87.0</v>
      </c>
      <c r="B90" s="65"/>
      <c r="C90" s="84" t="s">
        <v>1061</v>
      </c>
      <c r="D90" s="82" t="s">
        <v>1258</v>
      </c>
      <c r="E90" s="82" t="s">
        <v>1259</v>
      </c>
      <c r="F90" s="44">
        <f t="shared" si="7"/>
        <v>1</v>
      </c>
      <c r="G90" s="51"/>
      <c r="H90" s="51"/>
      <c r="I90" s="51"/>
      <c r="J90" s="65"/>
      <c r="K90" s="66"/>
      <c r="L90" s="65"/>
      <c r="M90" s="65"/>
      <c r="N90" s="65"/>
      <c r="O90" s="65"/>
      <c r="P90" s="65"/>
    </row>
    <row r="91">
      <c r="A91" s="3">
        <v>88.0</v>
      </c>
      <c r="B91" s="65"/>
      <c r="C91" s="84" t="s">
        <v>1061</v>
      </c>
      <c r="D91" s="82" t="s">
        <v>1260</v>
      </c>
      <c r="E91" s="82" t="s">
        <v>1261</v>
      </c>
      <c r="F91" s="44">
        <f t="shared" si="7"/>
        <v>1</v>
      </c>
      <c r="G91" s="51"/>
      <c r="H91" s="51"/>
      <c r="I91" s="51"/>
      <c r="J91" s="65"/>
      <c r="K91" s="66"/>
      <c r="L91" s="65"/>
      <c r="M91" s="65"/>
      <c r="N91" s="65"/>
      <c r="O91" s="65"/>
      <c r="P91" s="65"/>
    </row>
    <row r="92">
      <c r="A92" s="3">
        <v>89.0</v>
      </c>
      <c r="B92" s="65"/>
      <c r="C92" s="84" t="s">
        <v>1061</v>
      </c>
      <c r="D92" s="82" t="s">
        <v>1262</v>
      </c>
      <c r="E92" s="82" t="s">
        <v>1263</v>
      </c>
      <c r="F92" s="44">
        <f t="shared" si="7"/>
        <v>1</v>
      </c>
      <c r="G92" s="51"/>
      <c r="H92" s="51"/>
      <c r="I92" s="51"/>
      <c r="J92" s="65"/>
      <c r="K92" s="66"/>
      <c r="L92" s="65"/>
      <c r="M92" s="65"/>
      <c r="N92" s="65"/>
      <c r="O92" s="65"/>
      <c r="P92" s="65"/>
    </row>
    <row r="93">
      <c r="A93" s="3">
        <v>90.0</v>
      </c>
      <c r="B93" s="65"/>
      <c r="C93" s="84" t="s">
        <v>1061</v>
      </c>
      <c r="D93" s="82" t="s">
        <v>1264</v>
      </c>
      <c r="E93" s="82" t="s">
        <v>1265</v>
      </c>
      <c r="F93" s="44">
        <f t="shared" si="7"/>
        <v>1</v>
      </c>
      <c r="G93" s="51"/>
      <c r="H93" s="51"/>
      <c r="I93" s="51"/>
      <c r="J93" s="65"/>
      <c r="K93" s="66"/>
      <c r="L93" s="65"/>
      <c r="M93" s="65"/>
      <c r="N93" s="65"/>
      <c r="O93" s="65"/>
      <c r="P93" s="65"/>
    </row>
    <row r="94">
      <c r="A94" s="3">
        <v>91.0</v>
      </c>
      <c r="C94" s="84" t="s">
        <v>1067</v>
      </c>
      <c r="D94" s="82" t="s">
        <v>1266</v>
      </c>
      <c r="E94" s="83" t="s">
        <v>1267</v>
      </c>
      <c r="F94" s="44">
        <f t="shared" si="7"/>
        <v>1</v>
      </c>
      <c r="G94" s="51"/>
      <c r="H94" s="51"/>
      <c r="I94" s="51"/>
      <c r="J94" s="65"/>
      <c r="K94" s="66"/>
      <c r="L94" s="65"/>
      <c r="M94" s="65"/>
      <c r="N94" s="65"/>
      <c r="O94" s="65"/>
      <c r="P94" s="65"/>
    </row>
    <row r="95">
      <c r="A95" s="3">
        <v>92.0</v>
      </c>
      <c r="C95" s="84" t="s">
        <v>1067</v>
      </c>
      <c r="D95" s="83" t="s">
        <v>1268</v>
      </c>
      <c r="E95" s="83" t="s">
        <v>1269</v>
      </c>
      <c r="F95" s="44">
        <f t="shared" si="7"/>
        <v>1</v>
      </c>
      <c r="G95" s="51"/>
      <c r="H95" s="51"/>
      <c r="I95" s="51"/>
      <c r="J95" s="65"/>
      <c r="K95" s="66"/>
      <c r="L95" s="65"/>
      <c r="M95" s="65"/>
      <c r="N95" s="65"/>
      <c r="O95" s="65"/>
      <c r="P95" s="65"/>
    </row>
    <row r="96">
      <c r="A96" s="3">
        <v>93.0</v>
      </c>
      <c r="C96" s="84" t="s">
        <v>1067</v>
      </c>
      <c r="D96" s="83" t="s">
        <v>1270</v>
      </c>
      <c r="E96" s="83" t="s">
        <v>1271</v>
      </c>
      <c r="F96" s="44">
        <f t="shared" si="7"/>
        <v>1</v>
      </c>
      <c r="G96" s="51"/>
      <c r="H96" s="51"/>
      <c r="I96" s="51"/>
      <c r="J96" s="65"/>
      <c r="K96" s="66"/>
      <c r="L96" s="65"/>
      <c r="M96" s="65"/>
      <c r="N96" s="65"/>
      <c r="O96" s="65"/>
      <c r="P96" s="65"/>
    </row>
    <row r="97">
      <c r="A97" s="3">
        <v>94.0</v>
      </c>
      <c r="C97" s="84" t="s">
        <v>1067</v>
      </c>
      <c r="D97" s="83" t="s">
        <v>1272</v>
      </c>
      <c r="E97" s="83" t="s">
        <v>1273</v>
      </c>
      <c r="F97" s="44">
        <f t="shared" si="7"/>
        <v>1</v>
      </c>
      <c r="G97" s="51"/>
      <c r="H97" s="51"/>
      <c r="I97" s="51"/>
      <c r="J97" s="65"/>
      <c r="K97" s="66"/>
      <c r="L97" s="65"/>
      <c r="M97" s="65"/>
      <c r="N97" s="65"/>
      <c r="O97" s="65"/>
      <c r="P97" s="65"/>
    </row>
    <row r="98">
      <c r="A98" s="3">
        <v>95.0</v>
      </c>
      <c r="C98" s="86" t="s">
        <v>1072</v>
      </c>
      <c r="D98" s="82" t="s">
        <v>1274</v>
      </c>
      <c r="E98" s="87" t="s">
        <v>1275</v>
      </c>
      <c r="F98" s="44">
        <f t="shared" si="7"/>
        <v>1</v>
      </c>
      <c r="G98" s="51"/>
      <c r="H98" s="51"/>
      <c r="I98" s="51"/>
      <c r="J98" s="84"/>
      <c r="K98" s="66"/>
      <c r="L98" s="65"/>
      <c r="M98" s="65"/>
      <c r="N98" s="65"/>
      <c r="O98" s="65"/>
      <c r="P98" s="65"/>
    </row>
    <row r="99">
      <c r="A99" s="3">
        <v>96.0</v>
      </c>
      <c r="B99" s="85"/>
      <c r="C99" s="41"/>
      <c r="D99" s="73" t="s">
        <v>1276</v>
      </c>
      <c r="E99" s="73" t="s">
        <v>1277</v>
      </c>
      <c r="F99" s="44">
        <f t="shared" si="7"/>
        <v>1</v>
      </c>
      <c r="G99" s="51"/>
      <c r="H99" s="51"/>
      <c r="I99" s="61" t="s">
        <v>1278</v>
      </c>
      <c r="J99" s="66"/>
      <c r="K99" s="3" t="s">
        <v>1052</v>
      </c>
      <c r="L99" s="65"/>
      <c r="M99" s="65"/>
      <c r="N99" s="65"/>
      <c r="O99" s="65"/>
      <c r="P99" s="65"/>
    </row>
    <row r="100">
      <c r="A100" s="3">
        <v>97.0</v>
      </c>
      <c r="B100" s="65"/>
      <c r="C100" s="41"/>
      <c r="D100" s="73" t="s">
        <v>1279</v>
      </c>
      <c r="E100" s="73" t="s">
        <v>1280</v>
      </c>
      <c r="F100" s="44">
        <f t="shared" si="7"/>
        <v>1</v>
      </c>
      <c r="G100" s="51"/>
      <c r="H100" s="51"/>
      <c r="I100" s="61" t="s">
        <v>1281</v>
      </c>
      <c r="J100" s="66"/>
      <c r="K100" s="3" t="s">
        <v>1052</v>
      </c>
      <c r="L100" s="65"/>
      <c r="M100" s="65"/>
      <c r="N100" s="65"/>
      <c r="O100" s="65"/>
      <c r="P100" s="65"/>
    </row>
    <row r="101">
      <c r="A101" s="3">
        <v>98.0</v>
      </c>
      <c r="B101" s="65"/>
      <c r="C101" s="41"/>
      <c r="D101" s="73" t="s">
        <v>1282</v>
      </c>
      <c r="E101" s="73" t="s">
        <v>1283</v>
      </c>
      <c r="F101" s="44">
        <f t="shared" si="7"/>
        <v>1</v>
      </c>
      <c r="G101" s="51"/>
      <c r="H101" s="51"/>
      <c r="I101" s="61" t="s">
        <v>1284</v>
      </c>
      <c r="J101" s="66"/>
      <c r="K101" s="3" t="s">
        <v>1052</v>
      </c>
      <c r="L101" s="65"/>
      <c r="M101" s="65"/>
      <c r="N101" s="65"/>
      <c r="O101" s="65"/>
      <c r="P101" s="65"/>
    </row>
    <row r="102">
      <c r="A102" s="3">
        <v>99.0</v>
      </c>
      <c r="B102" s="65"/>
      <c r="C102" s="41" t="s">
        <v>1285</v>
      </c>
      <c r="D102" s="71" t="s">
        <v>1286</v>
      </c>
      <c r="E102" s="71" t="s">
        <v>1287</v>
      </c>
      <c r="F102" s="44">
        <f t="shared" si="7"/>
        <v>2</v>
      </c>
      <c r="G102" s="51"/>
      <c r="H102" s="51"/>
      <c r="I102" s="51"/>
      <c r="J102" s="65"/>
      <c r="K102" s="66" t="s">
        <v>1199</v>
      </c>
      <c r="L102" s="65"/>
      <c r="M102" s="88" t="s">
        <v>1288</v>
      </c>
      <c r="N102" s="13" t="s">
        <v>1289</v>
      </c>
      <c r="O102" s="65"/>
      <c r="P102" s="65"/>
    </row>
    <row r="103">
      <c r="A103" s="3">
        <v>100.0</v>
      </c>
      <c r="B103" s="65"/>
      <c r="C103" s="41" t="s">
        <v>1285</v>
      </c>
      <c r="D103" s="71" t="s">
        <v>1290</v>
      </c>
      <c r="E103" s="89" t="s">
        <v>1291</v>
      </c>
      <c r="F103" s="44">
        <f t="shared" si="7"/>
        <v>2</v>
      </c>
      <c r="G103" s="90"/>
      <c r="H103" s="51"/>
      <c r="I103" s="51"/>
      <c r="J103" s="65"/>
      <c r="K103" s="66" t="s">
        <v>1199</v>
      </c>
      <c r="L103" s="65"/>
      <c r="M103" s="65"/>
      <c r="N103" s="65"/>
      <c r="O103" s="65"/>
      <c r="P103" s="65"/>
    </row>
    <row r="104">
      <c r="A104" s="3">
        <v>101.0</v>
      </c>
      <c r="B104" s="65"/>
      <c r="C104" s="41" t="s">
        <v>1292</v>
      </c>
      <c r="D104" s="72" t="s">
        <v>1293</v>
      </c>
      <c r="E104" s="91" t="s">
        <v>1294</v>
      </c>
      <c r="F104" s="44">
        <f t="shared" si="7"/>
        <v>2</v>
      </c>
      <c r="G104" s="90"/>
      <c r="H104" s="51"/>
      <c r="I104" s="51"/>
      <c r="J104" s="66" t="s">
        <v>1295</v>
      </c>
      <c r="K104" s="66" t="s">
        <v>1199</v>
      </c>
      <c r="L104" s="65"/>
      <c r="M104" s="65"/>
      <c r="N104" s="65"/>
      <c r="O104" s="65"/>
      <c r="P104" s="65"/>
    </row>
    <row r="105">
      <c r="A105" s="3">
        <v>102.0</v>
      </c>
      <c r="B105" s="65"/>
      <c r="C105" s="41" t="s">
        <v>1292</v>
      </c>
      <c r="D105" s="71" t="s">
        <v>1296</v>
      </c>
      <c r="E105" s="71" t="s">
        <v>1297</v>
      </c>
      <c r="F105" s="44">
        <f t="shared" si="7"/>
        <v>1</v>
      </c>
      <c r="G105" s="51"/>
      <c r="H105" s="51"/>
      <c r="I105" s="51"/>
      <c r="J105" s="66" t="s">
        <v>1295</v>
      </c>
      <c r="K105" s="66" t="s">
        <v>1199</v>
      </c>
      <c r="L105" s="65"/>
      <c r="M105" s="65"/>
      <c r="N105" s="65"/>
      <c r="O105" s="65"/>
      <c r="P105" s="65"/>
    </row>
    <row r="106">
      <c r="A106" s="3">
        <v>103.0</v>
      </c>
      <c r="B106" s="65"/>
      <c r="C106" s="41" t="s">
        <v>1292</v>
      </c>
      <c r="D106" s="71" t="s">
        <v>1298</v>
      </c>
      <c r="E106" s="71" t="s">
        <v>1299</v>
      </c>
      <c r="F106" s="44">
        <f t="shared" si="7"/>
        <v>1</v>
      </c>
      <c r="G106" s="51"/>
      <c r="H106" s="51"/>
      <c r="I106" s="51"/>
      <c r="J106" s="66" t="s">
        <v>1295</v>
      </c>
      <c r="K106" s="66" t="s">
        <v>1199</v>
      </c>
      <c r="L106" s="65"/>
      <c r="M106" s="65"/>
      <c r="N106" s="65"/>
      <c r="O106" s="65"/>
      <c r="P106" s="65"/>
    </row>
    <row r="107">
      <c r="A107" s="3">
        <v>104.0</v>
      </c>
      <c r="B107" s="65"/>
      <c r="C107" s="41" t="s">
        <v>1292</v>
      </c>
      <c r="D107" s="92" t="s">
        <v>1300</v>
      </c>
      <c r="E107" s="93" t="s">
        <v>1301</v>
      </c>
      <c r="F107" s="44">
        <f t="shared" si="7"/>
        <v>2</v>
      </c>
      <c r="G107" s="43"/>
      <c r="H107" s="51"/>
      <c r="I107" s="51"/>
      <c r="J107" s="66" t="s">
        <v>1295</v>
      </c>
      <c r="K107" s="66" t="s">
        <v>1199</v>
      </c>
      <c r="L107" s="65"/>
      <c r="M107" s="65"/>
      <c r="N107" s="65"/>
      <c r="O107" s="65"/>
      <c r="P107" s="65"/>
    </row>
    <row r="108">
      <c r="A108" s="3">
        <v>105.0</v>
      </c>
      <c r="B108" s="65"/>
      <c r="C108" s="41" t="s">
        <v>1292</v>
      </c>
      <c r="D108" s="94" t="s">
        <v>1302</v>
      </c>
      <c r="E108" s="95" t="s">
        <v>1303</v>
      </c>
      <c r="F108" s="44">
        <f t="shared" si="7"/>
        <v>1</v>
      </c>
      <c r="G108" s="43"/>
      <c r="H108" s="51"/>
      <c r="I108" s="51"/>
      <c r="J108" s="96" t="s">
        <v>1295</v>
      </c>
      <c r="K108" s="66" t="s">
        <v>1199</v>
      </c>
      <c r="L108" s="65"/>
      <c r="M108" s="65"/>
      <c r="N108" s="65"/>
      <c r="O108" s="65"/>
      <c r="P108" s="65"/>
    </row>
    <row r="109">
      <c r="A109" s="3">
        <v>106.0</v>
      </c>
      <c r="B109" s="65"/>
      <c r="C109" s="41" t="s">
        <v>1292</v>
      </c>
      <c r="D109" s="83" t="s">
        <v>1300</v>
      </c>
      <c r="E109" s="97" t="s">
        <v>1304</v>
      </c>
      <c r="F109" s="44">
        <f t="shared" si="7"/>
        <v>1</v>
      </c>
      <c r="G109" s="51"/>
      <c r="H109" s="51"/>
      <c r="I109" s="51"/>
      <c r="J109" s="96"/>
      <c r="K109" s="65"/>
      <c r="L109" s="65"/>
      <c r="M109" s="65"/>
      <c r="N109" s="65"/>
      <c r="O109" s="65"/>
      <c r="P109" s="65"/>
    </row>
    <row r="110">
      <c r="A110" s="3">
        <v>107.0</v>
      </c>
      <c r="B110" s="65"/>
      <c r="C110" s="41" t="s">
        <v>1292</v>
      </c>
      <c r="D110" s="83" t="s">
        <v>770</v>
      </c>
      <c r="E110" s="97" t="s">
        <v>1305</v>
      </c>
      <c r="F110" s="44">
        <f t="shared" si="7"/>
        <v>1</v>
      </c>
      <c r="G110" s="51"/>
      <c r="H110" s="51"/>
      <c r="I110" s="51"/>
      <c r="J110" s="96"/>
      <c r="K110" s="65"/>
      <c r="L110" s="65"/>
      <c r="M110" s="65"/>
      <c r="N110" s="65"/>
      <c r="O110" s="65"/>
      <c r="P110" s="65"/>
    </row>
    <row r="111">
      <c r="A111" s="3">
        <v>108.0</v>
      </c>
      <c r="B111" s="65"/>
      <c r="C111" s="41" t="s">
        <v>1292</v>
      </c>
      <c r="D111" s="83" t="s">
        <v>1306</v>
      </c>
      <c r="E111" s="97" t="s">
        <v>1307</v>
      </c>
      <c r="F111" s="44">
        <f t="shared" si="7"/>
        <v>1</v>
      </c>
      <c r="G111" s="51"/>
      <c r="H111" s="51"/>
      <c r="I111" s="51"/>
      <c r="J111" s="96"/>
      <c r="K111" s="65"/>
      <c r="L111" s="65"/>
      <c r="M111" s="65"/>
      <c r="N111" s="65"/>
      <c r="O111" s="65"/>
      <c r="P111" s="65"/>
    </row>
    <row r="112">
      <c r="A112" s="3">
        <v>109.0</v>
      </c>
      <c r="B112" s="65"/>
      <c r="C112" s="41" t="s">
        <v>1292</v>
      </c>
      <c r="D112" s="43" t="s">
        <v>1308</v>
      </c>
      <c r="E112" s="98" t="s">
        <v>1304</v>
      </c>
      <c r="F112" s="44">
        <f t="shared" si="7"/>
        <v>1</v>
      </c>
      <c r="G112" s="9"/>
      <c r="H112" s="9"/>
      <c r="I112" s="9" t="s">
        <v>1309</v>
      </c>
      <c r="J112" s="13"/>
      <c r="K112" s="65"/>
      <c r="L112" s="65"/>
      <c r="M112" s="65"/>
      <c r="N112" s="65"/>
      <c r="O112" s="65"/>
      <c r="P112" s="65"/>
    </row>
    <row r="113">
      <c r="A113" s="3">
        <v>110.0</v>
      </c>
      <c r="B113" s="65"/>
      <c r="C113" s="42" t="s">
        <v>1292</v>
      </c>
      <c r="D113" s="43" t="s">
        <v>1310</v>
      </c>
      <c r="E113" s="9" t="s">
        <v>1311</v>
      </c>
      <c r="F113" s="44">
        <f t="shared" si="7"/>
        <v>1</v>
      </c>
      <c r="G113" s="9"/>
      <c r="H113" s="9"/>
      <c r="I113" s="9" t="s">
        <v>1312</v>
      </c>
      <c r="J113" s="23"/>
      <c r="K113" s="65"/>
      <c r="L113" s="65"/>
      <c r="M113" s="65"/>
      <c r="N113" s="65"/>
      <c r="O113" s="65"/>
      <c r="P113" s="65"/>
    </row>
    <row r="114">
      <c r="A114" s="3">
        <v>111.0</v>
      </c>
      <c r="B114" s="65"/>
      <c r="C114" s="41" t="s">
        <v>1292</v>
      </c>
      <c r="D114" s="71" t="s">
        <v>1313</v>
      </c>
      <c r="E114" s="99" t="s">
        <v>1314</v>
      </c>
      <c r="F114" s="44">
        <f t="shared" si="7"/>
        <v>1</v>
      </c>
      <c r="G114" s="9"/>
      <c r="H114" s="9"/>
      <c r="I114" s="9" t="s">
        <v>1315</v>
      </c>
      <c r="J114" s="23"/>
      <c r="K114" s="65"/>
      <c r="L114" s="65"/>
      <c r="M114" s="65"/>
      <c r="N114" s="65"/>
      <c r="O114" s="65"/>
      <c r="P114" s="65"/>
    </row>
    <row r="115">
      <c r="A115" s="3">
        <v>112.0</v>
      </c>
      <c r="B115" s="65"/>
      <c r="C115" s="41" t="s">
        <v>1292</v>
      </c>
      <c r="D115" s="71" t="s">
        <v>1137</v>
      </c>
      <c r="E115" s="99" t="s">
        <v>1316</v>
      </c>
      <c r="F115" s="44">
        <f t="shared" si="7"/>
        <v>1</v>
      </c>
      <c r="G115" s="9"/>
      <c r="H115" s="9"/>
      <c r="I115" s="9" t="s">
        <v>1317</v>
      </c>
      <c r="J115" s="23"/>
      <c r="K115" s="65"/>
      <c r="L115" s="65"/>
      <c r="M115" s="65"/>
      <c r="N115" s="65"/>
      <c r="O115" s="65"/>
      <c r="P115" s="65"/>
    </row>
    <row r="116">
      <c r="A116" s="3">
        <v>113.0</v>
      </c>
      <c r="B116" s="65"/>
      <c r="C116" s="41" t="s">
        <v>1292</v>
      </c>
      <c r="D116" s="71" t="s">
        <v>1318</v>
      </c>
      <c r="E116" s="99" t="s">
        <v>1319</v>
      </c>
      <c r="F116" s="44">
        <f t="shared" si="7"/>
        <v>1</v>
      </c>
      <c r="G116" s="9"/>
      <c r="H116" s="9"/>
      <c r="I116" s="9" t="s">
        <v>1320</v>
      </c>
      <c r="J116" s="23"/>
      <c r="K116" s="65"/>
      <c r="L116" s="65"/>
      <c r="M116" s="65"/>
      <c r="N116" s="65"/>
      <c r="O116" s="65"/>
      <c r="P116" s="65"/>
    </row>
    <row r="117">
      <c r="A117" s="3">
        <v>114.0</v>
      </c>
      <c r="B117" s="65"/>
      <c r="C117" s="100"/>
      <c r="D117" s="101" t="s">
        <v>1321</v>
      </c>
      <c r="E117" s="102" t="s">
        <v>1322</v>
      </c>
      <c r="F117" s="44">
        <f t="shared" si="7"/>
        <v>1</v>
      </c>
      <c r="G117" s="48"/>
      <c r="H117" s="65"/>
      <c r="I117" s="48" t="s">
        <v>1323</v>
      </c>
      <c r="J117" s="65"/>
      <c r="K117" s="65"/>
      <c r="L117" s="65"/>
      <c r="M117" s="65"/>
      <c r="N117" s="65"/>
      <c r="O117" s="65"/>
      <c r="P117" s="65"/>
    </row>
    <row r="118">
      <c r="A118" s="3">
        <v>115.0</v>
      </c>
      <c r="B118" s="65"/>
      <c r="C118" s="42" t="s">
        <v>1038</v>
      </c>
      <c r="D118" s="71" t="s">
        <v>1324</v>
      </c>
      <c r="E118" s="71" t="s">
        <v>1325</v>
      </c>
      <c r="F118" s="44">
        <f t="shared" si="7"/>
        <v>1</v>
      </c>
      <c r="G118" s="65"/>
      <c r="H118" s="65"/>
      <c r="I118" s="65"/>
      <c r="J118" s="65"/>
      <c r="K118" s="65"/>
      <c r="L118" s="65"/>
      <c r="M118" s="65"/>
      <c r="N118" s="65"/>
      <c r="O118" s="65"/>
      <c r="P118" s="65"/>
    </row>
    <row r="119">
      <c r="A119" s="3">
        <v>116.0</v>
      </c>
      <c r="B119" s="65"/>
      <c r="C119" s="41" t="s">
        <v>1038</v>
      </c>
      <c r="D119" s="43" t="s">
        <v>1326</v>
      </c>
      <c r="E119" s="43" t="s">
        <v>1327</v>
      </c>
      <c r="F119" s="44">
        <f t="shared" si="7"/>
        <v>1</v>
      </c>
      <c r="G119" s="65"/>
      <c r="H119" s="65"/>
      <c r="I119" s="65"/>
      <c r="J119" s="65"/>
      <c r="K119" s="65"/>
      <c r="L119" s="65"/>
      <c r="M119" s="65"/>
      <c r="N119" s="65"/>
      <c r="O119" s="65"/>
      <c r="P119" s="65"/>
    </row>
    <row r="120">
      <c r="A120" s="3">
        <v>117.0</v>
      </c>
      <c r="B120" s="65"/>
      <c r="C120" s="41" t="s">
        <v>1038</v>
      </c>
      <c r="D120" s="71" t="s">
        <v>1328</v>
      </c>
      <c r="E120" s="71" t="s">
        <v>1329</v>
      </c>
      <c r="F120" s="44">
        <f t="shared" si="7"/>
        <v>2</v>
      </c>
      <c r="G120" s="65"/>
      <c r="H120" s="65"/>
      <c r="I120" s="65"/>
      <c r="J120" s="65"/>
      <c r="K120" s="65"/>
      <c r="L120" s="65"/>
      <c r="M120" s="65"/>
      <c r="N120" s="65"/>
      <c r="O120" s="65"/>
      <c r="P120" s="65"/>
    </row>
    <row r="121">
      <c r="A121" s="3">
        <v>118.0</v>
      </c>
      <c r="B121" s="65"/>
      <c r="C121" s="41" t="s">
        <v>1038</v>
      </c>
      <c r="D121" s="71" t="s">
        <v>1330</v>
      </c>
      <c r="E121" s="71" t="s">
        <v>1331</v>
      </c>
      <c r="F121" s="44">
        <f t="shared" si="7"/>
        <v>2</v>
      </c>
      <c r="G121" s="65"/>
      <c r="H121" s="65"/>
      <c r="I121" s="65"/>
      <c r="J121" s="65"/>
      <c r="K121" s="65"/>
      <c r="L121" s="65"/>
      <c r="M121" s="65"/>
      <c r="N121" s="65"/>
      <c r="O121" s="65"/>
      <c r="P121" s="65"/>
    </row>
    <row r="122">
      <c r="A122" s="3">
        <v>119.0</v>
      </c>
      <c r="B122" s="65"/>
      <c r="C122" s="103"/>
      <c r="D122" s="73" t="s">
        <v>1332</v>
      </c>
      <c r="E122" s="73" t="s">
        <v>1333</v>
      </c>
      <c r="F122" s="44">
        <f t="shared" si="7"/>
        <v>1</v>
      </c>
      <c r="G122" s="65"/>
      <c r="H122" s="65"/>
      <c r="I122" s="61" t="s">
        <v>1334</v>
      </c>
      <c r="J122" s="66"/>
      <c r="K122" s="3" t="s">
        <v>1052</v>
      </c>
      <c r="L122" s="65"/>
      <c r="M122" s="65"/>
      <c r="N122" s="65"/>
      <c r="O122" s="65"/>
      <c r="P122" s="65"/>
    </row>
    <row r="123">
      <c r="A123" s="3">
        <v>120.0</v>
      </c>
      <c r="B123" s="43"/>
      <c r="C123" s="41" t="s">
        <v>1335</v>
      </c>
      <c r="D123" s="71" t="s">
        <v>1336</v>
      </c>
      <c r="E123" s="71" t="s">
        <v>1337</v>
      </c>
      <c r="F123" s="44">
        <f t="shared" si="7"/>
        <v>2</v>
      </c>
      <c r="G123" s="43"/>
      <c r="H123" s="43"/>
      <c r="I123" s="43" t="s">
        <v>1338</v>
      </c>
      <c r="J123" s="65"/>
      <c r="K123" s="65"/>
      <c r="L123" s="65"/>
      <c r="M123" s="65"/>
      <c r="N123" s="65"/>
      <c r="O123" s="65"/>
      <c r="P123" s="65"/>
    </row>
    <row r="124">
      <c r="A124" s="3">
        <v>121.0</v>
      </c>
      <c r="B124" s="43"/>
      <c r="C124" s="41" t="s">
        <v>1335</v>
      </c>
      <c r="D124" s="71" t="s">
        <v>1339</v>
      </c>
      <c r="E124" s="43" t="s">
        <v>1340</v>
      </c>
      <c r="F124" s="44">
        <f t="shared" si="7"/>
        <v>2</v>
      </c>
      <c r="G124" s="43"/>
      <c r="H124" s="43"/>
      <c r="I124" s="43" t="s">
        <v>1338</v>
      </c>
      <c r="J124" s="65"/>
      <c r="K124" s="65"/>
      <c r="M124" s="65"/>
      <c r="N124" s="65"/>
      <c r="O124" s="104"/>
      <c r="P124" s="65"/>
    </row>
    <row r="125">
      <c r="A125" s="3">
        <v>122.0</v>
      </c>
      <c r="B125" s="65"/>
      <c r="C125" s="41" t="s">
        <v>1335</v>
      </c>
      <c r="D125" s="71" t="s">
        <v>1341</v>
      </c>
      <c r="E125" s="43" t="s">
        <v>1203</v>
      </c>
      <c r="F125" s="44">
        <f t="shared" si="7"/>
        <v>2</v>
      </c>
      <c r="G125" s="43"/>
      <c r="H125" s="43"/>
      <c r="I125" s="43" t="s">
        <v>1338</v>
      </c>
      <c r="J125" s="65"/>
      <c r="K125" s="65"/>
      <c r="M125" s="65"/>
      <c r="N125" s="65"/>
      <c r="O125" s="104"/>
      <c r="P125" s="65"/>
    </row>
    <row r="126">
      <c r="A126" s="3">
        <v>123.0</v>
      </c>
      <c r="B126" s="43"/>
      <c r="C126" s="41" t="s">
        <v>1335</v>
      </c>
      <c r="D126" s="71" t="s">
        <v>1342</v>
      </c>
      <c r="E126" s="43" t="s">
        <v>1343</v>
      </c>
      <c r="F126" s="44">
        <f t="shared" si="7"/>
        <v>2</v>
      </c>
      <c r="G126" s="43"/>
      <c r="H126" s="43"/>
      <c r="I126" s="43" t="s">
        <v>1338</v>
      </c>
      <c r="J126" s="65"/>
      <c r="K126" s="65"/>
      <c r="M126" s="65"/>
      <c r="N126" s="65"/>
      <c r="O126" s="104"/>
      <c r="P126" s="65"/>
    </row>
    <row r="127">
      <c r="A127" s="3">
        <v>124.0</v>
      </c>
      <c r="B127" s="65"/>
      <c r="C127" s="42" t="s">
        <v>1335</v>
      </c>
      <c r="D127" s="41" t="s">
        <v>1344</v>
      </c>
      <c r="E127" s="44" t="s">
        <v>1345</v>
      </c>
      <c r="F127" s="44">
        <f t="shared" si="7"/>
        <v>1</v>
      </c>
      <c r="G127" s="65"/>
      <c r="H127" s="65"/>
      <c r="I127" s="65" t="s">
        <v>1346</v>
      </c>
      <c r="J127" s="65"/>
      <c r="M127" s="65"/>
      <c r="N127" s="65"/>
      <c r="O127" s="104"/>
      <c r="P127" s="65"/>
    </row>
    <row r="128">
      <c r="A128" s="3">
        <v>125.0</v>
      </c>
      <c r="B128" s="65"/>
      <c r="C128" s="42" t="s">
        <v>1335</v>
      </c>
      <c r="D128" s="41" t="s">
        <v>1347</v>
      </c>
      <c r="E128" s="44" t="s">
        <v>1348</v>
      </c>
      <c r="F128" s="44">
        <f t="shared" si="7"/>
        <v>1</v>
      </c>
      <c r="G128" s="65"/>
      <c r="H128" s="65"/>
      <c r="I128" s="65" t="s">
        <v>1349</v>
      </c>
      <c r="J128" s="65"/>
      <c r="M128" s="65"/>
      <c r="N128" s="65"/>
      <c r="O128" s="104"/>
      <c r="P128" s="65"/>
    </row>
    <row r="129">
      <c r="A129" s="3">
        <v>126.0</v>
      </c>
      <c r="B129" s="65"/>
      <c r="C129" s="42" t="s">
        <v>1335</v>
      </c>
      <c r="D129" s="41" t="s">
        <v>1350</v>
      </c>
      <c r="E129" s="44" t="s">
        <v>1351</v>
      </c>
      <c r="F129" s="44">
        <f t="shared" si="7"/>
        <v>1</v>
      </c>
      <c r="G129" s="65"/>
      <c r="H129" s="65"/>
      <c r="I129" s="65" t="s">
        <v>1352</v>
      </c>
      <c r="J129" s="65"/>
      <c r="M129" s="65"/>
      <c r="N129" s="65"/>
      <c r="O129" s="104"/>
      <c r="P129" s="65"/>
    </row>
    <row r="130">
      <c r="A130" s="3">
        <v>127.0</v>
      </c>
      <c r="B130" s="65"/>
      <c r="C130" s="105" t="s">
        <v>1353</v>
      </c>
      <c r="D130" s="41" t="s">
        <v>1354</v>
      </c>
      <c r="E130" s="44" t="s">
        <v>1355</v>
      </c>
      <c r="F130" s="44">
        <f t="shared" si="7"/>
        <v>1</v>
      </c>
      <c r="G130" s="65"/>
      <c r="H130" s="65"/>
      <c r="I130" s="65" t="s">
        <v>1356</v>
      </c>
      <c r="J130" s="65"/>
      <c r="M130" s="65"/>
      <c r="N130" s="65"/>
      <c r="O130" s="104"/>
      <c r="P130" s="65"/>
    </row>
    <row r="131">
      <c r="A131" s="3">
        <v>128.0</v>
      </c>
      <c r="B131" s="65"/>
      <c r="C131" s="106" t="s">
        <v>1353</v>
      </c>
      <c r="D131" s="41" t="s">
        <v>1357</v>
      </c>
      <c r="E131" s="73" t="s">
        <v>1358</v>
      </c>
      <c r="F131" s="44">
        <f t="shared" si="7"/>
        <v>1</v>
      </c>
      <c r="G131" s="103"/>
      <c r="H131" s="103"/>
      <c r="I131" s="103" t="s">
        <v>1359</v>
      </c>
      <c r="J131" s="103"/>
      <c r="L131" s="65"/>
      <c r="M131" s="107" t="s">
        <v>1360</v>
      </c>
      <c r="N131" s="108" t="s">
        <v>1361</v>
      </c>
      <c r="O131" s="65"/>
      <c r="P131" s="65"/>
    </row>
    <row r="132">
      <c r="A132" s="3">
        <v>129.0</v>
      </c>
      <c r="B132" s="65"/>
      <c r="C132" s="106" t="s">
        <v>1353</v>
      </c>
      <c r="D132" s="41" t="s">
        <v>1362</v>
      </c>
      <c r="E132" s="73" t="s">
        <v>1363</v>
      </c>
      <c r="F132" s="44">
        <f t="shared" si="7"/>
        <v>1</v>
      </c>
      <c r="G132" s="103"/>
      <c r="H132" s="103"/>
      <c r="I132" s="103" t="s">
        <v>1364</v>
      </c>
      <c r="J132" s="103"/>
      <c r="L132" s="65"/>
      <c r="M132" s="107" t="s">
        <v>1365</v>
      </c>
      <c r="N132" s="107" t="s">
        <v>1366</v>
      </c>
      <c r="O132" s="65"/>
      <c r="P132" s="65"/>
    </row>
    <row r="133">
      <c r="A133" s="3">
        <v>130.0</v>
      </c>
      <c r="B133" s="65"/>
      <c r="C133" s="106" t="s">
        <v>1353</v>
      </c>
      <c r="D133" s="41" t="s">
        <v>1367</v>
      </c>
      <c r="E133" s="73" t="s">
        <v>1368</v>
      </c>
      <c r="F133" s="44">
        <f t="shared" si="7"/>
        <v>1</v>
      </c>
      <c r="G133" s="65"/>
      <c r="H133" s="65"/>
      <c r="I133" s="65" t="s">
        <v>1369</v>
      </c>
      <c r="J133" s="65"/>
      <c r="L133" s="65"/>
      <c r="M133" s="107" t="s">
        <v>1370</v>
      </c>
      <c r="N133" s="107" t="s">
        <v>1371</v>
      </c>
      <c r="O133" s="65"/>
      <c r="P133" s="65"/>
    </row>
    <row r="134">
      <c r="A134" s="3">
        <v>131.0</v>
      </c>
      <c r="B134" s="65"/>
      <c r="C134" s="106" t="s">
        <v>1372</v>
      </c>
      <c r="D134" s="41" t="s">
        <v>1373</v>
      </c>
      <c r="E134" s="73" t="s">
        <v>1374</v>
      </c>
      <c r="F134" s="44">
        <f t="shared" si="7"/>
        <v>1</v>
      </c>
      <c r="G134" s="65"/>
      <c r="H134" s="65"/>
      <c r="I134" s="65" t="s">
        <v>1374</v>
      </c>
      <c r="L134" s="65"/>
      <c r="M134" s="65"/>
      <c r="N134" s="65"/>
      <c r="O134" s="65"/>
      <c r="P134" s="65"/>
    </row>
    <row r="135">
      <c r="A135" s="3">
        <v>132.0</v>
      </c>
      <c r="B135" s="65"/>
      <c r="C135" s="106" t="s">
        <v>1372</v>
      </c>
      <c r="D135" s="41" t="s">
        <v>1375</v>
      </c>
      <c r="E135" s="73" t="s">
        <v>1376</v>
      </c>
      <c r="F135" s="44">
        <f t="shared" si="7"/>
        <v>1</v>
      </c>
      <c r="G135" s="65"/>
      <c r="H135" s="65"/>
      <c r="I135" s="65" t="s">
        <v>1376</v>
      </c>
      <c r="L135" s="65"/>
      <c r="M135" s="65"/>
      <c r="N135" s="65"/>
      <c r="O135" s="65"/>
      <c r="P135" s="65"/>
    </row>
    <row r="136">
      <c r="A136" s="3">
        <v>133.0</v>
      </c>
      <c r="B136" s="43"/>
      <c r="C136" s="41" t="s">
        <v>1377</v>
      </c>
      <c r="D136" s="71" t="s">
        <v>1378</v>
      </c>
      <c r="E136" s="71" t="s">
        <v>1379</v>
      </c>
      <c r="F136" s="44">
        <f t="shared" si="7"/>
        <v>2</v>
      </c>
      <c r="G136" s="109"/>
      <c r="H136" s="65"/>
      <c r="I136" s="65"/>
      <c r="J136" s="65"/>
      <c r="K136" s="66" t="s">
        <v>1199</v>
      </c>
      <c r="L136" s="65"/>
      <c r="M136" s="65"/>
      <c r="N136" s="65"/>
      <c r="O136" s="65"/>
      <c r="P136" s="65"/>
    </row>
    <row r="137">
      <c r="A137" s="3">
        <v>134.0</v>
      </c>
      <c r="B137" s="43"/>
      <c r="C137" s="41" t="s">
        <v>1377</v>
      </c>
      <c r="D137" s="71" t="s">
        <v>1380</v>
      </c>
      <c r="E137" s="71" t="s">
        <v>1381</v>
      </c>
      <c r="F137" s="44">
        <f t="shared" si="7"/>
        <v>2</v>
      </c>
      <c r="G137" s="109"/>
      <c r="H137" s="65"/>
      <c r="I137" s="65"/>
      <c r="J137" s="65"/>
      <c r="K137" s="66" t="s">
        <v>1199</v>
      </c>
      <c r="L137" s="65"/>
      <c r="M137" s="65"/>
      <c r="N137" s="65"/>
      <c r="O137" s="65"/>
      <c r="P137" s="65"/>
    </row>
    <row r="138">
      <c r="A138" s="3">
        <v>135.0</v>
      </c>
      <c r="C138" s="41" t="s">
        <v>1377</v>
      </c>
      <c r="D138" s="3" t="s">
        <v>1382</v>
      </c>
      <c r="E138" s="71" t="s">
        <v>1383</v>
      </c>
      <c r="F138" s="3" t="s">
        <v>1384</v>
      </c>
      <c r="G138" s="109"/>
      <c r="H138" s="65"/>
      <c r="I138" s="65"/>
      <c r="J138" s="65"/>
      <c r="K138" s="66" t="s">
        <v>1199</v>
      </c>
      <c r="L138" s="65"/>
      <c r="M138" s="65"/>
      <c r="N138" s="65"/>
      <c r="O138" s="65"/>
      <c r="P138" s="65"/>
    </row>
    <row r="139">
      <c r="A139" s="3">
        <v>136.0</v>
      </c>
      <c r="C139" s="42" t="s">
        <v>1377</v>
      </c>
      <c r="D139" s="3" t="s">
        <v>1385</v>
      </c>
      <c r="E139" s="71" t="s">
        <v>1386</v>
      </c>
      <c r="F139" s="3" t="s">
        <v>1384</v>
      </c>
      <c r="G139" s="109"/>
      <c r="H139" s="65"/>
      <c r="I139" s="65"/>
      <c r="J139" s="65"/>
      <c r="K139" s="66" t="s">
        <v>1199</v>
      </c>
      <c r="L139" s="65"/>
      <c r="M139" s="65"/>
      <c r="N139" s="65"/>
      <c r="O139" s="65"/>
      <c r="P139" s="65"/>
    </row>
    <row r="140">
      <c r="A140" s="3">
        <v>137.0</v>
      </c>
      <c r="C140" s="42" t="s">
        <v>1377</v>
      </c>
      <c r="D140" s="3" t="s">
        <v>1378</v>
      </c>
      <c r="E140" s="43" t="s">
        <v>1387</v>
      </c>
      <c r="F140" s="3" t="s">
        <v>1388</v>
      </c>
      <c r="G140" s="109"/>
      <c r="H140" s="65"/>
      <c r="I140" s="65"/>
      <c r="J140" s="65"/>
      <c r="K140" s="66" t="s">
        <v>1199</v>
      </c>
      <c r="L140" s="65"/>
      <c r="M140" s="65"/>
      <c r="N140" s="65"/>
      <c r="O140" s="65"/>
      <c r="P140" s="65"/>
    </row>
    <row r="141">
      <c r="A141" s="3">
        <v>138.0</v>
      </c>
      <c r="C141" s="41" t="s">
        <v>1377</v>
      </c>
      <c r="D141" s="110" t="s">
        <v>1389</v>
      </c>
      <c r="E141" s="111" t="s">
        <v>1390</v>
      </c>
      <c r="F141" s="3" t="s">
        <v>1384</v>
      </c>
      <c r="G141" s="65"/>
      <c r="H141" s="65"/>
      <c r="I141" s="65"/>
      <c r="J141" s="66" t="s">
        <v>1391</v>
      </c>
      <c r="K141" s="66" t="s">
        <v>1199</v>
      </c>
      <c r="L141" s="65"/>
      <c r="M141" s="65"/>
      <c r="N141" s="65"/>
      <c r="O141" s="65"/>
      <c r="P141" s="65"/>
    </row>
    <row r="142">
      <c r="A142" s="3">
        <v>139.0</v>
      </c>
      <c r="C142" s="87" t="s">
        <v>1025</v>
      </c>
      <c r="D142" s="73" t="s">
        <v>1392</v>
      </c>
      <c r="E142" s="73" t="s">
        <v>1393</v>
      </c>
      <c r="F142" s="3" t="s">
        <v>1394</v>
      </c>
      <c r="G142" s="65"/>
      <c r="H142" s="65"/>
      <c r="I142" s="61" t="s">
        <v>1395</v>
      </c>
      <c r="J142" s="66"/>
      <c r="K142" s="3" t="s">
        <v>1052</v>
      </c>
      <c r="L142" s="65"/>
      <c r="M142" s="65"/>
      <c r="N142" s="65"/>
      <c r="O142" s="65"/>
      <c r="P142" s="65"/>
    </row>
    <row r="143">
      <c r="A143" s="3">
        <v>140.0</v>
      </c>
      <c r="C143" s="87" t="s">
        <v>1396</v>
      </c>
      <c r="D143" s="73" t="s">
        <v>1397</v>
      </c>
      <c r="E143" s="73" t="s">
        <v>1398</v>
      </c>
      <c r="F143" s="3" t="s">
        <v>1394</v>
      </c>
      <c r="G143" s="65"/>
      <c r="H143" s="65"/>
      <c r="I143" s="61" t="s">
        <v>1399</v>
      </c>
      <c r="J143" s="66"/>
      <c r="K143" s="3" t="s">
        <v>1052</v>
      </c>
      <c r="L143" s="65"/>
      <c r="M143" s="65"/>
      <c r="N143" s="65"/>
      <c r="O143" s="65"/>
      <c r="P143" s="65"/>
    </row>
    <row r="144">
      <c r="A144" s="3">
        <v>141.0</v>
      </c>
      <c r="C144" s="41" t="s">
        <v>1400</v>
      </c>
      <c r="D144" s="71" t="s">
        <v>1401</v>
      </c>
      <c r="E144" s="43" t="s">
        <v>1402</v>
      </c>
      <c r="F144" s="3" t="s">
        <v>1394</v>
      </c>
      <c r="G144" s="65"/>
      <c r="H144" s="65"/>
      <c r="I144" s="65"/>
      <c r="J144" s="65"/>
      <c r="K144" s="66" t="s">
        <v>1199</v>
      </c>
      <c r="L144" s="65"/>
      <c r="M144" s="65"/>
      <c r="N144" s="65"/>
      <c r="O144" s="65"/>
      <c r="P144" s="65"/>
    </row>
    <row r="145">
      <c r="A145" s="3">
        <v>142.0</v>
      </c>
      <c r="C145" s="41" t="s">
        <v>1400</v>
      </c>
      <c r="D145" s="71" t="s">
        <v>1403</v>
      </c>
      <c r="E145" s="71" t="s">
        <v>1404</v>
      </c>
      <c r="F145" s="3" t="s">
        <v>1384</v>
      </c>
      <c r="G145" s="65"/>
      <c r="H145" s="65"/>
      <c r="I145" s="65"/>
      <c r="J145" s="65"/>
      <c r="K145" s="66" t="s">
        <v>1199</v>
      </c>
      <c r="L145" s="65"/>
      <c r="M145" s="65"/>
      <c r="N145" s="65"/>
      <c r="O145" s="65"/>
      <c r="P145" s="65"/>
    </row>
    <row r="146">
      <c r="A146" s="3">
        <v>143.0</v>
      </c>
      <c r="C146" s="41" t="s">
        <v>1400</v>
      </c>
      <c r="D146" s="71" t="s">
        <v>1405</v>
      </c>
      <c r="E146" s="71" t="s">
        <v>1406</v>
      </c>
      <c r="F146" s="3" t="s">
        <v>1384</v>
      </c>
      <c r="G146" s="65"/>
      <c r="H146" s="65"/>
      <c r="I146" s="65"/>
      <c r="J146" s="65"/>
      <c r="K146" s="66" t="s">
        <v>1199</v>
      </c>
      <c r="L146" s="65"/>
      <c r="M146" s="65"/>
      <c r="N146" s="65"/>
      <c r="O146" s="65"/>
      <c r="P146" s="65"/>
    </row>
    <row r="147">
      <c r="A147" s="3">
        <v>144.0</v>
      </c>
      <c r="C147" s="41" t="s">
        <v>1377</v>
      </c>
      <c r="D147" s="3" t="s">
        <v>1407</v>
      </c>
      <c r="E147" s="71" t="s">
        <v>1408</v>
      </c>
      <c r="F147" s="3" t="s">
        <v>1394</v>
      </c>
      <c r="G147" s="65"/>
      <c r="H147" s="65"/>
      <c r="I147" s="65"/>
      <c r="J147" s="65"/>
      <c r="K147" s="66" t="s">
        <v>1199</v>
      </c>
      <c r="L147" s="65"/>
      <c r="M147" s="65"/>
      <c r="N147" s="65"/>
      <c r="O147" s="65"/>
      <c r="P147" s="65"/>
    </row>
    <row r="148">
      <c r="A148" s="3">
        <v>145.0</v>
      </c>
      <c r="C148" s="41"/>
      <c r="D148" s="73" t="s">
        <v>1409</v>
      </c>
      <c r="E148" s="73" t="s">
        <v>1409</v>
      </c>
      <c r="F148" s="34" t="s">
        <v>1394</v>
      </c>
      <c r="G148" s="65"/>
      <c r="H148" s="65"/>
      <c r="I148" s="61" t="s">
        <v>1410</v>
      </c>
      <c r="J148" s="66"/>
      <c r="K148" s="3" t="s">
        <v>1052</v>
      </c>
      <c r="L148" s="65"/>
      <c r="M148" s="65"/>
      <c r="N148" s="65"/>
      <c r="O148" s="65"/>
      <c r="P148" s="65"/>
    </row>
    <row r="149">
      <c r="A149" s="3">
        <v>146.0</v>
      </c>
      <c r="C149" s="41" t="s">
        <v>1377</v>
      </c>
      <c r="D149" s="3" t="s">
        <v>1411</v>
      </c>
      <c r="E149" s="71" t="s">
        <v>1412</v>
      </c>
      <c r="F149" s="34" t="s">
        <v>1384</v>
      </c>
      <c r="G149" s="65"/>
      <c r="H149" s="65"/>
      <c r="I149" s="65"/>
      <c r="J149" s="65"/>
      <c r="K149" s="66" t="s">
        <v>1199</v>
      </c>
      <c r="L149" s="65"/>
      <c r="M149" s="65"/>
      <c r="N149" s="65"/>
      <c r="O149" s="65"/>
      <c r="P149" s="65"/>
    </row>
    <row r="150">
      <c r="A150" s="3">
        <v>147.0</v>
      </c>
      <c r="C150" s="41" t="s">
        <v>1377</v>
      </c>
      <c r="D150" s="3" t="s">
        <v>1413</v>
      </c>
      <c r="E150" s="71" t="s">
        <v>1414</v>
      </c>
      <c r="F150" s="34" t="s">
        <v>1384</v>
      </c>
      <c r="G150" s="65"/>
      <c r="H150" s="65"/>
      <c r="I150" s="65"/>
      <c r="J150" s="65"/>
      <c r="K150" s="66" t="s">
        <v>1199</v>
      </c>
      <c r="L150" s="65"/>
      <c r="M150" s="65"/>
      <c r="N150" s="65"/>
      <c r="O150" s="65"/>
      <c r="P150" s="65"/>
    </row>
    <row r="151">
      <c r="A151" s="3">
        <v>148.0</v>
      </c>
      <c r="B151" s="65"/>
      <c r="C151" s="42" t="s">
        <v>1377</v>
      </c>
      <c r="D151" s="71" t="s">
        <v>1415</v>
      </c>
      <c r="E151" s="71" t="s">
        <v>1416</v>
      </c>
      <c r="F151" s="44">
        <f t="shared" ref="F151:F365" si="8">LEN(E151)-LEN(SUBSTITUTE(E151,CHAR(10),""))+1
</f>
        <v>1</v>
      </c>
      <c r="G151" s="103"/>
      <c r="H151" s="103"/>
      <c r="I151" s="103"/>
      <c r="J151" s="103"/>
      <c r="K151" s="66" t="s">
        <v>1199</v>
      </c>
      <c r="L151" s="65"/>
      <c r="M151" s="65"/>
      <c r="N151" s="65"/>
      <c r="O151" s="65"/>
      <c r="P151" s="65"/>
    </row>
    <row r="152">
      <c r="A152" s="3">
        <v>149.0</v>
      </c>
      <c r="B152" s="65"/>
      <c r="C152" s="42" t="s">
        <v>1377</v>
      </c>
      <c r="D152" s="71" t="s">
        <v>1417</v>
      </c>
      <c r="E152" s="71" t="s">
        <v>1418</v>
      </c>
      <c r="F152" s="44">
        <f t="shared" si="8"/>
        <v>1</v>
      </c>
      <c r="G152" s="103"/>
      <c r="H152" s="103"/>
      <c r="I152" s="103"/>
      <c r="J152" s="103"/>
      <c r="K152" s="66" t="s">
        <v>1199</v>
      </c>
      <c r="L152" s="65"/>
      <c r="M152" s="65"/>
      <c r="N152" s="65"/>
      <c r="O152" s="65"/>
      <c r="P152" s="65"/>
    </row>
    <row r="153">
      <c r="A153" s="3">
        <v>150.0</v>
      </c>
      <c r="B153" s="65"/>
      <c r="C153" s="42" t="s">
        <v>1195</v>
      </c>
      <c r="D153" s="71" t="s">
        <v>1419</v>
      </c>
      <c r="E153" s="71" t="s">
        <v>1420</v>
      </c>
      <c r="F153" s="44">
        <f t="shared" si="8"/>
        <v>1</v>
      </c>
      <c r="G153" s="103"/>
      <c r="H153" s="103"/>
      <c r="I153" s="103"/>
      <c r="J153" s="103"/>
      <c r="K153" s="66" t="s">
        <v>1199</v>
      </c>
      <c r="L153" s="65"/>
      <c r="M153" s="65"/>
      <c r="N153" s="65"/>
      <c r="O153" s="65"/>
      <c r="P153" s="65"/>
    </row>
    <row r="154">
      <c r="A154" s="3">
        <v>151.0</v>
      </c>
      <c r="B154" s="65"/>
      <c r="C154" s="42" t="s">
        <v>1195</v>
      </c>
      <c r="D154" s="71" t="s">
        <v>1421</v>
      </c>
      <c r="E154" s="71" t="s">
        <v>1422</v>
      </c>
      <c r="F154" s="44">
        <f t="shared" si="8"/>
        <v>1</v>
      </c>
      <c r="G154" s="103"/>
      <c r="H154" s="103"/>
      <c r="I154" s="103"/>
      <c r="J154" s="103"/>
      <c r="K154" s="66" t="s">
        <v>1199</v>
      </c>
      <c r="L154" s="65"/>
      <c r="M154" s="65"/>
      <c r="N154" s="65"/>
      <c r="O154" s="65"/>
      <c r="P154" s="65"/>
    </row>
    <row r="155">
      <c r="A155" s="3">
        <v>152.0</v>
      </c>
      <c r="B155" s="65"/>
      <c r="C155" s="42" t="s">
        <v>1423</v>
      </c>
      <c r="D155" s="71" t="s">
        <v>1424</v>
      </c>
      <c r="E155" s="71" t="s">
        <v>1425</v>
      </c>
      <c r="F155" s="44">
        <f t="shared" si="8"/>
        <v>2</v>
      </c>
      <c r="G155" s="71"/>
      <c r="H155" s="71"/>
      <c r="I155" s="71" t="s">
        <v>1426</v>
      </c>
      <c r="J155" s="71"/>
      <c r="K155" s="66" t="s">
        <v>1199</v>
      </c>
      <c r="L155" s="65"/>
      <c r="M155" s="65"/>
      <c r="N155" s="65"/>
      <c r="O155" s="65"/>
      <c r="P155" s="65"/>
    </row>
    <row r="156">
      <c r="A156" s="3">
        <v>153.0</v>
      </c>
      <c r="B156" s="65"/>
      <c r="C156" s="42" t="s">
        <v>1423</v>
      </c>
      <c r="D156" s="71" t="s">
        <v>1427</v>
      </c>
      <c r="E156" s="71" t="s">
        <v>1428</v>
      </c>
      <c r="F156" s="44">
        <f t="shared" si="8"/>
        <v>2</v>
      </c>
      <c r="G156" s="71"/>
      <c r="H156" s="71"/>
      <c r="I156" s="71" t="s">
        <v>1429</v>
      </c>
      <c r="J156" s="71"/>
      <c r="K156" s="66" t="s">
        <v>1199</v>
      </c>
      <c r="L156" s="65"/>
      <c r="M156" s="65"/>
      <c r="N156" s="65"/>
      <c r="O156" s="65"/>
      <c r="P156" s="65"/>
    </row>
    <row r="157">
      <c r="A157" s="3">
        <v>154.0</v>
      </c>
      <c r="B157" s="65"/>
      <c r="C157" s="42" t="s">
        <v>1423</v>
      </c>
      <c r="D157" s="71" t="s">
        <v>1430</v>
      </c>
      <c r="E157" s="71" t="s">
        <v>1431</v>
      </c>
      <c r="F157" s="44">
        <f t="shared" si="8"/>
        <v>2</v>
      </c>
      <c r="G157" s="71"/>
      <c r="H157" s="71"/>
      <c r="I157" s="71" t="s">
        <v>1432</v>
      </c>
      <c r="J157" s="71"/>
      <c r="K157" s="66" t="s">
        <v>1199</v>
      </c>
      <c r="L157" s="65"/>
      <c r="M157" s="65"/>
      <c r="N157" s="65"/>
      <c r="O157" s="65"/>
      <c r="P157" s="65"/>
    </row>
    <row r="158">
      <c r="A158" s="3">
        <v>155.0</v>
      </c>
      <c r="B158" s="65"/>
      <c r="C158" s="42" t="s">
        <v>1423</v>
      </c>
      <c r="D158" s="71" t="s">
        <v>1433</v>
      </c>
      <c r="E158" s="71" t="s">
        <v>1434</v>
      </c>
      <c r="F158" s="44">
        <f t="shared" si="8"/>
        <v>2</v>
      </c>
      <c r="G158" s="71"/>
      <c r="H158" s="71"/>
      <c r="I158" s="71" t="s">
        <v>1435</v>
      </c>
      <c r="J158" s="71"/>
      <c r="K158" s="66" t="s">
        <v>1199</v>
      </c>
      <c r="L158" s="65"/>
      <c r="M158" s="65"/>
      <c r="N158" s="65"/>
      <c r="O158" s="65"/>
      <c r="P158" s="65"/>
    </row>
    <row r="159">
      <c r="A159" s="3">
        <v>156.0</v>
      </c>
      <c r="B159" s="65"/>
      <c r="C159" s="42" t="s">
        <v>1423</v>
      </c>
      <c r="D159" s="71" t="s">
        <v>1407</v>
      </c>
      <c r="E159" s="71" t="s">
        <v>1436</v>
      </c>
      <c r="F159" s="44">
        <f t="shared" si="8"/>
        <v>2</v>
      </c>
      <c r="G159" s="71"/>
      <c r="H159" s="71"/>
      <c r="I159" s="71" t="s">
        <v>1437</v>
      </c>
      <c r="J159" s="71"/>
      <c r="K159" s="66" t="s">
        <v>1199</v>
      </c>
      <c r="L159" s="65"/>
      <c r="M159" s="65"/>
      <c r="N159" s="65"/>
      <c r="O159" s="65"/>
      <c r="P159" s="65"/>
    </row>
    <row r="160">
      <c r="A160" s="3">
        <v>157.0</v>
      </c>
      <c r="B160" s="65"/>
      <c r="C160" s="42" t="s">
        <v>1423</v>
      </c>
      <c r="D160" s="71" t="s">
        <v>1438</v>
      </c>
      <c r="E160" s="71" t="s">
        <v>1439</v>
      </c>
      <c r="F160" s="44">
        <f t="shared" si="8"/>
        <v>2</v>
      </c>
      <c r="G160" s="71"/>
      <c r="H160" s="71"/>
      <c r="I160" s="71" t="s">
        <v>1440</v>
      </c>
      <c r="J160" s="71"/>
      <c r="K160" s="66" t="s">
        <v>1199</v>
      </c>
      <c r="L160" s="65"/>
      <c r="M160" s="65"/>
      <c r="N160" s="65"/>
      <c r="O160" s="65"/>
      <c r="P160" s="65"/>
    </row>
    <row r="161">
      <c r="A161" s="3">
        <v>158.0</v>
      </c>
      <c r="B161" s="65"/>
      <c r="C161" s="42" t="s">
        <v>1423</v>
      </c>
      <c r="D161" s="71" t="s">
        <v>1441</v>
      </c>
      <c r="E161" s="71" t="s">
        <v>1442</v>
      </c>
      <c r="F161" s="44">
        <f t="shared" si="8"/>
        <v>2</v>
      </c>
      <c r="G161" s="71"/>
      <c r="H161" s="71"/>
      <c r="I161" s="71" t="s">
        <v>1443</v>
      </c>
      <c r="J161" s="71"/>
      <c r="K161" s="66" t="s">
        <v>1199</v>
      </c>
      <c r="L161" s="65"/>
      <c r="M161" s="65"/>
      <c r="N161" s="65"/>
      <c r="O161" s="65"/>
      <c r="P161" s="65"/>
    </row>
    <row r="162">
      <c r="A162" s="3">
        <v>159.0</v>
      </c>
      <c r="B162" s="65"/>
      <c r="C162" s="41" t="s">
        <v>1423</v>
      </c>
      <c r="D162" s="71" t="s">
        <v>1444</v>
      </c>
      <c r="E162" s="71" t="s">
        <v>1445</v>
      </c>
      <c r="F162" s="44">
        <f t="shared" si="8"/>
        <v>2</v>
      </c>
      <c r="G162" s="43"/>
      <c r="H162" s="43"/>
      <c r="I162" s="43" t="s">
        <v>1446</v>
      </c>
      <c r="J162" s="43"/>
      <c r="K162" s="66" t="s">
        <v>1199</v>
      </c>
    </row>
    <row r="163">
      <c r="A163" s="3">
        <v>160.0</v>
      </c>
      <c r="B163" s="65"/>
      <c r="C163" s="41" t="s">
        <v>1423</v>
      </c>
      <c r="D163" s="71" t="s">
        <v>1447</v>
      </c>
      <c r="E163" s="71" t="s">
        <v>1448</v>
      </c>
      <c r="F163" s="44">
        <f t="shared" si="8"/>
        <v>2</v>
      </c>
      <c r="G163" s="43"/>
      <c r="H163" s="43"/>
      <c r="I163" s="43" t="s">
        <v>1449</v>
      </c>
      <c r="J163" s="43"/>
      <c r="K163" s="66" t="s">
        <v>1199</v>
      </c>
    </row>
    <row r="164">
      <c r="A164" s="3">
        <v>161.0</v>
      </c>
      <c r="B164" s="65"/>
      <c r="C164" s="41" t="s">
        <v>1423</v>
      </c>
      <c r="D164" s="71" t="s">
        <v>1450</v>
      </c>
      <c r="E164" s="71" t="s">
        <v>1451</v>
      </c>
      <c r="F164" s="44">
        <f t="shared" si="8"/>
        <v>1</v>
      </c>
      <c r="G164" s="43"/>
      <c r="H164" s="43"/>
      <c r="I164" s="43" t="s">
        <v>1452</v>
      </c>
      <c r="J164" s="43"/>
      <c r="K164" s="66" t="s">
        <v>1199</v>
      </c>
    </row>
    <row r="165">
      <c r="A165" s="3">
        <v>162.0</v>
      </c>
      <c r="B165" s="65"/>
      <c r="C165" s="41" t="s">
        <v>1423</v>
      </c>
      <c r="D165" s="71" t="s">
        <v>1453</v>
      </c>
      <c r="E165" s="71" t="s">
        <v>1454</v>
      </c>
      <c r="F165" s="44">
        <f t="shared" si="8"/>
        <v>2</v>
      </c>
      <c r="G165" s="43"/>
      <c r="H165" s="43"/>
      <c r="I165" s="43" t="s">
        <v>1455</v>
      </c>
      <c r="J165" s="43"/>
      <c r="K165" s="66" t="s">
        <v>1199</v>
      </c>
    </row>
    <row r="166">
      <c r="A166" s="3">
        <v>163.0</v>
      </c>
      <c r="C166" s="112" t="s">
        <v>1456</v>
      </c>
      <c r="D166" s="107" t="s">
        <v>1457</v>
      </c>
      <c r="E166" s="108" t="s">
        <v>1458</v>
      </c>
      <c r="F166" s="44">
        <f t="shared" si="8"/>
        <v>1</v>
      </c>
      <c r="H166" s="48" t="s">
        <v>1459</v>
      </c>
      <c r="K166" s="3" t="s">
        <v>1460</v>
      </c>
    </row>
    <row r="167">
      <c r="A167" s="3">
        <v>164.0</v>
      </c>
      <c r="C167" s="112" t="s">
        <v>1461</v>
      </c>
      <c r="D167" s="107" t="s">
        <v>1128</v>
      </c>
      <c r="E167" s="107" t="s">
        <v>1462</v>
      </c>
      <c r="F167" s="44">
        <f t="shared" si="8"/>
        <v>1</v>
      </c>
      <c r="K167" s="3" t="s">
        <v>1460</v>
      </c>
    </row>
    <row r="168">
      <c r="A168" s="3">
        <v>165.0</v>
      </c>
      <c r="C168" s="112" t="s">
        <v>1461</v>
      </c>
      <c r="D168" s="107" t="s">
        <v>1463</v>
      </c>
      <c r="E168" s="107" t="s">
        <v>1464</v>
      </c>
      <c r="F168" s="44">
        <f t="shared" si="8"/>
        <v>1</v>
      </c>
      <c r="K168" s="3" t="s">
        <v>1460</v>
      </c>
    </row>
    <row r="169">
      <c r="A169" s="3">
        <v>166.0</v>
      </c>
      <c r="C169" s="112" t="s">
        <v>1461</v>
      </c>
      <c r="D169" s="107" t="s">
        <v>1465</v>
      </c>
      <c r="E169" s="107" t="s">
        <v>1466</v>
      </c>
      <c r="F169" s="44">
        <f t="shared" si="8"/>
        <v>1</v>
      </c>
      <c r="K169" s="3" t="s">
        <v>1460</v>
      </c>
    </row>
    <row r="170">
      <c r="A170" s="3">
        <v>167.0</v>
      </c>
      <c r="C170" s="112" t="s">
        <v>1461</v>
      </c>
      <c r="D170" s="107" t="s">
        <v>1467</v>
      </c>
      <c r="E170" s="107" t="s">
        <v>1468</v>
      </c>
      <c r="F170" s="44">
        <f t="shared" si="8"/>
        <v>1</v>
      </c>
      <c r="K170" s="3" t="s">
        <v>1460</v>
      </c>
    </row>
    <row r="171">
      <c r="A171" s="3">
        <v>168.0</v>
      </c>
      <c r="C171" s="112" t="s">
        <v>1461</v>
      </c>
      <c r="D171" s="107" t="s">
        <v>1469</v>
      </c>
      <c r="E171" s="107" t="s">
        <v>1470</v>
      </c>
      <c r="F171" s="44">
        <f t="shared" si="8"/>
        <v>1</v>
      </c>
      <c r="K171" s="3" t="s">
        <v>1460</v>
      </c>
    </row>
    <row r="172">
      <c r="A172" s="3">
        <v>169.0</v>
      </c>
      <c r="C172" s="112" t="s">
        <v>1461</v>
      </c>
      <c r="D172" s="107" t="s">
        <v>1471</v>
      </c>
      <c r="E172" s="107" t="s">
        <v>1472</v>
      </c>
      <c r="F172" s="44">
        <f t="shared" si="8"/>
        <v>1</v>
      </c>
      <c r="K172" s="3" t="s">
        <v>1460</v>
      </c>
    </row>
    <row r="173">
      <c r="A173" s="3">
        <v>170.0</v>
      </c>
      <c r="C173" s="112" t="s">
        <v>1461</v>
      </c>
      <c r="D173" s="107" t="s">
        <v>1473</v>
      </c>
      <c r="E173" s="107" t="s">
        <v>1474</v>
      </c>
      <c r="F173" s="44">
        <f t="shared" si="8"/>
        <v>1</v>
      </c>
      <c r="K173" s="3" t="s">
        <v>1460</v>
      </c>
    </row>
    <row r="174">
      <c r="A174" s="3">
        <v>171.0</v>
      </c>
      <c r="C174" s="112" t="s">
        <v>1461</v>
      </c>
      <c r="D174" s="107" t="s">
        <v>1475</v>
      </c>
      <c r="E174" s="107" t="s">
        <v>1476</v>
      </c>
      <c r="F174" s="44">
        <f t="shared" si="8"/>
        <v>1</v>
      </c>
      <c r="K174" s="3" t="s">
        <v>1460</v>
      </c>
    </row>
    <row r="175">
      <c r="A175" s="3">
        <v>172.0</v>
      </c>
      <c r="C175" s="112" t="s">
        <v>1461</v>
      </c>
      <c r="D175" s="107" t="s">
        <v>1477</v>
      </c>
      <c r="E175" s="107" t="s">
        <v>1478</v>
      </c>
      <c r="F175" s="44">
        <f t="shared" si="8"/>
        <v>1</v>
      </c>
      <c r="K175" s="3" t="s">
        <v>1460</v>
      </c>
    </row>
    <row r="176">
      <c r="A176" s="3">
        <v>173.0</v>
      </c>
      <c r="C176" s="112" t="s">
        <v>1461</v>
      </c>
      <c r="D176" s="107" t="s">
        <v>1479</v>
      </c>
      <c r="E176" s="107" t="s">
        <v>1480</v>
      </c>
      <c r="F176" s="44">
        <f t="shared" si="8"/>
        <v>1</v>
      </c>
      <c r="K176" s="3" t="s">
        <v>1460</v>
      </c>
    </row>
    <row r="177">
      <c r="A177" s="3">
        <v>174.0</v>
      </c>
      <c r="C177" s="112" t="s">
        <v>1461</v>
      </c>
      <c r="D177" s="107" t="s">
        <v>1481</v>
      </c>
      <c r="E177" s="102" t="s">
        <v>1482</v>
      </c>
      <c r="F177" s="44">
        <f t="shared" si="8"/>
        <v>1</v>
      </c>
      <c r="K177" s="3" t="s">
        <v>1460</v>
      </c>
    </row>
    <row r="178">
      <c r="A178" s="3">
        <v>175.0</v>
      </c>
      <c r="C178" s="112" t="s">
        <v>1461</v>
      </c>
      <c r="D178" s="107" t="s">
        <v>1218</v>
      </c>
      <c r="E178" s="107" t="s">
        <v>1483</v>
      </c>
      <c r="F178" s="44">
        <f t="shared" si="8"/>
        <v>2</v>
      </c>
      <c r="J178" s="3" t="s">
        <v>1484</v>
      </c>
      <c r="K178" s="3" t="s">
        <v>1460</v>
      </c>
    </row>
    <row r="179">
      <c r="A179" s="3">
        <v>176.0</v>
      </c>
      <c r="C179" s="112" t="s">
        <v>1485</v>
      </c>
      <c r="D179" s="107" t="s">
        <v>1211</v>
      </c>
      <c r="E179" s="107" t="s">
        <v>1486</v>
      </c>
      <c r="F179" s="44">
        <f t="shared" si="8"/>
        <v>1</v>
      </c>
      <c r="K179" s="3" t="s">
        <v>1460</v>
      </c>
    </row>
    <row r="180">
      <c r="A180" s="3">
        <v>177.0</v>
      </c>
      <c r="C180" s="112" t="s">
        <v>1485</v>
      </c>
      <c r="D180" s="107" t="s">
        <v>1487</v>
      </c>
      <c r="E180" s="107" t="s">
        <v>1488</v>
      </c>
      <c r="F180" s="44">
        <f t="shared" si="8"/>
        <v>1</v>
      </c>
      <c r="K180" s="3" t="s">
        <v>1460</v>
      </c>
    </row>
    <row r="181">
      <c r="A181" s="3">
        <v>178.0</v>
      </c>
      <c r="C181" s="112" t="s">
        <v>1485</v>
      </c>
      <c r="D181" s="107" t="s">
        <v>1489</v>
      </c>
      <c r="E181" s="107" t="s">
        <v>1490</v>
      </c>
      <c r="F181" s="44">
        <f t="shared" si="8"/>
        <v>1</v>
      </c>
      <c r="K181" s="3" t="s">
        <v>1460</v>
      </c>
    </row>
    <row r="182">
      <c r="A182" s="3">
        <v>179.0</v>
      </c>
      <c r="C182" s="112" t="s">
        <v>1485</v>
      </c>
      <c r="D182" s="107" t="s">
        <v>1491</v>
      </c>
      <c r="E182" s="107" t="s">
        <v>1492</v>
      </c>
      <c r="F182" s="44">
        <f t="shared" si="8"/>
        <v>1</v>
      </c>
      <c r="K182" s="3" t="s">
        <v>1460</v>
      </c>
    </row>
    <row r="183">
      <c r="A183" s="3">
        <v>180.0</v>
      </c>
      <c r="C183" s="112" t="s">
        <v>1485</v>
      </c>
      <c r="D183" s="107" t="s">
        <v>1493</v>
      </c>
      <c r="E183" s="107" t="s">
        <v>1494</v>
      </c>
      <c r="F183" s="44">
        <f t="shared" si="8"/>
        <v>1</v>
      </c>
      <c r="K183" s="3" t="s">
        <v>1460</v>
      </c>
    </row>
    <row r="184">
      <c r="A184" s="3">
        <v>181.0</v>
      </c>
      <c r="C184" s="112" t="s">
        <v>1485</v>
      </c>
      <c r="D184" s="107" t="s">
        <v>1495</v>
      </c>
      <c r="E184" s="107" t="s">
        <v>1496</v>
      </c>
      <c r="F184" s="44">
        <f t="shared" si="8"/>
        <v>1</v>
      </c>
      <c r="K184" s="3" t="s">
        <v>1460</v>
      </c>
    </row>
    <row r="185">
      <c r="A185" s="3">
        <v>182.0</v>
      </c>
      <c r="C185" s="112" t="s">
        <v>1485</v>
      </c>
      <c r="D185" s="107" t="s">
        <v>1497</v>
      </c>
      <c r="E185" s="107" t="s">
        <v>1498</v>
      </c>
      <c r="F185" s="44">
        <f t="shared" si="8"/>
        <v>1</v>
      </c>
      <c r="K185" s="3" t="s">
        <v>1460</v>
      </c>
    </row>
    <row r="186">
      <c r="A186" s="3">
        <v>183.0</v>
      </c>
      <c r="C186" s="112" t="s">
        <v>1485</v>
      </c>
      <c r="D186" s="107" t="s">
        <v>1499</v>
      </c>
      <c r="E186" s="108" t="s">
        <v>1500</v>
      </c>
      <c r="F186" s="44">
        <f t="shared" si="8"/>
        <v>1</v>
      </c>
      <c r="K186" s="3" t="s">
        <v>1460</v>
      </c>
    </row>
    <row r="187">
      <c r="A187" s="3">
        <v>184.0</v>
      </c>
      <c r="C187" s="112" t="s">
        <v>1485</v>
      </c>
      <c r="D187" s="107" t="s">
        <v>1501</v>
      </c>
      <c r="E187" s="108" t="s">
        <v>1502</v>
      </c>
      <c r="F187" s="44">
        <f t="shared" si="8"/>
        <v>1</v>
      </c>
      <c r="K187" s="3" t="s">
        <v>1460</v>
      </c>
    </row>
    <row r="188">
      <c r="A188" s="3">
        <v>185.0</v>
      </c>
      <c r="C188" s="113" t="s">
        <v>1485</v>
      </c>
      <c r="D188" s="107" t="s">
        <v>1058</v>
      </c>
      <c r="E188" s="73" t="s">
        <v>1503</v>
      </c>
      <c r="F188" s="44">
        <f t="shared" si="8"/>
        <v>1</v>
      </c>
      <c r="G188" s="104"/>
      <c r="H188" s="104"/>
      <c r="J188" s="104"/>
      <c r="K188" s="3" t="s">
        <v>1460</v>
      </c>
    </row>
    <row r="189">
      <c r="A189" s="3">
        <v>186.0</v>
      </c>
      <c r="C189" s="113" t="s">
        <v>1485</v>
      </c>
      <c r="D189" s="107" t="s">
        <v>1504</v>
      </c>
      <c r="E189" s="73" t="s">
        <v>1505</v>
      </c>
      <c r="F189" s="44">
        <f t="shared" si="8"/>
        <v>1</v>
      </c>
      <c r="G189" s="104"/>
      <c r="H189" s="104"/>
      <c r="I189" s="104"/>
      <c r="K189" s="3" t="s">
        <v>1460</v>
      </c>
    </row>
    <row r="190">
      <c r="A190" s="3">
        <v>187.0</v>
      </c>
      <c r="C190" s="113" t="s">
        <v>1485</v>
      </c>
      <c r="D190" s="107" t="s">
        <v>1506</v>
      </c>
      <c r="E190" s="73" t="s">
        <v>1507</v>
      </c>
      <c r="F190" s="44">
        <f t="shared" si="8"/>
        <v>1</v>
      </c>
      <c r="G190" s="104"/>
      <c r="H190" s="104"/>
      <c r="I190" s="104"/>
      <c r="K190" s="3" t="s">
        <v>1460</v>
      </c>
    </row>
    <row r="191">
      <c r="A191" s="3">
        <v>188.0</v>
      </c>
      <c r="C191" s="112" t="s">
        <v>1485</v>
      </c>
      <c r="D191" s="107" t="s">
        <v>1508</v>
      </c>
      <c r="E191" s="73" t="s">
        <v>1509</v>
      </c>
      <c r="F191" s="44">
        <f t="shared" si="8"/>
        <v>1</v>
      </c>
      <c r="G191" s="104"/>
      <c r="H191" s="104"/>
      <c r="I191" s="104"/>
      <c r="K191" s="3" t="s">
        <v>1460</v>
      </c>
    </row>
    <row r="192">
      <c r="A192" s="3">
        <v>189.0</v>
      </c>
      <c r="C192" s="112" t="s">
        <v>1510</v>
      </c>
      <c r="D192" s="107" t="s">
        <v>1511</v>
      </c>
      <c r="E192" s="107" t="s">
        <v>1512</v>
      </c>
      <c r="F192" s="44">
        <f t="shared" si="8"/>
        <v>1</v>
      </c>
      <c r="K192" s="3" t="s">
        <v>1460</v>
      </c>
    </row>
    <row r="193">
      <c r="A193" s="3">
        <v>190.0</v>
      </c>
      <c r="C193" s="112" t="s">
        <v>1510</v>
      </c>
      <c r="D193" s="107" t="s">
        <v>1513</v>
      </c>
      <c r="E193" s="107" t="s">
        <v>1514</v>
      </c>
      <c r="F193" s="44">
        <f t="shared" si="8"/>
        <v>1</v>
      </c>
      <c r="K193" s="3" t="s">
        <v>1460</v>
      </c>
    </row>
    <row r="194">
      <c r="A194" s="3">
        <v>191.0</v>
      </c>
      <c r="C194" s="112" t="s">
        <v>1510</v>
      </c>
      <c r="D194" s="107" t="s">
        <v>1515</v>
      </c>
      <c r="E194" s="107" t="s">
        <v>1516</v>
      </c>
      <c r="F194" s="44">
        <f t="shared" si="8"/>
        <v>1</v>
      </c>
      <c r="K194" s="3" t="s">
        <v>1460</v>
      </c>
    </row>
    <row r="195">
      <c r="A195" s="3">
        <v>192.0</v>
      </c>
      <c r="C195" s="112" t="s">
        <v>1510</v>
      </c>
      <c r="D195" s="107" t="s">
        <v>1069</v>
      </c>
      <c r="E195" s="107" t="s">
        <v>1517</v>
      </c>
      <c r="F195" s="44">
        <f t="shared" si="8"/>
        <v>1</v>
      </c>
      <c r="K195" s="3" t="s">
        <v>1460</v>
      </c>
    </row>
    <row r="196">
      <c r="A196" s="3">
        <v>193.0</v>
      </c>
      <c r="C196" s="112" t="s">
        <v>1510</v>
      </c>
      <c r="D196" s="107" t="s">
        <v>1518</v>
      </c>
      <c r="E196" s="107" t="s">
        <v>1519</v>
      </c>
      <c r="F196" s="44">
        <f t="shared" si="8"/>
        <v>1</v>
      </c>
      <c r="K196" s="3" t="s">
        <v>1460</v>
      </c>
    </row>
    <row r="197">
      <c r="A197" s="3">
        <v>194.0</v>
      </c>
      <c r="C197" s="112" t="s">
        <v>1510</v>
      </c>
      <c r="D197" s="107" t="s">
        <v>1520</v>
      </c>
      <c r="E197" s="107" t="s">
        <v>1521</v>
      </c>
      <c r="F197" s="44">
        <f t="shared" si="8"/>
        <v>1</v>
      </c>
      <c r="K197" s="3" t="s">
        <v>1460</v>
      </c>
    </row>
    <row r="198">
      <c r="A198" s="3">
        <v>195.0</v>
      </c>
      <c r="C198" s="112" t="s">
        <v>1510</v>
      </c>
      <c r="D198" s="107" t="s">
        <v>1522</v>
      </c>
      <c r="E198" s="107" t="s">
        <v>1523</v>
      </c>
      <c r="F198" s="44">
        <f t="shared" si="8"/>
        <v>1</v>
      </c>
      <c r="K198" s="3" t="s">
        <v>1460</v>
      </c>
    </row>
    <row r="199">
      <c r="A199" s="3">
        <v>196.0</v>
      </c>
      <c r="C199" s="112" t="s">
        <v>1510</v>
      </c>
      <c r="D199" s="107" t="s">
        <v>1524</v>
      </c>
      <c r="E199" s="107" t="s">
        <v>1525</v>
      </c>
      <c r="F199" s="44">
        <f t="shared" si="8"/>
        <v>1</v>
      </c>
      <c r="K199" s="3" t="s">
        <v>1460</v>
      </c>
    </row>
    <row r="200">
      <c r="A200" s="3">
        <v>197.0</v>
      </c>
      <c r="C200" s="112" t="s">
        <v>1510</v>
      </c>
      <c r="D200" s="107" t="s">
        <v>1186</v>
      </c>
      <c r="E200" s="107" t="s">
        <v>1526</v>
      </c>
      <c r="F200" s="44">
        <f t="shared" si="8"/>
        <v>1</v>
      </c>
      <c r="K200" s="3" t="s">
        <v>1460</v>
      </c>
    </row>
    <row r="201">
      <c r="A201" s="3">
        <v>198.0</v>
      </c>
      <c r="C201" s="112" t="s">
        <v>1527</v>
      </c>
      <c r="D201" s="107" t="s">
        <v>1293</v>
      </c>
      <c r="E201" s="107" t="s">
        <v>1528</v>
      </c>
      <c r="F201" s="44">
        <f t="shared" si="8"/>
        <v>1</v>
      </c>
      <c r="K201" s="3" t="s">
        <v>1460</v>
      </c>
    </row>
    <row r="202">
      <c r="A202" s="3">
        <v>199.0</v>
      </c>
      <c r="C202" s="112" t="s">
        <v>1527</v>
      </c>
      <c r="D202" s="107" t="s">
        <v>1040</v>
      </c>
      <c r="E202" s="107" t="s">
        <v>1529</v>
      </c>
      <c r="F202" s="44">
        <f t="shared" si="8"/>
        <v>1</v>
      </c>
      <c r="K202" s="3" t="s">
        <v>1460</v>
      </c>
    </row>
    <row r="203">
      <c r="A203" s="3">
        <v>200.0</v>
      </c>
      <c r="C203" s="112" t="s">
        <v>1527</v>
      </c>
      <c r="D203" s="107" t="s">
        <v>1028</v>
      </c>
      <c r="E203" s="107" t="s">
        <v>1530</v>
      </c>
      <c r="F203" s="44">
        <f t="shared" si="8"/>
        <v>1</v>
      </c>
      <c r="K203" s="3" t="s">
        <v>1460</v>
      </c>
    </row>
    <row r="204">
      <c r="A204" s="3">
        <v>201.0</v>
      </c>
      <c r="C204" s="112" t="s">
        <v>1527</v>
      </c>
      <c r="D204" s="107" t="s">
        <v>1531</v>
      </c>
      <c r="E204" s="107" t="s">
        <v>1532</v>
      </c>
      <c r="F204" s="44">
        <f t="shared" si="8"/>
        <v>1</v>
      </c>
      <c r="K204" s="3" t="s">
        <v>1460</v>
      </c>
    </row>
    <row r="205">
      <c r="A205" s="3">
        <v>202.0</v>
      </c>
      <c r="C205" s="112" t="s">
        <v>1527</v>
      </c>
      <c r="D205" s="107" t="s">
        <v>1533</v>
      </c>
      <c r="E205" s="107" t="s">
        <v>1534</v>
      </c>
      <c r="F205" s="44">
        <f t="shared" si="8"/>
        <v>1</v>
      </c>
      <c r="K205" s="3" t="s">
        <v>1460</v>
      </c>
    </row>
    <row r="206">
      <c r="A206" s="3">
        <v>203.0</v>
      </c>
      <c r="C206" s="112" t="s">
        <v>1527</v>
      </c>
      <c r="D206" s="107" t="s">
        <v>1535</v>
      </c>
      <c r="E206" s="107" t="s">
        <v>1536</v>
      </c>
      <c r="F206" s="44">
        <f t="shared" si="8"/>
        <v>1</v>
      </c>
      <c r="K206" s="3" t="s">
        <v>1460</v>
      </c>
    </row>
    <row r="207">
      <c r="A207" s="3">
        <v>204.0</v>
      </c>
      <c r="C207" s="112" t="s">
        <v>1527</v>
      </c>
      <c r="D207" s="107" t="s">
        <v>1403</v>
      </c>
      <c r="E207" s="107" t="s">
        <v>1537</v>
      </c>
      <c r="F207" s="44">
        <f t="shared" si="8"/>
        <v>1</v>
      </c>
      <c r="K207" s="3" t="s">
        <v>1460</v>
      </c>
    </row>
    <row r="208">
      <c r="A208" s="3">
        <v>205.0</v>
      </c>
      <c r="C208" s="112" t="s">
        <v>1527</v>
      </c>
      <c r="D208" s="107" t="s">
        <v>1538</v>
      </c>
      <c r="E208" s="107" t="s">
        <v>1539</v>
      </c>
      <c r="F208" s="44">
        <f t="shared" si="8"/>
        <v>1</v>
      </c>
      <c r="K208" s="3" t="s">
        <v>1460</v>
      </c>
    </row>
    <row r="209">
      <c r="A209" s="3">
        <v>206.0</v>
      </c>
      <c r="C209" s="112" t="s">
        <v>1527</v>
      </c>
      <c r="D209" s="107" t="s">
        <v>1540</v>
      </c>
      <c r="E209" s="107" t="s">
        <v>1541</v>
      </c>
      <c r="F209" s="44">
        <f t="shared" si="8"/>
        <v>1</v>
      </c>
      <c r="K209" s="3" t="s">
        <v>1460</v>
      </c>
    </row>
    <row r="210">
      <c r="A210" s="3">
        <v>207.0</v>
      </c>
      <c r="C210" s="112" t="s">
        <v>1542</v>
      </c>
      <c r="D210" s="107" t="s">
        <v>1543</v>
      </c>
      <c r="E210" s="107" t="s">
        <v>1544</v>
      </c>
      <c r="F210" s="44">
        <f t="shared" si="8"/>
        <v>1</v>
      </c>
      <c r="K210" s="3" t="s">
        <v>1460</v>
      </c>
    </row>
    <row r="211">
      <c r="A211" s="3">
        <v>208.0</v>
      </c>
      <c r="C211" s="112" t="s">
        <v>1542</v>
      </c>
      <c r="D211" s="107" t="s">
        <v>1545</v>
      </c>
      <c r="E211" s="107" t="s">
        <v>1546</v>
      </c>
      <c r="F211" s="44">
        <f t="shared" si="8"/>
        <v>1</v>
      </c>
      <c r="I211" s="73"/>
      <c r="K211" s="3" t="s">
        <v>1460</v>
      </c>
    </row>
    <row r="212">
      <c r="A212" s="3">
        <v>209.0</v>
      </c>
      <c r="C212" s="112" t="s">
        <v>1542</v>
      </c>
      <c r="D212" s="107" t="s">
        <v>1547</v>
      </c>
      <c r="E212" s="107" t="s">
        <v>1548</v>
      </c>
      <c r="F212" s="44">
        <f t="shared" si="8"/>
        <v>1</v>
      </c>
      <c r="K212" s="3" t="s">
        <v>1460</v>
      </c>
    </row>
    <row r="213">
      <c r="A213" s="3">
        <v>210.0</v>
      </c>
      <c r="C213" s="112" t="s">
        <v>1542</v>
      </c>
      <c r="D213" s="107" t="s">
        <v>1549</v>
      </c>
      <c r="E213" s="107" t="s">
        <v>1550</v>
      </c>
      <c r="F213" s="44">
        <f t="shared" si="8"/>
        <v>1</v>
      </c>
      <c r="I213" s="61" t="s">
        <v>1551</v>
      </c>
      <c r="K213" s="3" t="s">
        <v>1460</v>
      </c>
    </row>
    <row r="214">
      <c r="A214" s="3">
        <v>211.0</v>
      </c>
      <c r="C214" s="112" t="s">
        <v>1542</v>
      </c>
      <c r="D214" s="107" t="s">
        <v>1552</v>
      </c>
      <c r="E214" s="107" t="s">
        <v>1553</v>
      </c>
      <c r="F214" s="44">
        <f t="shared" si="8"/>
        <v>1</v>
      </c>
      <c r="K214" s="3" t="s">
        <v>1460</v>
      </c>
    </row>
    <row r="215">
      <c r="A215" s="3">
        <v>212.0</v>
      </c>
      <c r="C215" s="112" t="s">
        <v>1542</v>
      </c>
      <c r="D215" s="107" t="s">
        <v>1554</v>
      </c>
      <c r="E215" s="107" t="s">
        <v>1555</v>
      </c>
      <c r="F215" s="44">
        <f t="shared" si="8"/>
        <v>1</v>
      </c>
      <c r="K215" s="3" t="s">
        <v>1460</v>
      </c>
    </row>
    <row r="216">
      <c r="A216" s="3">
        <v>213.0</v>
      </c>
      <c r="C216" s="113" t="s">
        <v>1542</v>
      </c>
      <c r="D216" s="108" t="s">
        <v>1556</v>
      </c>
      <c r="E216" s="108" t="s">
        <v>1557</v>
      </c>
      <c r="F216" s="44">
        <f t="shared" si="8"/>
        <v>1</v>
      </c>
      <c r="K216" s="3" t="s">
        <v>1460</v>
      </c>
    </row>
    <row r="217">
      <c r="A217" s="3">
        <v>214.0</v>
      </c>
      <c r="C217" s="113" t="s">
        <v>1542</v>
      </c>
      <c r="D217" s="108" t="s">
        <v>1290</v>
      </c>
      <c r="E217" s="108" t="s">
        <v>1558</v>
      </c>
      <c r="F217" s="44">
        <f t="shared" si="8"/>
        <v>1</v>
      </c>
      <c r="K217" s="3" t="s">
        <v>1460</v>
      </c>
    </row>
    <row r="218">
      <c r="A218" s="3">
        <v>215.0</v>
      </c>
      <c r="C218" s="112" t="s">
        <v>1559</v>
      </c>
      <c r="D218" s="107" t="s">
        <v>1560</v>
      </c>
      <c r="E218" s="107" t="s">
        <v>1561</v>
      </c>
      <c r="F218" s="44">
        <f t="shared" si="8"/>
        <v>2</v>
      </c>
      <c r="K218" s="3" t="s">
        <v>1460</v>
      </c>
    </row>
    <row r="219">
      <c r="A219" s="3">
        <v>216.0</v>
      </c>
      <c r="C219" s="112" t="s">
        <v>1559</v>
      </c>
      <c r="D219" s="107" t="s">
        <v>1562</v>
      </c>
      <c r="E219" s="108" t="s">
        <v>1563</v>
      </c>
      <c r="F219" s="44">
        <f t="shared" si="8"/>
        <v>1</v>
      </c>
      <c r="K219" s="3" t="s">
        <v>1460</v>
      </c>
    </row>
    <row r="220">
      <c r="A220" s="3">
        <v>217.0</v>
      </c>
      <c r="C220" s="112" t="s">
        <v>1559</v>
      </c>
      <c r="D220" s="107" t="s">
        <v>1564</v>
      </c>
      <c r="E220" s="107" t="s">
        <v>1565</v>
      </c>
      <c r="F220" s="44">
        <f t="shared" si="8"/>
        <v>1</v>
      </c>
      <c r="K220" s="3" t="s">
        <v>1460</v>
      </c>
    </row>
    <row r="221">
      <c r="A221" s="3">
        <v>218.0</v>
      </c>
      <c r="C221" s="112" t="s">
        <v>1559</v>
      </c>
      <c r="D221" s="107" t="s">
        <v>1566</v>
      </c>
      <c r="E221" s="108" t="s">
        <v>1567</v>
      </c>
      <c r="F221" s="44">
        <f t="shared" si="8"/>
        <v>1</v>
      </c>
      <c r="K221" s="3" t="s">
        <v>1460</v>
      </c>
    </row>
    <row r="222">
      <c r="A222" s="3">
        <v>219.0</v>
      </c>
      <c r="C222" s="112" t="s">
        <v>1559</v>
      </c>
      <c r="D222" s="107" t="s">
        <v>1568</v>
      </c>
      <c r="E222" s="107" t="s">
        <v>1569</v>
      </c>
      <c r="F222" s="44">
        <f t="shared" si="8"/>
        <v>1</v>
      </c>
      <c r="K222" s="3" t="s">
        <v>1460</v>
      </c>
    </row>
    <row r="223">
      <c r="A223" s="3">
        <v>220.0</v>
      </c>
      <c r="C223" s="112" t="s">
        <v>1559</v>
      </c>
      <c r="D223" s="107" t="s">
        <v>1570</v>
      </c>
      <c r="E223" s="107" t="s">
        <v>1571</v>
      </c>
      <c r="F223" s="44">
        <f t="shared" si="8"/>
        <v>1</v>
      </c>
      <c r="K223" s="3" t="s">
        <v>1460</v>
      </c>
    </row>
    <row r="224">
      <c r="A224" s="3">
        <v>221.0</v>
      </c>
      <c r="C224" s="112" t="s">
        <v>1559</v>
      </c>
      <c r="D224" s="107" t="s">
        <v>1572</v>
      </c>
      <c r="E224" s="107" t="s">
        <v>1573</v>
      </c>
      <c r="F224" s="44">
        <f t="shared" si="8"/>
        <v>1</v>
      </c>
      <c r="K224" s="3" t="s">
        <v>1460</v>
      </c>
    </row>
    <row r="225">
      <c r="A225" s="3">
        <v>222.0</v>
      </c>
      <c r="C225" s="112" t="s">
        <v>1559</v>
      </c>
      <c r="D225" s="107" t="s">
        <v>1574</v>
      </c>
      <c r="E225" s="107" t="s">
        <v>1575</v>
      </c>
      <c r="F225" s="44">
        <f t="shared" si="8"/>
        <v>1</v>
      </c>
      <c r="K225" s="3" t="s">
        <v>1460</v>
      </c>
    </row>
    <row r="226">
      <c r="A226" s="3">
        <v>223.0</v>
      </c>
      <c r="C226" s="112" t="s">
        <v>1559</v>
      </c>
      <c r="D226" s="107" t="s">
        <v>1576</v>
      </c>
      <c r="E226" s="107" t="s">
        <v>1577</v>
      </c>
      <c r="F226" s="44">
        <f t="shared" si="8"/>
        <v>1</v>
      </c>
      <c r="K226" s="3" t="s">
        <v>1460</v>
      </c>
    </row>
    <row r="227">
      <c r="A227" s="3">
        <v>224.0</v>
      </c>
      <c r="C227" s="112" t="s">
        <v>1559</v>
      </c>
      <c r="D227" s="107" t="s">
        <v>1578</v>
      </c>
      <c r="E227" s="107" t="s">
        <v>1579</v>
      </c>
      <c r="F227" s="44">
        <f t="shared" si="8"/>
        <v>1</v>
      </c>
      <c r="K227" s="3" t="s">
        <v>1460</v>
      </c>
    </row>
    <row r="228">
      <c r="A228" s="3">
        <v>225.0</v>
      </c>
      <c r="C228" s="112" t="s">
        <v>1559</v>
      </c>
      <c r="D228" s="107" t="s">
        <v>1580</v>
      </c>
      <c r="E228" s="107" t="s">
        <v>1581</v>
      </c>
      <c r="F228" s="44">
        <f t="shared" si="8"/>
        <v>1</v>
      </c>
      <c r="K228" s="3" t="s">
        <v>1460</v>
      </c>
    </row>
    <row r="229">
      <c r="A229" s="3">
        <v>226.0</v>
      </c>
      <c r="C229" s="112" t="s">
        <v>1559</v>
      </c>
      <c r="D229" s="107" t="s">
        <v>1582</v>
      </c>
      <c r="E229" s="107" t="s">
        <v>1583</v>
      </c>
      <c r="F229" s="44">
        <f t="shared" si="8"/>
        <v>1</v>
      </c>
      <c r="K229" s="3" t="s">
        <v>1460</v>
      </c>
    </row>
    <row r="230">
      <c r="A230" s="3">
        <v>227.0</v>
      </c>
      <c r="C230" s="112" t="s">
        <v>1559</v>
      </c>
      <c r="D230" s="107" t="s">
        <v>1584</v>
      </c>
      <c r="E230" s="107" t="s">
        <v>1585</v>
      </c>
      <c r="F230" s="44">
        <f t="shared" si="8"/>
        <v>1</v>
      </c>
      <c r="K230" s="3" t="s">
        <v>1460</v>
      </c>
    </row>
    <row r="231">
      <c r="A231" s="3">
        <v>228.0</v>
      </c>
      <c r="C231" s="112" t="s">
        <v>1559</v>
      </c>
      <c r="D231" s="107" t="s">
        <v>1584</v>
      </c>
      <c r="E231" s="107" t="s">
        <v>1586</v>
      </c>
      <c r="F231" s="44">
        <f t="shared" si="8"/>
        <v>1</v>
      </c>
      <c r="K231" s="3" t="s">
        <v>1460</v>
      </c>
    </row>
    <row r="232">
      <c r="A232" s="3">
        <v>229.0</v>
      </c>
      <c r="C232" s="112" t="s">
        <v>1559</v>
      </c>
      <c r="D232" s="114" t="s">
        <v>1587</v>
      </c>
      <c r="E232" s="107" t="s">
        <v>1588</v>
      </c>
      <c r="F232" s="44">
        <f t="shared" si="8"/>
        <v>1</v>
      </c>
      <c r="G232" s="108"/>
      <c r="I232" s="45" t="s">
        <v>1589</v>
      </c>
      <c r="K232" s="3" t="s">
        <v>1460</v>
      </c>
      <c r="M232" s="107" t="s">
        <v>1578</v>
      </c>
      <c r="N232" s="107" t="s">
        <v>1579</v>
      </c>
    </row>
    <row r="233">
      <c r="A233" s="3">
        <v>230.0</v>
      </c>
      <c r="C233" s="112" t="s">
        <v>1590</v>
      </c>
      <c r="D233" s="107" t="s">
        <v>1591</v>
      </c>
      <c r="E233" s="115" t="s">
        <v>1592</v>
      </c>
      <c r="F233" s="44">
        <f t="shared" si="8"/>
        <v>1</v>
      </c>
      <c r="K233" s="3" t="s">
        <v>1460</v>
      </c>
      <c r="M233" s="107" t="s">
        <v>1580</v>
      </c>
      <c r="N233" s="107" t="s">
        <v>1581</v>
      </c>
    </row>
    <row r="234">
      <c r="A234" s="3">
        <v>231.0</v>
      </c>
      <c r="C234" s="112" t="s">
        <v>1590</v>
      </c>
      <c r="D234" s="107" t="s">
        <v>1593</v>
      </c>
      <c r="E234" s="107" t="s">
        <v>1594</v>
      </c>
      <c r="F234" s="44">
        <f t="shared" si="8"/>
        <v>1</v>
      </c>
      <c r="K234" s="3" t="s">
        <v>1460</v>
      </c>
      <c r="M234" s="107" t="s">
        <v>1582</v>
      </c>
      <c r="N234" s="107" t="s">
        <v>1583</v>
      </c>
    </row>
    <row r="235">
      <c r="A235" s="3">
        <v>232.0</v>
      </c>
      <c r="C235" s="112" t="s">
        <v>1590</v>
      </c>
      <c r="D235" s="107" t="s">
        <v>1595</v>
      </c>
      <c r="E235" s="107" t="s">
        <v>1596</v>
      </c>
      <c r="F235" s="44">
        <f t="shared" si="8"/>
        <v>1</v>
      </c>
      <c r="K235" s="3" t="s">
        <v>1460</v>
      </c>
      <c r="M235" s="107" t="s">
        <v>1584</v>
      </c>
      <c r="N235" s="107" t="s">
        <v>1585</v>
      </c>
    </row>
    <row r="236">
      <c r="A236" s="3">
        <v>233.0</v>
      </c>
      <c r="C236" s="112" t="s">
        <v>1590</v>
      </c>
      <c r="D236" s="107" t="s">
        <v>1597</v>
      </c>
      <c r="E236" s="107" t="s">
        <v>1598</v>
      </c>
      <c r="F236" s="44">
        <f t="shared" si="8"/>
        <v>1</v>
      </c>
      <c r="K236" s="3" t="s">
        <v>1460</v>
      </c>
      <c r="M236" s="107" t="s">
        <v>1584</v>
      </c>
      <c r="N236" s="107" t="s">
        <v>1586</v>
      </c>
    </row>
    <row r="237">
      <c r="A237" s="3">
        <v>234.0</v>
      </c>
      <c r="C237" s="112" t="s">
        <v>1590</v>
      </c>
      <c r="D237" s="107" t="s">
        <v>1599</v>
      </c>
      <c r="E237" s="107" t="s">
        <v>1600</v>
      </c>
      <c r="F237" s="44">
        <f t="shared" si="8"/>
        <v>1</v>
      </c>
      <c r="K237" s="3" t="s">
        <v>1460</v>
      </c>
      <c r="M237" s="114" t="s">
        <v>1587</v>
      </c>
      <c r="N237" s="107" t="s">
        <v>1588</v>
      </c>
    </row>
    <row r="238">
      <c r="A238" s="3">
        <v>235.0</v>
      </c>
      <c r="C238" s="112" t="s">
        <v>1590</v>
      </c>
      <c r="D238" s="107" t="s">
        <v>1601</v>
      </c>
      <c r="E238" s="107" t="s">
        <v>1602</v>
      </c>
      <c r="F238" s="44">
        <f t="shared" si="8"/>
        <v>1</v>
      </c>
      <c r="K238" s="3" t="s">
        <v>1460</v>
      </c>
    </row>
    <row r="239">
      <c r="A239" s="3">
        <v>236.0</v>
      </c>
      <c r="C239" s="112" t="s">
        <v>1590</v>
      </c>
      <c r="D239" s="107" t="s">
        <v>1603</v>
      </c>
      <c r="E239" s="107" t="s">
        <v>1604</v>
      </c>
      <c r="F239" s="44">
        <f t="shared" si="8"/>
        <v>1</v>
      </c>
      <c r="K239" s="3" t="s">
        <v>1460</v>
      </c>
    </row>
    <row r="240">
      <c r="A240" s="3">
        <v>237.0</v>
      </c>
      <c r="B240" s="3" t="s">
        <v>1605</v>
      </c>
      <c r="C240" s="116" t="s">
        <v>1396</v>
      </c>
      <c r="D240" s="117" t="s">
        <v>1028</v>
      </c>
      <c r="E240" s="118" t="s">
        <v>1301</v>
      </c>
      <c r="F240" s="44">
        <f t="shared" si="8"/>
        <v>2</v>
      </c>
      <c r="H240" s="45"/>
      <c r="I240" s="45" t="s">
        <v>1606</v>
      </c>
      <c r="J240" s="119" t="s">
        <v>1607</v>
      </c>
      <c r="K240" s="3" t="s">
        <v>1608</v>
      </c>
    </row>
    <row r="241">
      <c r="A241" s="3">
        <v>238.0</v>
      </c>
      <c r="B241" s="3" t="s">
        <v>1605</v>
      </c>
      <c r="C241" s="116" t="s">
        <v>1396</v>
      </c>
      <c r="D241" s="120" t="s">
        <v>1609</v>
      </c>
      <c r="E241" s="118" t="s">
        <v>1610</v>
      </c>
      <c r="F241" s="44">
        <f t="shared" si="8"/>
        <v>2</v>
      </c>
      <c r="H241" s="45"/>
      <c r="I241" s="45" t="s">
        <v>1611</v>
      </c>
      <c r="J241" s="119" t="s">
        <v>1607</v>
      </c>
      <c r="K241" s="3" t="s">
        <v>1608</v>
      </c>
    </row>
    <row r="242">
      <c r="A242" s="3">
        <v>239.0</v>
      </c>
      <c r="B242" s="3" t="s">
        <v>1605</v>
      </c>
      <c r="C242" s="116" t="s">
        <v>1396</v>
      </c>
      <c r="D242" s="117" t="s">
        <v>1612</v>
      </c>
      <c r="E242" s="118" t="s">
        <v>1613</v>
      </c>
      <c r="F242" s="44">
        <f t="shared" si="8"/>
        <v>2</v>
      </c>
      <c r="H242" s="45"/>
      <c r="I242" s="45" t="s">
        <v>1614</v>
      </c>
      <c r="J242" s="119" t="s">
        <v>1607</v>
      </c>
      <c r="K242" s="3" t="s">
        <v>1608</v>
      </c>
      <c r="O242" s="71" t="s">
        <v>1615</v>
      </c>
    </row>
    <row r="243">
      <c r="A243" s="3">
        <v>240.0</v>
      </c>
      <c r="B243" s="3" t="s">
        <v>1605</v>
      </c>
      <c r="C243" s="116" t="s">
        <v>1396</v>
      </c>
      <c r="D243" s="117" t="s">
        <v>1616</v>
      </c>
      <c r="E243" s="118" t="s">
        <v>1617</v>
      </c>
      <c r="F243" s="44">
        <f t="shared" si="8"/>
        <v>2</v>
      </c>
      <c r="H243" s="45"/>
      <c r="I243" s="45" t="s">
        <v>1618</v>
      </c>
      <c r="J243" s="119" t="s">
        <v>1607</v>
      </c>
      <c r="K243" s="3" t="s">
        <v>1608</v>
      </c>
    </row>
    <row r="244">
      <c r="A244" s="3">
        <v>241.0</v>
      </c>
      <c r="B244" s="114" t="s">
        <v>1605</v>
      </c>
      <c r="C244" s="116" t="s">
        <v>1396</v>
      </c>
      <c r="D244" s="118" t="s">
        <v>1619</v>
      </c>
      <c r="E244" s="120" t="s">
        <v>1620</v>
      </c>
      <c r="F244" s="44">
        <f t="shared" si="8"/>
        <v>2</v>
      </c>
      <c r="G244" s="121"/>
      <c r="H244" s="121"/>
      <c r="I244" s="122" t="s">
        <v>1621</v>
      </c>
      <c r="J244" s="119" t="s">
        <v>1607</v>
      </c>
      <c r="K244" s="3" t="s">
        <v>1608</v>
      </c>
    </row>
    <row r="245">
      <c r="A245" s="3">
        <v>242.0</v>
      </c>
      <c r="B245" s="3" t="s">
        <v>1605</v>
      </c>
      <c r="C245" s="116" t="s">
        <v>1396</v>
      </c>
      <c r="D245" s="117" t="s">
        <v>1540</v>
      </c>
      <c r="E245" s="118" t="s">
        <v>1622</v>
      </c>
      <c r="F245" s="44">
        <f t="shared" si="8"/>
        <v>1</v>
      </c>
      <c r="G245" s="121"/>
      <c r="H245" s="121"/>
      <c r="I245" s="121" t="s">
        <v>1623</v>
      </c>
      <c r="J245" s="119" t="s">
        <v>1607</v>
      </c>
      <c r="K245" s="3" t="s">
        <v>1608</v>
      </c>
    </row>
    <row r="246">
      <c r="A246" s="3">
        <v>243.0</v>
      </c>
      <c r="B246" s="114" t="s">
        <v>1605</v>
      </c>
      <c r="C246" s="114" t="s">
        <v>1025</v>
      </c>
      <c r="D246" s="117" t="s">
        <v>1624</v>
      </c>
      <c r="E246" s="118" t="s">
        <v>1625</v>
      </c>
      <c r="F246" s="44">
        <f t="shared" si="8"/>
        <v>2</v>
      </c>
      <c r="G246" s="121"/>
      <c r="H246" s="121"/>
      <c r="I246" s="121" t="s">
        <v>1626</v>
      </c>
      <c r="J246" s="119" t="s">
        <v>1607</v>
      </c>
      <c r="K246" s="3" t="s">
        <v>1608</v>
      </c>
    </row>
    <row r="247">
      <c r="A247" s="3">
        <v>244.0</v>
      </c>
      <c r="B247" s="114" t="s">
        <v>1605</v>
      </c>
      <c r="C247" s="114" t="s">
        <v>1025</v>
      </c>
      <c r="D247" s="117" t="s">
        <v>1627</v>
      </c>
      <c r="E247" s="118" t="s">
        <v>1628</v>
      </c>
      <c r="F247" s="44">
        <f t="shared" si="8"/>
        <v>2</v>
      </c>
      <c r="G247" s="121"/>
      <c r="H247" s="121"/>
      <c r="I247" s="121" t="s">
        <v>1629</v>
      </c>
      <c r="J247" s="119" t="s">
        <v>1607</v>
      </c>
      <c r="K247" s="3" t="s">
        <v>1608</v>
      </c>
    </row>
    <row r="248">
      <c r="A248" s="3">
        <v>245.0</v>
      </c>
      <c r="B248" s="114" t="s">
        <v>1605</v>
      </c>
      <c r="C248" s="114" t="s">
        <v>1025</v>
      </c>
      <c r="D248" s="117" t="s">
        <v>1069</v>
      </c>
      <c r="E248" s="118" t="s">
        <v>1630</v>
      </c>
      <c r="F248" s="44">
        <f t="shared" si="8"/>
        <v>2</v>
      </c>
      <c r="G248" s="121"/>
      <c r="H248" s="121"/>
      <c r="I248" s="121" t="s">
        <v>1631</v>
      </c>
      <c r="J248" s="119" t="s">
        <v>1607</v>
      </c>
      <c r="K248" s="3" t="s">
        <v>1608</v>
      </c>
    </row>
    <row r="249">
      <c r="A249" s="3">
        <v>246.0</v>
      </c>
      <c r="B249" s="114" t="s">
        <v>1605</v>
      </c>
      <c r="C249" s="114" t="s">
        <v>1025</v>
      </c>
      <c r="D249" s="117" t="s">
        <v>1632</v>
      </c>
      <c r="E249" s="118" t="s">
        <v>1633</v>
      </c>
      <c r="F249" s="44">
        <f t="shared" si="8"/>
        <v>2</v>
      </c>
      <c r="G249" s="121"/>
      <c r="H249" s="121"/>
      <c r="I249" s="121" t="s">
        <v>1634</v>
      </c>
      <c r="J249" s="119" t="s">
        <v>1607</v>
      </c>
      <c r="K249" s="3" t="s">
        <v>1608</v>
      </c>
    </row>
    <row r="250">
      <c r="A250" s="3">
        <v>247.0</v>
      </c>
      <c r="B250" s="3" t="s">
        <v>1605</v>
      </c>
      <c r="C250" s="114" t="s">
        <v>1025</v>
      </c>
      <c r="D250" s="123" t="s">
        <v>1635</v>
      </c>
      <c r="E250" s="118" t="s">
        <v>1636</v>
      </c>
      <c r="F250" s="44">
        <f t="shared" si="8"/>
        <v>2</v>
      </c>
      <c r="G250" s="121"/>
      <c r="H250" s="121"/>
      <c r="I250" s="121" t="s">
        <v>1637</v>
      </c>
      <c r="J250" s="119" t="s">
        <v>1607</v>
      </c>
      <c r="K250" s="3" t="s">
        <v>1608</v>
      </c>
    </row>
    <row r="251">
      <c r="A251" s="3">
        <v>248.0</v>
      </c>
      <c r="B251" s="3" t="s">
        <v>1605</v>
      </c>
      <c r="C251" s="114" t="s">
        <v>1025</v>
      </c>
      <c r="D251" s="123" t="s">
        <v>1638</v>
      </c>
      <c r="E251" s="118" t="s">
        <v>1639</v>
      </c>
      <c r="F251" s="44">
        <f t="shared" si="8"/>
        <v>1</v>
      </c>
      <c r="G251" s="121"/>
      <c r="H251" s="121"/>
      <c r="I251" s="121" t="s">
        <v>1640</v>
      </c>
      <c r="J251" s="119" t="s">
        <v>1607</v>
      </c>
      <c r="K251" s="3" t="s">
        <v>1608</v>
      </c>
    </row>
    <row r="252">
      <c r="A252" s="3">
        <v>249.0</v>
      </c>
      <c r="B252" s="3" t="s">
        <v>1605</v>
      </c>
      <c r="C252" s="114" t="s">
        <v>1025</v>
      </c>
      <c r="D252" s="117" t="s">
        <v>1641</v>
      </c>
      <c r="E252" s="118" t="s">
        <v>1642</v>
      </c>
      <c r="F252" s="44">
        <f t="shared" si="8"/>
        <v>1</v>
      </c>
      <c r="G252" s="121"/>
      <c r="H252" s="121"/>
      <c r="I252" s="121" t="s">
        <v>1643</v>
      </c>
      <c r="J252" s="119" t="s">
        <v>1607</v>
      </c>
      <c r="K252" s="3" t="s">
        <v>1608</v>
      </c>
    </row>
    <row r="253">
      <c r="A253" s="3">
        <v>250.0</v>
      </c>
      <c r="B253" s="3" t="s">
        <v>1605</v>
      </c>
      <c r="C253" s="114" t="s">
        <v>1025</v>
      </c>
      <c r="D253" s="117" t="s">
        <v>1186</v>
      </c>
      <c r="E253" s="118" t="s">
        <v>1644</v>
      </c>
      <c r="F253" s="44">
        <f t="shared" si="8"/>
        <v>2</v>
      </c>
      <c r="G253" s="121"/>
      <c r="H253" s="121"/>
      <c r="I253" s="121" t="s">
        <v>1645</v>
      </c>
      <c r="J253" s="119" t="s">
        <v>1607</v>
      </c>
      <c r="K253" s="3" t="s">
        <v>1608</v>
      </c>
    </row>
    <row r="254">
      <c r="A254" s="3">
        <v>251.0</v>
      </c>
      <c r="B254" s="3" t="s">
        <v>1605</v>
      </c>
      <c r="C254" s="114" t="s">
        <v>1025</v>
      </c>
      <c r="D254" s="117" t="s">
        <v>1646</v>
      </c>
      <c r="E254" s="118" t="s">
        <v>1647</v>
      </c>
      <c r="F254" s="44">
        <f t="shared" si="8"/>
        <v>2</v>
      </c>
      <c r="G254" s="118"/>
      <c r="H254" s="121"/>
      <c r="I254" s="121" t="s">
        <v>1648</v>
      </c>
      <c r="J254" s="119" t="s">
        <v>1607</v>
      </c>
      <c r="K254" s="3" t="s">
        <v>1608</v>
      </c>
    </row>
    <row r="255">
      <c r="A255" s="3">
        <v>252.0</v>
      </c>
      <c r="B255" s="3" t="s">
        <v>1605</v>
      </c>
      <c r="C255" s="114" t="s">
        <v>1025</v>
      </c>
      <c r="D255" s="117" t="s">
        <v>1074</v>
      </c>
      <c r="E255" s="118" t="s">
        <v>1649</v>
      </c>
      <c r="F255" s="44">
        <f t="shared" si="8"/>
        <v>2</v>
      </c>
      <c r="G255" s="121"/>
      <c r="H255" s="121"/>
      <c r="I255" s="121" t="s">
        <v>1650</v>
      </c>
      <c r="J255" s="119" t="s">
        <v>1607</v>
      </c>
      <c r="K255" s="3" t="s">
        <v>1608</v>
      </c>
    </row>
    <row r="256">
      <c r="A256" s="3">
        <v>253.0</v>
      </c>
      <c r="B256" s="3" t="s">
        <v>1605</v>
      </c>
      <c r="C256" s="114" t="s">
        <v>1025</v>
      </c>
      <c r="D256" s="117" t="s">
        <v>1651</v>
      </c>
      <c r="E256" s="118" t="s">
        <v>1652</v>
      </c>
      <c r="F256" s="44">
        <f t="shared" si="8"/>
        <v>2</v>
      </c>
      <c r="G256" s="121"/>
      <c r="H256" s="121"/>
      <c r="I256" s="121" t="s">
        <v>1653</v>
      </c>
      <c r="J256" s="119" t="s">
        <v>1607</v>
      </c>
      <c r="K256" s="3" t="s">
        <v>1608</v>
      </c>
    </row>
    <row r="257">
      <c r="A257" s="3">
        <v>254.0</v>
      </c>
      <c r="B257" s="3" t="s">
        <v>1605</v>
      </c>
      <c r="C257" s="114" t="s">
        <v>1025</v>
      </c>
      <c r="D257" s="117" t="s">
        <v>1654</v>
      </c>
      <c r="E257" s="118" t="s">
        <v>1655</v>
      </c>
      <c r="F257" s="44">
        <f t="shared" si="8"/>
        <v>2</v>
      </c>
      <c r="G257" s="121"/>
      <c r="H257" s="121"/>
      <c r="I257" s="121" t="s">
        <v>1656</v>
      </c>
      <c r="J257" s="119" t="s">
        <v>1607</v>
      </c>
      <c r="K257" s="3" t="s">
        <v>1608</v>
      </c>
    </row>
    <row r="258">
      <c r="A258" s="3">
        <v>255.0</v>
      </c>
      <c r="B258" s="3" t="s">
        <v>1605</v>
      </c>
      <c r="C258" s="116" t="s">
        <v>1485</v>
      </c>
      <c r="D258" s="117" t="s">
        <v>1657</v>
      </c>
      <c r="E258" s="118" t="s">
        <v>1658</v>
      </c>
      <c r="F258" s="44">
        <f t="shared" si="8"/>
        <v>2</v>
      </c>
      <c r="G258" s="121"/>
      <c r="H258" s="121"/>
      <c r="I258" s="121" t="s">
        <v>1659</v>
      </c>
      <c r="J258" s="119" t="s">
        <v>1660</v>
      </c>
      <c r="K258" s="3" t="s">
        <v>1608</v>
      </c>
    </row>
    <row r="259">
      <c r="A259" s="3">
        <v>256.0</v>
      </c>
      <c r="B259" s="3" t="s">
        <v>1605</v>
      </c>
      <c r="C259" s="116" t="s">
        <v>1485</v>
      </c>
      <c r="D259" s="117" t="s">
        <v>1661</v>
      </c>
      <c r="E259" s="118" t="s">
        <v>1662</v>
      </c>
      <c r="F259" s="44">
        <f t="shared" si="8"/>
        <v>2</v>
      </c>
      <c r="G259" s="121"/>
      <c r="H259" s="121"/>
      <c r="I259" s="121" t="s">
        <v>1663</v>
      </c>
      <c r="J259" s="119" t="s">
        <v>1660</v>
      </c>
      <c r="K259" s="3" t="s">
        <v>1608</v>
      </c>
    </row>
    <row r="260">
      <c r="A260" s="3">
        <v>257.0</v>
      </c>
      <c r="B260" s="3" t="s">
        <v>1605</v>
      </c>
      <c r="C260" s="116" t="s">
        <v>1485</v>
      </c>
      <c r="D260" s="120" t="s">
        <v>1664</v>
      </c>
      <c r="E260" s="120" t="s">
        <v>1665</v>
      </c>
      <c r="F260" s="44">
        <f t="shared" si="8"/>
        <v>2</v>
      </c>
      <c r="G260" s="121"/>
      <c r="H260" s="121"/>
      <c r="I260" s="122" t="s">
        <v>1666</v>
      </c>
      <c r="J260" s="119" t="s">
        <v>1660</v>
      </c>
      <c r="K260" s="3" t="s">
        <v>1608</v>
      </c>
    </row>
    <row r="261">
      <c r="A261" s="3">
        <v>258.0</v>
      </c>
      <c r="B261" s="3" t="s">
        <v>1605</v>
      </c>
      <c r="C261" s="116" t="s">
        <v>1485</v>
      </c>
      <c r="D261" s="117" t="s">
        <v>1667</v>
      </c>
      <c r="E261" s="118" t="s">
        <v>1668</v>
      </c>
      <c r="F261" s="44">
        <f t="shared" si="8"/>
        <v>2</v>
      </c>
      <c r="G261" s="121"/>
      <c r="H261" s="121"/>
      <c r="I261" s="121" t="s">
        <v>1669</v>
      </c>
      <c r="J261" s="119" t="s">
        <v>1660</v>
      </c>
      <c r="K261" s="3" t="s">
        <v>1608</v>
      </c>
    </row>
    <row r="262">
      <c r="A262" s="3">
        <v>259.0</v>
      </c>
      <c r="B262" s="3" t="s">
        <v>1605</v>
      </c>
      <c r="C262" s="116" t="s">
        <v>1485</v>
      </c>
      <c r="D262" s="117" t="s">
        <v>160</v>
      </c>
      <c r="E262" s="118" t="s">
        <v>1670</v>
      </c>
      <c r="F262" s="44">
        <f t="shared" si="8"/>
        <v>2</v>
      </c>
      <c r="G262" s="121"/>
      <c r="H262" s="121"/>
      <c r="I262" s="121" t="s">
        <v>1671</v>
      </c>
      <c r="J262" s="119" t="s">
        <v>1660</v>
      </c>
      <c r="K262" s="3" t="s">
        <v>1608</v>
      </c>
    </row>
    <row r="263">
      <c r="A263" s="3">
        <v>260.0</v>
      </c>
      <c r="B263" s="3" t="s">
        <v>1605</v>
      </c>
      <c r="C263" s="116" t="s">
        <v>1485</v>
      </c>
      <c r="D263" s="117" t="s">
        <v>1672</v>
      </c>
      <c r="E263" s="118" t="s">
        <v>1673</v>
      </c>
      <c r="F263" s="44">
        <f t="shared" si="8"/>
        <v>2</v>
      </c>
      <c r="G263" s="121"/>
      <c r="H263" s="121"/>
      <c r="I263" s="121" t="s">
        <v>1674</v>
      </c>
      <c r="J263" s="119" t="s">
        <v>1660</v>
      </c>
      <c r="K263" s="3" t="s">
        <v>1608</v>
      </c>
    </row>
    <row r="264">
      <c r="A264" s="3">
        <v>261.0</v>
      </c>
      <c r="B264" s="3" t="s">
        <v>1605</v>
      </c>
      <c r="C264" s="116" t="s">
        <v>1485</v>
      </c>
      <c r="D264" s="117" t="s">
        <v>1427</v>
      </c>
      <c r="E264" s="118" t="s">
        <v>1428</v>
      </c>
      <c r="F264" s="44">
        <f t="shared" si="8"/>
        <v>2</v>
      </c>
      <c r="G264" s="121"/>
      <c r="H264" s="121"/>
      <c r="I264" s="121" t="s">
        <v>1675</v>
      </c>
      <c r="J264" s="119" t="s">
        <v>1660</v>
      </c>
      <c r="K264" s="3" t="s">
        <v>1608</v>
      </c>
    </row>
    <row r="265">
      <c r="A265" s="3">
        <v>262.0</v>
      </c>
      <c r="B265" s="3" t="s">
        <v>1605</v>
      </c>
      <c r="C265" s="116" t="s">
        <v>1485</v>
      </c>
      <c r="D265" s="117" t="s">
        <v>1676</v>
      </c>
      <c r="E265" s="118" t="s">
        <v>1677</v>
      </c>
      <c r="F265" s="44">
        <f t="shared" si="8"/>
        <v>2</v>
      </c>
      <c r="G265" s="121"/>
      <c r="H265" s="121"/>
      <c r="I265" s="121" t="s">
        <v>1678</v>
      </c>
      <c r="J265" s="119" t="s">
        <v>1660</v>
      </c>
      <c r="K265" s="3" t="s">
        <v>1608</v>
      </c>
    </row>
    <row r="266">
      <c r="A266" s="3">
        <v>263.0</v>
      </c>
      <c r="B266" s="3" t="s">
        <v>1605</v>
      </c>
      <c r="C266" s="116" t="s">
        <v>1485</v>
      </c>
      <c r="D266" s="117" t="s">
        <v>1679</v>
      </c>
      <c r="E266" s="118" t="s">
        <v>1680</v>
      </c>
      <c r="F266" s="44">
        <f t="shared" si="8"/>
        <v>2</v>
      </c>
      <c r="G266" s="121"/>
      <c r="H266" s="121"/>
      <c r="I266" s="121" t="s">
        <v>1681</v>
      </c>
      <c r="J266" s="119" t="s">
        <v>1660</v>
      </c>
      <c r="K266" s="3" t="s">
        <v>1608</v>
      </c>
      <c r="N266" s="118" t="s">
        <v>1682</v>
      </c>
    </row>
    <row r="267">
      <c r="A267" s="3">
        <v>264.0</v>
      </c>
      <c r="B267" s="3" t="s">
        <v>1605</v>
      </c>
      <c r="C267" s="116" t="s">
        <v>1485</v>
      </c>
      <c r="D267" s="117" t="s">
        <v>1683</v>
      </c>
      <c r="E267" s="118" t="s">
        <v>1684</v>
      </c>
      <c r="F267" s="44">
        <f t="shared" si="8"/>
        <v>2</v>
      </c>
      <c r="G267" s="121"/>
      <c r="H267" s="121"/>
      <c r="I267" s="121" t="s">
        <v>1685</v>
      </c>
      <c r="J267" s="119" t="s">
        <v>1660</v>
      </c>
      <c r="K267" s="3" t="s">
        <v>1608</v>
      </c>
    </row>
    <row r="268">
      <c r="A268" s="3">
        <v>265.0</v>
      </c>
      <c r="B268" s="3" t="s">
        <v>1605</v>
      </c>
      <c r="C268" s="114" t="s">
        <v>1686</v>
      </c>
      <c r="D268" s="120" t="s">
        <v>1687</v>
      </c>
      <c r="E268" s="118" t="s">
        <v>1688</v>
      </c>
      <c r="F268" s="44">
        <f t="shared" si="8"/>
        <v>2</v>
      </c>
      <c r="G268" s="121"/>
      <c r="H268" s="121"/>
      <c r="I268" s="121" t="s">
        <v>1689</v>
      </c>
      <c r="J268" s="119" t="s">
        <v>1660</v>
      </c>
      <c r="K268" s="3" t="s">
        <v>1608</v>
      </c>
    </row>
    <row r="269">
      <c r="A269" s="3">
        <v>266.0</v>
      </c>
      <c r="B269" s="3" t="s">
        <v>1605</v>
      </c>
      <c r="C269" s="114" t="s">
        <v>1686</v>
      </c>
      <c r="D269" s="117" t="s">
        <v>1690</v>
      </c>
      <c r="E269" s="118" t="s">
        <v>1691</v>
      </c>
      <c r="F269" s="44">
        <f t="shared" si="8"/>
        <v>2</v>
      </c>
      <c r="G269" s="121"/>
      <c r="H269" s="121"/>
      <c r="I269" s="121" t="s">
        <v>1692</v>
      </c>
      <c r="J269" s="119" t="s">
        <v>1660</v>
      </c>
      <c r="K269" s="3" t="s">
        <v>1608</v>
      </c>
    </row>
    <row r="270">
      <c r="A270" s="3">
        <v>267.0</v>
      </c>
      <c r="B270" s="3" t="s">
        <v>1605</v>
      </c>
      <c r="C270" s="114" t="s">
        <v>1686</v>
      </c>
      <c r="D270" s="114" t="s">
        <v>1693</v>
      </c>
      <c r="E270" s="118" t="s">
        <v>1203</v>
      </c>
      <c r="F270" s="44">
        <f t="shared" si="8"/>
        <v>2</v>
      </c>
      <c r="G270" s="122"/>
      <c r="H270" s="122"/>
      <c r="I270" s="122" t="s">
        <v>1694</v>
      </c>
      <c r="J270" s="119" t="s">
        <v>1660</v>
      </c>
      <c r="K270" s="3" t="s">
        <v>1608</v>
      </c>
    </row>
    <row r="271">
      <c r="A271" s="3">
        <v>268.0</v>
      </c>
      <c r="B271" s="3" t="s">
        <v>1605</v>
      </c>
      <c r="C271" s="114" t="s">
        <v>1686</v>
      </c>
      <c r="D271" s="114" t="s">
        <v>1695</v>
      </c>
      <c r="E271" s="118" t="s">
        <v>1197</v>
      </c>
      <c r="F271" s="44">
        <f t="shared" si="8"/>
        <v>2</v>
      </c>
      <c r="G271" s="121"/>
      <c r="H271" s="121"/>
      <c r="I271" s="121" t="s">
        <v>1696</v>
      </c>
      <c r="J271" s="119" t="s">
        <v>1660</v>
      </c>
      <c r="K271" s="3" t="s">
        <v>1608</v>
      </c>
    </row>
    <row r="272">
      <c r="A272" s="3">
        <v>269.0</v>
      </c>
      <c r="B272" s="3" t="s">
        <v>1605</v>
      </c>
      <c r="C272" s="114" t="s">
        <v>1686</v>
      </c>
      <c r="D272" s="114" t="s">
        <v>1200</v>
      </c>
      <c r="E272" s="120" t="s">
        <v>1697</v>
      </c>
      <c r="F272" s="44">
        <f t="shared" si="8"/>
        <v>2</v>
      </c>
      <c r="G272" s="121"/>
      <c r="H272" s="121"/>
      <c r="I272" s="121" t="s">
        <v>1698</v>
      </c>
      <c r="J272" s="119" t="s">
        <v>1660</v>
      </c>
      <c r="K272" s="3" t="s">
        <v>1608</v>
      </c>
    </row>
    <row r="273">
      <c r="A273" s="3">
        <v>270.0</v>
      </c>
      <c r="B273" s="3" t="s">
        <v>1605</v>
      </c>
      <c r="C273" s="114" t="s">
        <v>1686</v>
      </c>
      <c r="D273" s="114" t="s">
        <v>1699</v>
      </c>
      <c r="E273" s="118" t="s">
        <v>1700</v>
      </c>
      <c r="F273" s="44">
        <f t="shared" si="8"/>
        <v>2</v>
      </c>
      <c r="G273" s="121"/>
      <c r="H273" s="121"/>
      <c r="I273" s="121" t="s">
        <v>1701</v>
      </c>
      <c r="J273" s="119" t="s">
        <v>1660</v>
      </c>
      <c r="K273" s="3" t="s">
        <v>1608</v>
      </c>
    </row>
    <row r="274">
      <c r="A274" s="3">
        <v>271.0</v>
      </c>
      <c r="B274" s="3" t="s">
        <v>1605</v>
      </c>
      <c r="C274" s="114" t="s">
        <v>1686</v>
      </c>
      <c r="D274" s="114" t="s">
        <v>1702</v>
      </c>
      <c r="E274" s="118" t="s">
        <v>1703</v>
      </c>
      <c r="F274" s="44">
        <f t="shared" si="8"/>
        <v>2</v>
      </c>
      <c r="G274" s="121"/>
      <c r="H274" s="121"/>
      <c r="I274" s="121" t="s">
        <v>1704</v>
      </c>
      <c r="J274" s="119" t="s">
        <v>1660</v>
      </c>
      <c r="K274" s="3" t="s">
        <v>1608</v>
      </c>
    </row>
    <row r="275">
      <c r="A275" s="3">
        <v>272.0</v>
      </c>
      <c r="B275" s="3" t="s">
        <v>1605</v>
      </c>
      <c r="C275" s="114" t="s">
        <v>1686</v>
      </c>
      <c r="D275" s="114" t="s">
        <v>1705</v>
      </c>
      <c r="E275" s="118" t="s">
        <v>1706</v>
      </c>
      <c r="F275" s="44">
        <f t="shared" si="8"/>
        <v>2</v>
      </c>
      <c r="G275" s="121"/>
      <c r="H275" s="121"/>
      <c r="I275" s="121" t="s">
        <v>1707</v>
      </c>
      <c r="J275" s="119" t="s">
        <v>1660</v>
      </c>
      <c r="K275" s="3" t="s">
        <v>1608</v>
      </c>
    </row>
    <row r="276">
      <c r="A276" s="3">
        <v>273.0</v>
      </c>
      <c r="B276" s="3" t="s">
        <v>1605</v>
      </c>
      <c r="C276" s="114" t="s">
        <v>1686</v>
      </c>
      <c r="D276" s="114" t="s">
        <v>1708</v>
      </c>
      <c r="E276" s="118" t="s">
        <v>1709</v>
      </c>
      <c r="F276" s="44">
        <f t="shared" si="8"/>
        <v>2</v>
      </c>
      <c r="G276" s="121"/>
      <c r="H276" s="121"/>
      <c r="I276" s="121" t="s">
        <v>1710</v>
      </c>
      <c r="J276" s="119" t="s">
        <v>1660</v>
      </c>
      <c r="K276" s="3" t="s">
        <v>1608</v>
      </c>
    </row>
    <row r="277">
      <c r="A277" s="3">
        <v>274.0</v>
      </c>
      <c r="B277" s="3" t="s">
        <v>1605</v>
      </c>
      <c r="C277" s="114" t="s">
        <v>1686</v>
      </c>
      <c r="D277" s="114" t="s">
        <v>1159</v>
      </c>
      <c r="E277" s="118" t="s">
        <v>1711</v>
      </c>
      <c r="F277" s="44">
        <f t="shared" si="8"/>
        <v>2</v>
      </c>
      <c r="G277" s="121"/>
      <c r="H277" s="121"/>
      <c r="I277" s="121" t="s">
        <v>1712</v>
      </c>
      <c r="J277" s="119" t="s">
        <v>1660</v>
      </c>
      <c r="K277" s="3" t="s">
        <v>1608</v>
      </c>
    </row>
    <row r="278">
      <c r="A278" s="3">
        <v>275.0</v>
      </c>
      <c r="B278" s="3" t="s">
        <v>1605</v>
      </c>
      <c r="C278" s="114" t="s">
        <v>1686</v>
      </c>
      <c r="D278" s="114" t="s">
        <v>1713</v>
      </c>
      <c r="E278" s="118" t="s">
        <v>1714</v>
      </c>
      <c r="F278" s="44">
        <f t="shared" si="8"/>
        <v>2</v>
      </c>
      <c r="G278" s="121"/>
      <c r="H278" s="121"/>
      <c r="I278" s="121" t="s">
        <v>1715</v>
      </c>
      <c r="J278" s="119" t="s">
        <v>1660</v>
      </c>
      <c r="K278" s="3" t="s">
        <v>1608</v>
      </c>
    </row>
    <row r="279">
      <c r="A279" s="3">
        <v>276.0</v>
      </c>
      <c r="C279" s="124" t="s">
        <v>1292</v>
      </c>
      <c r="D279" s="73" t="s">
        <v>1300</v>
      </c>
      <c r="E279" s="73" t="s">
        <v>1716</v>
      </c>
      <c r="F279" s="44">
        <f t="shared" si="8"/>
        <v>1</v>
      </c>
      <c r="J279" s="119"/>
      <c r="K279" s="3" t="s">
        <v>1717</v>
      </c>
    </row>
    <row r="280">
      <c r="A280" s="3">
        <v>277.0</v>
      </c>
      <c r="C280" s="124" t="s">
        <v>1292</v>
      </c>
      <c r="D280" s="73" t="s">
        <v>770</v>
      </c>
      <c r="E280" s="73" t="s">
        <v>1718</v>
      </c>
      <c r="F280" s="44">
        <f t="shared" si="8"/>
        <v>1</v>
      </c>
      <c r="J280" s="119"/>
      <c r="K280" s="3" t="s">
        <v>1717</v>
      </c>
    </row>
    <row r="281">
      <c r="A281" s="3">
        <v>278.0</v>
      </c>
      <c r="C281" s="124" t="s">
        <v>1292</v>
      </c>
      <c r="D281" s="73" t="s">
        <v>1045</v>
      </c>
      <c r="E281" s="73" t="s">
        <v>1719</v>
      </c>
      <c r="F281" s="44">
        <f t="shared" si="8"/>
        <v>1</v>
      </c>
      <c r="J281" s="119"/>
      <c r="K281" s="3" t="s">
        <v>1717</v>
      </c>
    </row>
    <row r="282">
      <c r="A282" s="3">
        <v>279.0</v>
      </c>
      <c r="C282" s="124" t="s">
        <v>1292</v>
      </c>
      <c r="D282" s="73" t="s">
        <v>1720</v>
      </c>
      <c r="E282" s="73" t="s">
        <v>1721</v>
      </c>
      <c r="F282" s="44">
        <f t="shared" si="8"/>
        <v>1</v>
      </c>
      <c r="J282" s="119"/>
      <c r="K282" s="3" t="s">
        <v>1717</v>
      </c>
    </row>
    <row r="283">
      <c r="A283" s="3">
        <v>280.0</v>
      </c>
      <c r="C283" s="124" t="s">
        <v>1292</v>
      </c>
      <c r="D283" s="73" t="s">
        <v>1722</v>
      </c>
      <c r="E283" s="73" t="s">
        <v>1723</v>
      </c>
      <c r="F283" s="44">
        <f t="shared" si="8"/>
        <v>1</v>
      </c>
      <c r="J283" s="119"/>
      <c r="K283" s="3" t="s">
        <v>1717</v>
      </c>
    </row>
    <row r="284">
      <c r="A284" s="3">
        <v>281.0</v>
      </c>
      <c r="C284" s="124" t="s">
        <v>1292</v>
      </c>
      <c r="D284" s="73" t="s">
        <v>1724</v>
      </c>
      <c r="E284" s="73" t="s">
        <v>1725</v>
      </c>
      <c r="F284" s="44">
        <f t="shared" si="8"/>
        <v>1</v>
      </c>
      <c r="J284" s="119"/>
      <c r="K284" s="3" t="s">
        <v>1717</v>
      </c>
    </row>
    <row r="285">
      <c r="A285" s="3">
        <v>282.0</v>
      </c>
      <c r="C285" s="124" t="s">
        <v>1292</v>
      </c>
      <c r="D285" s="73" t="s">
        <v>1726</v>
      </c>
      <c r="E285" s="73" t="s">
        <v>1727</v>
      </c>
      <c r="F285" s="44">
        <f t="shared" si="8"/>
        <v>1</v>
      </c>
      <c r="J285" s="119"/>
      <c r="K285" s="3" t="s">
        <v>1717</v>
      </c>
    </row>
    <row r="286">
      <c r="A286" s="3">
        <v>283.0</v>
      </c>
      <c r="C286" s="124" t="s">
        <v>1292</v>
      </c>
      <c r="D286" s="73" t="s">
        <v>1728</v>
      </c>
      <c r="E286" s="73" t="s">
        <v>1729</v>
      </c>
      <c r="F286" s="44">
        <f t="shared" si="8"/>
        <v>1</v>
      </c>
      <c r="J286" s="119"/>
      <c r="K286" s="3" t="s">
        <v>1717</v>
      </c>
    </row>
    <row r="287">
      <c r="A287" s="3">
        <v>284.0</v>
      </c>
      <c r="C287" s="124" t="s">
        <v>1292</v>
      </c>
      <c r="D287" s="73" t="s">
        <v>1183</v>
      </c>
      <c r="E287" s="73" t="s">
        <v>1730</v>
      </c>
      <c r="F287" s="44">
        <f t="shared" si="8"/>
        <v>1</v>
      </c>
      <c r="J287" s="119"/>
      <c r="K287" s="3" t="s">
        <v>1717</v>
      </c>
    </row>
    <row r="288">
      <c r="A288" s="3">
        <v>285.0</v>
      </c>
      <c r="C288" s="124" t="s">
        <v>1292</v>
      </c>
      <c r="D288" s="114" t="s">
        <v>1731</v>
      </c>
      <c r="E288" s="73" t="s">
        <v>1732</v>
      </c>
      <c r="F288" s="44">
        <f t="shared" si="8"/>
        <v>1</v>
      </c>
      <c r="J288" s="119"/>
      <c r="K288" s="3" t="s">
        <v>1717</v>
      </c>
    </row>
    <row r="289">
      <c r="A289" s="3">
        <v>286.0</v>
      </c>
      <c r="C289" s="125" t="s">
        <v>1292</v>
      </c>
      <c r="D289" s="3" t="s">
        <v>1733</v>
      </c>
      <c r="E289" s="73" t="s">
        <v>1734</v>
      </c>
      <c r="F289" s="44">
        <f t="shared" si="8"/>
        <v>1</v>
      </c>
      <c r="G289" s="73"/>
      <c r="H289" s="73"/>
      <c r="I289" s="73"/>
      <c r="J289" s="73"/>
      <c r="K289" s="3" t="s">
        <v>1717</v>
      </c>
    </row>
    <row r="290">
      <c r="A290" s="3">
        <v>287.0</v>
      </c>
      <c r="C290" s="125" t="s">
        <v>1485</v>
      </c>
      <c r="D290" s="34" t="s">
        <v>84</v>
      </c>
      <c r="E290" s="44" t="s">
        <v>1735</v>
      </c>
      <c r="F290" s="44">
        <f t="shared" si="8"/>
        <v>1</v>
      </c>
      <c r="J290" s="73"/>
      <c r="K290" s="3" t="s">
        <v>1717</v>
      </c>
    </row>
    <row r="291">
      <c r="A291" s="3">
        <v>288.0</v>
      </c>
      <c r="C291" s="125" t="s">
        <v>1485</v>
      </c>
      <c r="D291" s="44" t="s">
        <v>1736</v>
      </c>
      <c r="E291" s="44" t="s">
        <v>1737</v>
      </c>
      <c r="F291" s="44">
        <f t="shared" si="8"/>
        <v>1</v>
      </c>
      <c r="J291" s="73"/>
      <c r="K291" s="3" t="s">
        <v>1717</v>
      </c>
    </row>
    <row r="292">
      <c r="A292" s="3">
        <v>289.0</v>
      </c>
      <c r="C292" s="125" t="s">
        <v>1485</v>
      </c>
      <c r="D292" s="3" t="s">
        <v>151</v>
      </c>
      <c r="E292" s="44" t="s">
        <v>1738</v>
      </c>
      <c r="F292" s="44">
        <f t="shared" si="8"/>
        <v>1</v>
      </c>
      <c r="J292" s="73"/>
      <c r="K292" s="3" t="s">
        <v>1717</v>
      </c>
    </row>
    <row r="293">
      <c r="A293" s="3">
        <v>290.0</v>
      </c>
      <c r="C293" s="125" t="s">
        <v>1485</v>
      </c>
      <c r="D293" s="44" t="s">
        <v>1739</v>
      </c>
      <c r="E293" s="44" t="s">
        <v>1740</v>
      </c>
      <c r="F293" s="44">
        <f t="shared" si="8"/>
        <v>1</v>
      </c>
      <c r="J293" s="73"/>
      <c r="K293" s="3" t="s">
        <v>1717</v>
      </c>
    </row>
    <row r="294">
      <c r="A294" s="3">
        <v>291.0</v>
      </c>
      <c r="C294" s="125" t="s">
        <v>1485</v>
      </c>
      <c r="D294" s="44" t="s">
        <v>1741</v>
      </c>
      <c r="E294" s="44" t="s">
        <v>1742</v>
      </c>
      <c r="F294" s="44">
        <f t="shared" si="8"/>
        <v>1</v>
      </c>
      <c r="J294" s="73"/>
      <c r="K294" s="3" t="s">
        <v>1717</v>
      </c>
    </row>
    <row r="295">
      <c r="A295" s="3">
        <v>292.0</v>
      </c>
      <c r="C295" s="125" t="s">
        <v>1743</v>
      </c>
      <c r="D295" s="44" t="s">
        <v>1744</v>
      </c>
      <c r="E295" s="44" t="s">
        <v>1745</v>
      </c>
      <c r="F295" s="44">
        <f t="shared" si="8"/>
        <v>1</v>
      </c>
      <c r="J295" s="73"/>
      <c r="K295" s="3" t="s">
        <v>1717</v>
      </c>
    </row>
    <row r="296">
      <c r="A296" s="3">
        <v>293.0</v>
      </c>
      <c r="C296" s="125" t="s">
        <v>1743</v>
      </c>
      <c r="D296" s="44" t="s">
        <v>1220</v>
      </c>
      <c r="E296" s="44" t="s">
        <v>1746</v>
      </c>
      <c r="F296" s="44">
        <f t="shared" si="8"/>
        <v>1</v>
      </c>
      <c r="J296" s="73"/>
      <c r="K296" s="3" t="s">
        <v>1717</v>
      </c>
    </row>
    <row r="297">
      <c r="A297" s="3">
        <v>294.0</v>
      </c>
      <c r="C297" s="125" t="s">
        <v>1743</v>
      </c>
      <c r="D297" s="44" t="s">
        <v>1747</v>
      </c>
      <c r="E297" s="44" t="s">
        <v>1748</v>
      </c>
      <c r="F297" s="44">
        <f t="shared" si="8"/>
        <v>1</v>
      </c>
      <c r="J297" s="73"/>
      <c r="K297" s="3" t="s">
        <v>1717</v>
      </c>
    </row>
    <row r="298">
      <c r="A298" s="3">
        <v>295.0</v>
      </c>
      <c r="C298" s="125" t="s">
        <v>1749</v>
      </c>
      <c r="D298" s="44" t="s">
        <v>1750</v>
      </c>
      <c r="E298" s="44" t="s">
        <v>1751</v>
      </c>
      <c r="F298" s="44">
        <f t="shared" si="8"/>
        <v>1</v>
      </c>
      <c r="J298" s="73"/>
      <c r="K298" s="3" t="s">
        <v>1717</v>
      </c>
    </row>
    <row r="299">
      <c r="A299" s="3">
        <v>296.0</v>
      </c>
      <c r="C299" s="125" t="s">
        <v>1749</v>
      </c>
      <c r="D299" s="44" t="s">
        <v>1646</v>
      </c>
      <c r="E299" s="44" t="s">
        <v>1752</v>
      </c>
      <c r="F299" s="44">
        <f t="shared" si="8"/>
        <v>1</v>
      </c>
      <c r="J299" s="73"/>
      <c r="K299" s="3" t="s">
        <v>1717</v>
      </c>
    </row>
    <row r="300">
      <c r="A300" s="3">
        <v>297.0</v>
      </c>
      <c r="C300" s="125" t="s">
        <v>1749</v>
      </c>
      <c r="D300" s="44" t="s">
        <v>1753</v>
      </c>
      <c r="E300" s="44" t="s">
        <v>1754</v>
      </c>
      <c r="F300" s="44">
        <f t="shared" si="8"/>
        <v>1</v>
      </c>
      <c r="K300" s="3" t="s">
        <v>1717</v>
      </c>
    </row>
    <row r="301">
      <c r="A301" s="3">
        <v>298.0</v>
      </c>
      <c r="C301" s="125" t="s">
        <v>1755</v>
      </c>
      <c r="D301" s="44" t="s">
        <v>1756</v>
      </c>
      <c r="E301" s="44" t="s">
        <v>1757</v>
      </c>
      <c r="F301" s="44">
        <f t="shared" si="8"/>
        <v>1</v>
      </c>
      <c r="K301" s="3" t="s">
        <v>1717</v>
      </c>
    </row>
    <row r="302">
      <c r="A302" s="3">
        <v>299.0</v>
      </c>
      <c r="C302" s="125" t="s">
        <v>1755</v>
      </c>
      <c r="D302" s="44" t="s">
        <v>1758</v>
      </c>
      <c r="E302" s="44" t="s">
        <v>1759</v>
      </c>
      <c r="F302" s="44">
        <f t="shared" si="8"/>
        <v>1</v>
      </c>
      <c r="K302" s="3" t="s">
        <v>1717</v>
      </c>
    </row>
    <row r="303">
      <c r="A303" s="3">
        <v>300.0</v>
      </c>
      <c r="C303" s="125" t="s">
        <v>1755</v>
      </c>
      <c r="D303" s="44" t="s">
        <v>1200</v>
      </c>
      <c r="E303" s="44" t="s">
        <v>1760</v>
      </c>
      <c r="F303" s="44">
        <f t="shared" si="8"/>
        <v>1</v>
      </c>
      <c r="K303" s="3" t="s">
        <v>1717</v>
      </c>
    </row>
    <row r="304">
      <c r="A304" s="3">
        <v>301.0</v>
      </c>
      <c r="C304" s="125" t="s">
        <v>1755</v>
      </c>
      <c r="D304" s="44" t="s">
        <v>1761</v>
      </c>
      <c r="E304" s="44" t="s">
        <v>1762</v>
      </c>
      <c r="F304" s="44">
        <f t="shared" si="8"/>
        <v>1</v>
      </c>
      <c r="K304" s="3" t="s">
        <v>1717</v>
      </c>
    </row>
    <row r="305">
      <c r="A305" s="3">
        <v>302.0</v>
      </c>
      <c r="C305" s="125" t="s">
        <v>1755</v>
      </c>
      <c r="D305" s="44" t="s">
        <v>1705</v>
      </c>
      <c r="E305" s="44" t="s">
        <v>1763</v>
      </c>
      <c r="F305" s="44">
        <f t="shared" si="8"/>
        <v>1</v>
      </c>
      <c r="K305" s="3" t="s">
        <v>1717</v>
      </c>
    </row>
    <row r="306">
      <c r="A306" s="3">
        <v>303.0</v>
      </c>
      <c r="C306" s="125" t="s">
        <v>1755</v>
      </c>
      <c r="D306" s="44" t="s">
        <v>1290</v>
      </c>
      <c r="E306" s="44" t="s">
        <v>1764</v>
      </c>
      <c r="F306" s="44">
        <f t="shared" si="8"/>
        <v>1</v>
      </c>
      <c r="K306" s="3" t="s">
        <v>1717</v>
      </c>
    </row>
    <row r="307">
      <c r="A307" s="3">
        <v>304.0</v>
      </c>
      <c r="C307" s="125" t="s">
        <v>1038</v>
      </c>
      <c r="D307" s="44" t="s">
        <v>1765</v>
      </c>
      <c r="E307" s="44" t="s">
        <v>1766</v>
      </c>
      <c r="F307" s="44">
        <f t="shared" si="8"/>
        <v>1</v>
      </c>
      <c r="K307" s="3" t="s">
        <v>1717</v>
      </c>
    </row>
    <row r="308">
      <c r="A308" s="3">
        <v>305.0</v>
      </c>
      <c r="C308" s="125" t="s">
        <v>1038</v>
      </c>
      <c r="D308" s="44" t="s">
        <v>1676</v>
      </c>
      <c r="E308" s="44" t="s">
        <v>1767</v>
      </c>
      <c r="F308" s="44">
        <f t="shared" si="8"/>
        <v>1</v>
      </c>
      <c r="K308" s="3" t="s">
        <v>1717</v>
      </c>
    </row>
    <row r="309">
      <c r="A309" s="3">
        <v>306.0</v>
      </c>
      <c r="C309" s="125" t="s">
        <v>1038</v>
      </c>
      <c r="D309" s="44" t="s">
        <v>1768</v>
      </c>
      <c r="E309" s="3" t="s">
        <v>1769</v>
      </c>
      <c r="F309" s="44">
        <f t="shared" si="8"/>
        <v>1</v>
      </c>
      <c r="I309" s="48" t="s">
        <v>1770</v>
      </c>
      <c r="K309" s="3" t="s">
        <v>1717</v>
      </c>
    </row>
    <row r="310">
      <c r="A310" s="3">
        <v>307.0</v>
      </c>
      <c r="C310" s="3" t="s">
        <v>1771</v>
      </c>
      <c r="D310" s="44" t="s">
        <v>770</v>
      </c>
      <c r="E310" s="44" t="s">
        <v>1772</v>
      </c>
      <c r="F310" s="44">
        <f t="shared" si="8"/>
        <v>1</v>
      </c>
      <c r="K310" s="3" t="s">
        <v>1717</v>
      </c>
    </row>
    <row r="311">
      <c r="A311" s="3">
        <v>308.0</v>
      </c>
      <c r="C311" s="3" t="s">
        <v>1771</v>
      </c>
      <c r="D311" s="44" t="s">
        <v>1300</v>
      </c>
      <c r="E311" s="44" t="s">
        <v>1530</v>
      </c>
      <c r="F311" s="44">
        <f t="shared" si="8"/>
        <v>1</v>
      </c>
      <c r="K311" s="3" t="s">
        <v>1717</v>
      </c>
    </row>
    <row r="312">
      <c r="A312" s="3">
        <v>309.0</v>
      </c>
      <c r="C312" s="3" t="s">
        <v>1771</v>
      </c>
      <c r="D312" s="44" t="s">
        <v>1773</v>
      </c>
      <c r="E312" s="44" t="s">
        <v>1774</v>
      </c>
      <c r="F312" s="44">
        <f t="shared" si="8"/>
        <v>1</v>
      </c>
      <c r="K312" s="3" t="s">
        <v>1717</v>
      </c>
    </row>
    <row r="313">
      <c r="A313" s="3">
        <v>310.0</v>
      </c>
      <c r="C313" s="3" t="s">
        <v>1771</v>
      </c>
      <c r="D313" s="44" t="s">
        <v>1775</v>
      </c>
      <c r="E313" s="44" t="s">
        <v>1776</v>
      </c>
      <c r="F313" s="44">
        <f t="shared" si="8"/>
        <v>1</v>
      </c>
      <c r="K313" s="3" t="s">
        <v>1717</v>
      </c>
    </row>
    <row r="314">
      <c r="A314" s="3">
        <v>311.0</v>
      </c>
      <c r="C314" s="3" t="s">
        <v>1771</v>
      </c>
      <c r="D314" s="44" t="s">
        <v>1777</v>
      </c>
      <c r="E314" s="44" t="s">
        <v>1778</v>
      </c>
      <c r="F314" s="44">
        <f t="shared" si="8"/>
        <v>1</v>
      </c>
      <c r="K314" s="3" t="s">
        <v>1717</v>
      </c>
    </row>
    <row r="315">
      <c r="A315" s="3">
        <v>312.0</v>
      </c>
      <c r="C315" s="3" t="s">
        <v>1396</v>
      </c>
      <c r="D315" s="44" t="s">
        <v>1779</v>
      </c>
      <c r="E315" s="44" t="s">
        <v>1780</v>
      </c>
      <c r="F315" s="44">
        <f t="shared" si="8"/>
        <v>1</v>
      </c>
      <c r="K315" s="3" t="s">
        <v>1717</v>
      </c>
    </row>
    <row r="316">
      <c r="A316" s="3">
        <v>313.0</v>
      </c>
      <c r="C316" s="3" t="s">
        <v>1396</v>
      </c>
      <c r="D316" s="44" t="s">
        <v>1781</v>
      </c>
      <c r="E316" s="44" t="s">
        <v>1782</v>
      </c>
      <c r="F316" s="44">
        <f t="shared" si="8"/>
        <v>1</v>
      </c>
      <c r="K316" s="3" t="s">
        <v>1717</v>
      </c>
    </row>
    <row r="317">
      <c r="A317" s="3">
        <v>314.0</v>
      </c>
      <c r="C317" s="3" t="s">
        <v>1396</v>
      </c>
      <c r="D317" s="44" t="s">
        <v>1783</v>
      </c>
      <c r="E317" s="44" t="s">
        <v>1784</v>
      </c>
      <c r="F317" s="44">
        <f t="shared" si="8"/>
        <v>1</v>
      </c>
      <c r="K317" s="3" t="s">
        <v>1717</v>
      </c>
    </row>
    <row r="318">
      <c r="A318" s="3">
        <v>315.0</v>
      </c>
      <c r="C318" s="3" t="s">
        <v>1396</v>
      </c>
      <c r="D318" s="44" t="s">
        <v>1733</v>
      </c>
      <c r="E318" s="44" t="s">
        <v>1785</v>
      </c>
      <c r="F318" s="44">
        <f t="shared" si="8"/>
        <v>1</v>
      </c>
      <c r="K318" s="3" t="s">
        <v>1717</v>
      </c>
    </row>
    <row r="319">
      <c r="A319" s="3">
        <v>316.0</v>
      </c>
      <c r="C319" s="3" t="s">
        <v>1396</v>
      </c>
      <c r="D319" s="44" t="s">
        <v>1786</v>
      </c>
      <c r="E319" s="44" t="s">
        <v>1787</v>
      </c>
      <c r="F319" s="44">
        <f t="shared" si="8"/>
        <v>1</v>
      </c>
      <c r="K319" s="3" t="s">
        <v>1717</v>
      </c>
    </row>
    <row r="320">
      <c r="A320" s="3">
        <v>317.0</v>
      </c>
      <c r="C320" s="3" t="s">
        <v>1396</v>
      </c>
      <c r="D320" s="44" t="s">
        <v>1726</v>
      </c>
      <c r="E320" s="44" t="s">
        <v>1788</v>
      </c>
      <c r="F320" s="44">
        <f t="shared" si="8"/>
        <v>1</v>
      </c>
      <c r="K320" s="3" t="s">
        <v>1717</v>
      </c>
    </row>
    <row r="321">
      <c r="A321" s="3">
        <v>318.0</v>
      </c>
      <c r="C321" s="3" t="s">
        <v>1396</v>
      </c>
      <c r="D321" s="44" t="s">
        <v>1789</v>
      </c>
      <c r="E321" s="44" t="s">
        <v>1790</v>
      </c>
      <c r="F321" s="44">
        <f t="shared" si="8"/>
        <v>1</v>
      </c>
      <c r="K321" s="3" t="s">
        <v>1717</v>
      </c>
    </row>
    <row r="322">
      <c r="A322" s="3">
        <v>319.0</v>
      </c>
      <c r="C322" s="3" t="s">
        <v>1396</v>
      </c>
      <c r="D322" s="44" t="s">
        <v>1791</v>
      </c>
      <c r="E322" s="44" t="s">
        <v>1792</v>
      </c>
      <c r="F322" s="44">
        <f t="shared" si="8"/>
        <v>1</v>
      </c>
      <c r="K322" s="3" t="s">
        <v>1717</v>
      </c>
    </row>
    <row r="323">
      <c r="A323" s="3">
        <v>320.0</v>
      </c>
      <c r="C323" s="3" t="s">
        <v>1396</v>
      </c>
      <c r="D323" s="44" t="s">
        <v>1793</v>
      </c>
      <c r="E323" s="44" t="s">
        <v>1794</v>
      </c>
      <c r="F323" s="44">
        <f t="shared" si="8"/>
        <v>1</v>
      </c>
      <c r="K323" s="3" t="s">
        <v>1717</v>
      </c>
    </row>
    <row r="324">
      <c r="A324" s="3">
        <v>321.0</v>
      </c>
      <c r="C324" s="3" t="s">
        <v>1067</v>
      </c>
      <c r="D324" s="44" t="s">
        <v>1795</v>
      </c>
      <c r="E324" s="44" t="s">
        <v>1796</v>
      </c>
      <c r="F324" s="44">
        <f t="shared" si="8"/>
        <v>1</v>
      </c>
      <c r="K324" s="3" t="s">
        <v>1717</v>
      </c>
    </row>
    <row r="325">
      <c r="A325" s="3">
        <v>322.0</v>
      </c>
      <c r="C325" s="3" t="s">
        <v>1067</v>
      </c>
      <c r="D325" s="44" t="s">
        <v>1797</v>
      </c>
      <c r="E325" s="44" t="s">
        <v>1798</v>
      </c>
      <c r="F325" s="44">
        <f t="shared" si="8"/>
        <v>1</v>
      </c>
      <c r="K325" s="3" t="s">
        <v>1717</v>
      </c>
    </row>
    <row r="326">
      <c r="A326" s="3">
        <v>323.0</v>
      </c>
      <c r="C326" s="3" t="s">
        <v>1067</v>
      </c>
      <c r="D326" s="44" t="s">
        <v>1799</v>
      </c>
      <c r="E326" s="44" t="s">
        <v>1800</v>
      </c>
      <c r="F326" s="44">
        <f t="shared" si="8"/>
        <v>1</v>
      </c>
      <c r="K326" s="3" t="s">
        <v>1717</v>
      </c>
    </row>
    <row r="327">
      <c r="A327" s="3">
        <v>324.0</v>
      </c>
      <c r="C327" s="3" t="s">
        <v>1067</v>
      </c>
      <c r="D327" s="44" t="s">
        <v>1801</v>
      </c>
      <c r="E327" s="44" t="s">
        <v>1802</v>
      </c>
      <c r="F327" s="44">
        <f t="shared" si="8"/>
        <v>1</v>
      </c>
      <c r="K327" s="3" t="s">
        <v>1717</v>
      </c>
    </row>
    <row r="328">
      <c r="A328" s="3">
        <v>325.0</v>
      </c>
      <c r="C328" s="3" t="s">
        <v>1067</v>
      </c>
      <c r="D328" s="44" t="s">
        <v>1803</v>
      </c>
      <c r="E328" s="44" t="s">
        <v>1804</v>
      </c>
      <c r="F328" s="44">
        <f t="shared" si="8"/>
        <v>1</v>
      </c>
      <c r="K328" s="3" t="s">
        <v>1717</v>
      </c>
    </row>
    <row r="329">
      <c r="A329" s="3">
        <v>326.0</v>
      </c>
      <c r="C329" s="3" t="s">
        <v>1067</v>
      </c>
      <c r="D329" s="44" t="s">
        <v>1805</v>
      </c>
      <c r="E329" s="44" t="s">
        <v>1806</v>
      </c>
      <c r="F329" s="44">
        <f t="shared" si="8"/>
        <v>1</v>
      </c>
      <c r="K329" s="3" t="s">
        <v>1717</v>
      </c>
    </row>
    <row r="330">
      <c r="A330" s="3">
        <v>327.0</v>
      </c>
      <c r="C330" s="126" t="s">
        <v>1485</v>
      </c>
      <c r="D330" s="44" t="s">
        <v>1807</v>
      </c>
      <c r="E330" s="44" t="s">
        <v>1050</v>
      </c>
      <c r="F330" s="44">
        <f t="shared" si="8"/>
        <v>1</v>
      </c>
      <c r="G330" s="126"/>
      <c r="H330" s="126"/>
      <c r="I330" s="126" t="s">
        <v>1051</v>
      </c>
      <c r="K330" s="3" t="s">
        <v>1808</v>
      </c>
    </row>
    <row r="331">
      <c r="A331" s="3">
        <v>328.0</v>
      </c>
      <c r="C331" s="126" t="s">
        <v>1485</v>
      </c>
      <c r="D331" s="44" t="s">
        <v>1809</v>
      </c>
      <c r="E331" s="44" t="s">
        <v>1055</v>
      </c>
      <c r="F331" s="44">
        <f t="shared" si="8"/>
        <v>1</v>
      </c>
      <c r="G331" s="126"/>
      <c r="H331" s="126"/>
      <c r="I331" s="126" t="s">
        <v>1056</v>
      </c>
      <c r="K331" s="3" t="s">
        <v>1808</v>
      </c>
    </row>
    <row r="332">
      <c r="A332" s="3">
        <v>329.0</v>
      </c>
      <c r="C332" s="126" t="s">
        <v>1485</v>
      </c>
      <c r="D332" s="44" t="s">
        <v>1499</v>
      </c>
      <c r="E332" s="44" t="s">
        <v>1059</v>
      </c>
      <c r="F332" s="44">
        <f t="shared" si="8"/>
        <v>1</v>
      </c>
      <c r="G332" s="126"/>
      <c r="H332" s="126"/>
      <c r="I332" s="126" t="s">
        <v>1060</v>
      </c>
      <c r="K332" s="3" t="s">
        <v>1808</v>
      </c>
    </row>
    <row r="333">
      <c r="A333" s="3">
        <v>330.0</v>
      </c>
      <c r="C333" s="126" t="s">
        <v>1485</v>
      </c>
      <c r="D333" s="44" t="s">
        <v>1810</v>
      </c>
      <c r="E333" s="44" t="s">
        <v>1113</v>
      </c>
      <c r="F333" s="44">
        <f t="shared" si="8"/>
        <v>1</v>
      </c>
      <c r="G333" s="126"/>
      <c r="H333" s="126"/>
      <c r="I333" s="126" t="s">
        <v>1114</v>
      </c>
      <c r="K333" s="3" t="s">
        <v>1808</v>
      </c>
    </row>
    <row r="334">
      <c r="A334" s="3">
        <v>331.0</v>
      </c>
      <c r="C334" s="126" t="s">
        <v>1396</v>
      </c>
      <c r="D334" s="44" t="s">
        <v>1308</v>
      </c>
      <c r="E334" s="44" t="s">
        <v>1811</v>
      </c>
      <c r="F334" s="44">
        <f t="shared" si="8"/>
        <v>1</v>
      </c>
      <c r="K334" s="3" t="s">
        <v>1808</v>
      </c>
    </row>
    <row r="335">
      <c r="A335" s="3">
        <v>332.0</v>
      </c>
      <c r="C335" s="126" t="s">
        <v>1396</v>
      </c>
      <c r="D335" s="44" t="s">
        <v>1812</v>
      </c>
      <c r="E335" s="44" t="s">
        <v>1116</v>
      </c>
      <c r="F335" s="44">
        <f t="shared" si="8"/>
        <v>1</v>
      </c>
      <c r="G335" s="126"/>
      <c r="H335" s="126"/>
      <c r="I335" s="126" t="s">
        <v>1117</v>
      </c>
      <c r="K335" s="3" t="s">
        <v>1808</v>
      </c>
    </row>
    <row r="336">
      <c r="A336" s="3">
        <v>333.0</v>
      </c>
      <c r="C336" s="126" t="s">
        <v>1396</v>
      </c>
      <c r="D336" s="44" t="s">
        <v>1045</v>
      </c>
      <c r="E336" s="3" t="s">
        <v>1138</v>
      </c>
      <c r="F336" s="44">
        <f t="shared" si="8"/>
        <v>1</v>
      </c>
      <c r="G336" s="126"/>
      <c r="H336" s="126"/>
      <c r="I336" s="126" t="s">
        <v>1139</v>
      </c>
      <c r="K336" s="3" t="s">
        <v>1808</v>
      </c>
    </row>
    <row r="337">
      <c r="A337" s="3">
        <v>334.0</v>
      </c>
      <c r="C337" s="126" t="s">
        <v>1396</v>
      </c>
      <c r="D337" s="44" t="s">
        <v>1079</v>
      </c>
      <c r="E337" s="44" t="s">
        <v>1148</v>
      </c>
      <c r="F337" s="44">
        <f t="shared" si="8"/>
        <v>1</v>
      </c>
      <c r="G337" s="126"/>
      <c r="H337" s="126"/>
      <c r="I337" s="126" t="s">
        <v>1149</v>
      </c>
      <c r="K337" s="3" t="s">
        <v>1808</v>
      </c>
    </row>
    <row r="338">
      <c r="A338" s="3">
        <v>335.0</v>
      </c>
      <c r="C338" s="126" t="s">
        <v>1813</v>
      </c>
      <c r="D338" s="44" t="s">
        <v>1722</v>
      </c>
      <c r="E338" s="44" t="s">
        <v>1151</v>
      </c>
      <c r="F338" s="44">
        <f t="shared" si="8"/>
        <v>1</v>
      </c>
      <c r="G338" s="126"/>
      <c r="H338" s="126"/>
      <c r="I338" s="126" t="s">
        <v>1152</v>
      </c>
      <c r="K338" s="3" t="s">
        <v>1808</v>
      </c>
    </row>
    <row r="339">
      <c r="A339" s="3">
        <v>336.0</v>
      </c>
      <c r="C339" s="126" t="s">
        <v>1813</v>
      </c>
      <c r="D339" s="44" t="s">
        <v>1779</v>
      </c>
      <c r="E339" s="44" t="s">
        <v>1193</v>
      </c>
      <c r="F339" s="44">
        <f t="shared" si="8"/>
        <v>1</v>
      </c>
      <c r="G339" s="126"/>
      <c r="H339" s="126"/>
      <c r="I339" s="126" t="s">
        <v>1194</v>
      </c>
      <c r="K339" s="3" t="s">
        <v>1808</v>
      </c>
      <c r="L339" s="126"/>
    </row>
    <row r="340">
      <c r="A340" s="3">
        <v>337.0</v>
      </c>
      <c r="C340" s="126" t="s">
        <v>1813</v>
      </c>
      <c r="D340" s="44" t="s">
        <v>1726</v>
      </c>
      <c r="E340" s="44" t="s">
        <v>1277</v>
      </c>
      <c r="F340" s="44">
        <f t="shared" si="8"/>
        <v>1</v>
      </c>
      <c r="G340" s="126"/>
      <c r="H340" s="126"/>
      <c r="I340" s="126" t="s">
        <v>1278</v>
      </c>
      <c r="K340" s="3" t="s">
        <v>1808</v>
      </c>
      <c r="L340" s="126"/>
    </row>
    <row r="341">
      <c r="A341" s="3">
        <v>338.0</v>
      </c>
      <c r="C341" s="126" t="s">
        <v>1813</v>
      </c>
      <c r="D341" s="44" t="s">
        <v>1781</v>
      </c>
      <c r="E341" s="44" t="s">
        <v>1280</v>
      </c>
      <c r="F341" s="44">
        <f t="shared" si="8"/>
        <v>1</v>
      </c>
      <c r="G341" s="126"/>
      <c r="H341" s="126"/>
      <c r="I341" s="126" t="s">
        <v>1281</v>
      </c>
      <c r="K341" s="3" t="s">
        <v>1808</v>
      </c>
      <c r="L341" s="127"/>
    </row>
    <row r="342">
      <c r="A342" s="3">
        <v>339.0</v>
      </c>
      <c r="C342" s="126" t="s">
        <v>1813</v>
      </c>
      <c r="D342" s="44" t="s">
        <v>1814</v>
      </c>
      <c r="E342" s="44" t="s">
        <v>1283</v>
      </c>
      <c r="F342" s="44">
        <f t="shared" si="8"/>
        <v>1</v>
      </c>
      <c r="G342" s="126"/>
      <c r="H342" s="126"/>
      <c r="I342" s="126" t="s">
        <v>1284</v>
      </c>
      <c r="K342" s="3" t="s">
        <v>1808</v>
      </c>
      <c r="L342" s="127"/>
    </row>
    <row r="343">
      <c r="A343" s="3">
        <v>340.0</v>
      </c>
      <c r="C343" s="126" t="s">
        <v>1813</v>
      </c>
      <c r="D343" s="44" t="s">
        <v>1783</v>
      </c>
      <c r="E343" s="44" t="s">
        <v>1333</v>
      </c>
      <c r="F343" s="44">
        <f t="shared" si="8"/>
        <v>1</v>
      </c>
      <c r="G343" s="126"/>
      <c r="H343" s="126"/>
      <c r="I343" s="126" t="s">
        <v>1334</v>
      </c>
      <c r="K343" s="3" t="s">
        <v>1808</v>
      </c>
      <c r="L343" s="128"/>
    </row>
    <row r="344">
      <c r="A344" s="3">
        <v>341.0</v>
      </c>
      <c r="C344" s="126" t="s">
        <v>1813</v>
      </c>
      <c r="D344" s="44" t="s">
        <v>1168</v>
      </c>
      <c r="E344" s="44" t="s">
        <v>1393</v>
      </c>
      <c r="F344" s="44">
        <f t="shared" si="8"/>
        <v>1</v>
      </c>
      <c r="G344" s="126"/>
      <c r="H344" s="126"/>
      <c r="I344" s="126" t="s">
        <v>1395</v>
      </c>
      <c r="K344" s="3" t="s">
        <v>1808</v>
      </c>
      <c r="L344" s="128"/>
    </row>
    <row r="345">
      <c r="A345" s="3">
        <v>342.0</v>
      </c>
      <c r="C345" s="126" t="s">
        <v>1813</v>
      </c>
      <c r="D345" s="44" t="s">
        <v>1733</v>
      </c>
      <c r="E345" s="44" t="s">
        <v>1398</v>
      </c>
      <c r="F345" s="44">
        <f t="shared" si="8"/>
        <v>1</v>
      </c>
      <c r="G345" s="126"/>
      <c r="H345" s="126"/>
      <c r="I345" s="126" t="s">
        <v>1399</v>
      </c>
      <c r="K345" s="3" t="s">
        <v>1808</v>
      </c>
      <c r="L345" s="126"/>
    </row>
    <row r="346">
      <c r="A346" s="3">
        <v>343.0</v>
      </c>
      <c r="C346" s="126" t="s">
        <v>1813</v>
      </c>
      <c r="D346" s="44" t="s">
        <v>1100</v>
      </c>
      <c r="E346" s="44" t="s">
        <v>1815</v>
      </c>
      <c r="F346" s="44">
        <f t="shared" si="8"/>
        <v>1</v>
      </c>
      <c r="G346" s="126"/>
      <c r="H346" s="126"/>
      <c r="I346" s="126" t="s">
        <v>1410</v>
      </c>
      <c r="K346" s="3" t="s">
        <v>1808</v>
      </c>
      <c r="L346" s="126"/>
    </row>
    <row r="347">
      <c r="A347" s="3">
        <v>344.0</v>
      </c>
      <c r="C347" s="126" t="s">
        <v>1335</v>
      </c>
      <c r="D347" s="44" t="s">
        <v>1816</v>
      </c>
      <c r="E347" s="44" t="s">
        <v>1817</v>
      </c>
      <c r="F347" s="44">
        <f t="shared" si="8"/>
        <v>1</v>
      </c>
      <c r="G347" s="126"/>
      <c r="H347" s="126"/>
      <c r="I347" s="126" t="s">
        <v>1818</v>
      </c>
      <c r="K347" s="3" t="s">
        <v>1808</v>
      </c>
      <c r="L347" s="126"/>
    </row>
    <row r="348">
      <c r="A348" s="3">
        <v>345.0</v>
      </c>
      <c r="C348" s="126" t="s">
        <v>1335</v>
      </c>
      <c r="D348" s="44" t="s">
        <v>1819</v>
      </c>
      <c r="E348" s="44" t="s">
        <v>1820</v>
      </c>
      <c r="F348" s="44">
        <f t="shared" si="8"/>
        <v>1</v>
      </c>
      <c r="G348" s="126"/>
      <c r="H348" s="126"/>
      <c r="I348" s="126" t="s">
        <v>1821</v>
      </c>
      <c r="K348" s="3" t="s">
        <v>1808</v>
      </c>
      <c r="L348" s="126"/>
    </row>
    <row r="349">
      <c r="A349" s="3">
        <v>346.0</v>
      </c>
      <c r="C349" s="126" t="s">
        <v>1822</v>
      </c>
      <c r="D349" s="44" t="s">
        <v>1823</v>
      </c>
      <c r="E349" s="3" t="s">
        <v>1824</v>
      </c>
      <c r="F349" s="44">
        <f t="shared" si="8"/>
        <v>1</v>
      </c>
      <c r="G349" s="126"/>
      <c r="H349" s="126"/>
      <c r="I349" s="126" t="s">
        <v>1825</v>
      </c>
      <c r="K349" s="3" t="s">
        <v>1808</v>
      </c>
      <c r="L349" s="126"/>
    </row>
    <row r="350">
      <c r="A350" s="3">
        <v>347.0</v>
      </c>
      <c r="C350" s="126" t="s">
        <v>1822</v>
      </c>
      <c r="D350" s="44" t="s">
        <v>1826</v>
      </c>
      <c r="E350" s="44" t="s">
        <v>1827</v>
      </c>
      <c r="F350" s="44">
        <f t="shared" si="8"/>
        <v>1</v>
      </c>
      <c r="G350" s="126"/>
      <c r="H350" s="126"/>
      <c r="I350" s="126" t="s">
        <v>1828</v>
      </c>
      <c r="K350" s="3" t="s">
        <v>1808</v>
      </c>
      <c r="L350" s="126"/>
    </row>
    <row r="351">
      <c r="A351" s="3">
        <v>348.0</v>
      </c>
      <c r="C351" s="126" t="s">
        <v>1822</v>
      </c>
      <c r="D351" s="44" t="s">
        <v>1829</v>
      </c>
      <c r="E351" s="44" t="s">
        <v>1830</v>
      </c>
      <c r="F351" s="44">
        <f t="shared" si="8"/>
        <v>1</v>
      </c>
      <c r="G351" s="126"/>
      <c r="H351" s="126"/>
      <c r="I351" s="126" t="s">
        <v>1831</v>
      </c>
      <c r="K351" s="3" t="s">
        <v>1808</v>
      </c>
      <c r="L351" s="126"/>
    </row>
    <row r="352">
      <c r="A352" s="3">
        <v>349.0</v>
      </c>
      <c r="C352" s="126" t="s">
        <v>1822</v>
      </c>
      <c r="D352" s="44" t="s">
        <v>1244</v>
      </c>
      <c r="E352" s="44" t="s">
        <v>1832</v>
      </c>
      <c r="F352" s="44">
        <f t="shared" si="8"/>
        <v>1</v>
      </c>
      <c r="G352" s="126"/>
      <c r="H352" s="126"/>
      <c r="I352" s="126" t="s">
        <v>1833</v>
      </c>
      <c r="K352" s="3" t="s">
        <v>1808</v>
      </c>
      <c r="L352" s="126"/>
    </row>
    <row r="353">
      <c r="A353" s="3">
        <v>350.0</v>
      </c>
      <c r="C353" s="126" t="s">
        <v>1822</v>
      </c>
      <c r="D353" s="44" t="s">
        <v>1834</v>
      </c>
      <c r="E353" s="44" t="s">
        <v>1835</v>
      </c>
      <c r="F353" s="44">
        <f t="shared" si="8"/>
        <v>1</v>
      </c>
      <c r="G353" s="126"/>
      <c r="H353" s="126"/>
      <c r="I353" s="126" t="s">
        <v>1836</v>
      </c>
      <c r="K353" s="3" t="s">
        <v>1808</v>
      </c>
      <c r="L353" s="126"/>
    </row>
    <row r="354">
      <c r="A354" s="3">
        <v>351.0</v>
      </c>
      <c r="B354" s="66"/>
      <c r="C354" s="66" t="s">
        <v>1837</v>
      </c>
      <c r="D354" s="68" t="s">
        <v>1838</v>
      </c>
      <c r="E354" s="66" t="s">
        <v>155</v>
      </c>
      <c r="F354" s="44">
        <f t="shared" si="8"/>
        <v>1</v>
      </c>
      <c r="G354" s="66"/>
      <c r="H354" s="66"/>
      <c r="I354" s="66" t="s">
        <v>1839</v>
      </c>
      <c r="J354" s="65"/>
      <c r="K354" s="66"/>
      <c r="L354" s="126"/>
    </row>
    <row r="355">
      <c r="A355" s="3">
        <v>352.0</v>
      </c>
      <c r="B355" s="66"/>
      <c r="C355" s="66" t="s">
        <v>1840</v>
      </c>
      <c r="D355" s="3" t="s">
        <v>1841</v>
      </c>
      <c r="E355" s="3" t="s">
        <v>1842</v>
      </c>
      <c r="F355" s="44">
        <f t="shared" si="8"/>
        <v>1</v>
      </c>
      <c r="G355" s="66"/>
      <c r="H355" s="65"/>
      <c r="I355" s="65"/>
      <c r="J355" s="66" t="s">
        <v>1843</v>
      </c>
      <c r="K355" s="66"/>
      <c r="L355" s="126"/>
    </row>
    <row r="356">
      <c r="A356" s="3">
        <v>353.0</v>
      </c>
      <c r="B356" s="66"/>
      <c r="C356" s="66" t="s">
        <v>1844</v>
      </c>
      <c r="D356" s="66" t="s">
        <v>1845</v>
      </c>
      <c r="E356" s="66" t="s">
        <v>1846</v>
      </c>
      <c r="F356" s="44">
        <f t="shared" si="8"/>
        <v>1</v>
      </c>
      <c r="G356" s="66"/>
      <c r="H356" s="66"/>
      <c r="I356" s="66"/>
      <c r="J356" s="66" t="s">
        <v>1843</v>
      </c>
      <c r="K356" s="66"/>
      <c r="L356" s="126"/>
    </row>
    <row r="357">
      <c r="A357" s="3">
        <v>354.0</v>
      </c>
      <c r="B357" s="65"/>
      <c r="C357" s="42"/>
      <c r="D357" s="44" t="s">
        <v>1847</v>
      </c>
      <c r="E357" s="44" t="s">
        <v>1848</v>
      </c>
      <c r="F357" s="44">
        <f t="shared" si="8"/>
        <v>1</v>
      </c>
      <c r="G357" s="65"/>
      <c r="H357" s="65"/>
      <c r="I357" s="66" t="s">
        <v>1849</v>
      </c>
      <c r="J357" s="66"/>
      <c r="K357" s="3" t="s">
        <v>1052</v>
      </c>
      <c r="L357" s="126"/>
    </row>
    <row r="358">
      <c r="A358" s="3">
        <v>355.0</v>
      </c>
      <c r="B358" s="65"/>
      <c r="C358" s="126" t="s">
        <v>1335</v>
      </c>
      <c r="D358" s="44" t="s">
        <v>1850</v>
      </c>
      <c r="E358" s="44" t="s">
        <v>1851</v>
      </c>
      <c r="F358" s="44">
        <f t="shared" si="8"/>
        <v>1</v>
      </c>
      <c r="G358" s="65"/>
      <c r="H358" s="65"/>
      <c r="I358" s="66" t="s">
        <v>1852</v>
      </c>
      <c r="J358" s="66"/>
      <c r="K358" s="3" t="s">
        <v>1052</v>
      </c>
      <c r="L358" s="126"/>
    </row>
    <row r="359">
      <c r="A359" s="3">
        <v>356.0</v>
      </c>
      <c r="B359" s="65"/>
      <c r="C359" s="42"/>
      <c r="D359" s="44" t="s">
        <v>1853</v>
      </c>
      <c r="E359" s="44" t="s">
        <v>1817</v>
      </c>
      <c r="F359" s="44">
        <f t="shared" si="8"/>
        <v>1</v>
      </c>
      <c r="G359" s="65"/>
      <c r="H359" s="65"/>
      <c r="I359" s="66" t="s">
        <v>1818</v>
      </c>
      <c r="J359" s="66"/>
      <c r="K359" s="3" t="s">
        <v>1052</v>
      </c>
      <c r="L359" s="126"/>
    </row>
    <row r="360">
      <c r="A360" s="3">
        <v>357.0</v>
      </c>
      <c r="B360" s="65"/>
      <c r="C360" s="42"/>
      <c r="D360" s="44" t="s">
        <v>1854</v>
      </c>
      <c r="E360" s="44" t="s">
        <v>1820</v>
      </c>
      <c r="F360" s="44">
        <f t="shared" si="8"/>
        <v>1</v>
      </c>
      <c r="G360" s="65"/>
      <c r="H360" s="65"/>
      <c r="I360" s="66" t="s">
        <v>1821</v>
      </c>
      <c r="J360" s="66"/>
      <c r="K360" s="3" t="s">
        <v>1052</v>
      </c>
      <c r="L360" s="126"/>
    </row>
    <row r="361">
      <c r="A361" s="3">
        <v>358.0</v>
      </c>
      <c r="B361" s="65"/>
      <c r="C361" s="42"/>
      <c r="D361" s="44" t="s">
        <v>1855</v>
      </c>
      <c r="E361" s="3" t="s">
        <v>1856</v>
      </c>
      <c r="F361" s="44">
        <f t="shared" si="8"/>
        <v>1</v>
      </c>
      <c r="G361" s="65"/>
      <c r="H361" s="65"/>
      <c r="I361" s="66" t="s">
        <v>1825</v>
      </c>
      <c r="J361" s="66"/>
      <c r="K361" s="3" t="s">
        <v>1052</v>
      </c>
      <c r="L361" s="126"/>
    </row>
    <row r="362">
      <c r="A362" s="3">
        <v>359.0</v>
      </c>
      <c r="B362" s="65"/>
      <c r="C362" s="42"/>
      <c r="D362" s="44" t="s">
        <v>1857</v>
      </c>
      <c r="E362" s="44" t="s">
        <v>1827</v>
      </c>
      <c r="F362" s="44">
        <f t="shared" si="8"/>
        <v>1</v>
      </c>
      <c r="G362" s="65"/>
      <c r="H362" s="65"/>
      <c r="I362" s="66" t="s">
        <v>1828</v>
      </c>
      <c r="J362" s="66"/>
      <c r="K362" s="3" t="s">
        <v>1052</v>
      </c>
      <c r="L362" s="126"/>
    </row>
    <row r="363">
      <c r="A363" s="3">
        <v>360.0</v>
      </c>
      <c r="B363" s="65"/>
      <c r="C363" s="42"/>
      <c r="D363" s="44" t="s">
        <v>1858</v>
      </c>
      <c r="E363" s="44" t="s">
        <v>1830</v>
      </c>
      <c r="F363" s="44">
        <f t="shared" si="8"/>
        <v>1</v>
      </c>
      <c r="G363" s="65"/>
      <c r="H363" s="65"/>
      <c r="I363" s="66" t="s">
        <v>1831</v>
      </c>
      <c r="J363" s="66"/>
      <c r="K363" s="3" t="s">
        <v>1052</v>
      </c>
      <c r="L363" s="48"/>
    </row>
    <row r="364">
      <c r="A364" s="3">
        <v>361.0</v>
      </c>
      <c r="B364" s="65"/>
      <c r="C364" s="42"/>
      <c r="D364" s="44" t="s">
        <v>1859</v>
      </c>
      <c r="E364" s="44" t="s">
        <v>1832</v>
      </c>
      <c r="F364" s="44">
        <f t="shared" si="8"/>
        <v>1</v>
      </c>
      <c r="G364" s="65"/>
      <c r="H364" s="65"/>
      <c r="I364" s="66" t="s">
        <v>1833</v>
      </c>
      <c r="J364" s="66"/>
      <c r="K364" s="3" t="s">
        <v>1052</v>
      </c>
      <c r="L364" s="126"/>
    </row>
    <row r="365">
      <c r="A365" s="3">
        <v>362.0</v>
      </c>
      <c r="B365" s="65"/>
      <c r="C365" s="42"/>
      <c r="D365" s="44" t="s">
        <v>1860</v>
      </c>
      <c r="E365" s="44" t="s">
        <v>1835</v>
      </c>
      <c r="F365" s="44">
        <f t="shared" si="8"/>
        <v>1</v>
      </c>
      <c r="G365" s="65"/>
      <c r="H365" s="65"/>
      <c r="I365" s="66" t="s">
        <v>1836</v>
      </c>
      <c r="J365" s="66"/>
      <c r="K365" s="3" t="s">
        <v>1052</v>
      </c>
      <c r="L365" s="126"/>
    </row>
  </sheetData>
  <autoFilter ref="$A$3:$K$365">
    <sortState ref="A3:K365">
      <sortCondition ref="A3:A365"/>
      <sortCondition descending="1" ref="F3:F365"/>
      <sortCondition ref="D3:D365"/>
      <sortCondition ref="G3:G365"/>
      <sortCondition ref="B3:B365"/>
      <sortCondition ref="C3:C36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7.57"/>
  </cols>
  <sheetData>
    <row r="1">
      <c r="A1" s="129" t="s">
        <v>34</v>
      </c>
      <c r="B1" s="129" t="s">
        <v>775</v>
      </c>
      <c r="C1" s="3" t="s">
        <v>1861</v>
      </c>
    </row>
    <row r="2">
      <c r="A2" s="129">
        <v>1.0</v>
      </c>
      <c r="B2" s="130" t="str">
        <f>formulas!E4</f>
        <v>Current assets/current liabilities</v>
      </c>
      <c r="C2" s="44">
        <f t="shared" ref="C2:C363" si="1">LEN(B2)-LEN(SUBSTITUTE(B2,CHAR(10),""))+1
</f>
        <v>1</v>
      </c>
    </row>
    <row r="3">
      <c r="A3" s="129">
        <v>2.0</v>
      </c>
      <c r="B3" s="130" t="str">
        <f>formulas!E5</f>
        <v>Cash, short-­‐term investments, and net receivables/current liabilities</v>
      </c>
      <c r="C3" s="44">
        <f t="shared" si="1"/>
        <v>1</v>
      </c>
    </row>
    <row r="4">
      <c r="A4" s="129">
        <v>3.0</v>
      </c>
      <c r="B4" s="130" t="str">
        <f>formulas!E6</f>
        <v>Net cash provided by operating/activities/Average current liabilities</v>
      </c>
      <c r="C4" s="44">
        <f t="shared" si="1"/>
        <v>1</v>
      </c>
    </row>
    <row r="5">
      <c r="A5" s="129">
        <v>4.0</v>
      </c>
      <c r="B5" s="130" t="str">
        <f>formulas!E7</f>
        <v>Cash / Current Liabil​ities</v>
      </c>
      <c r="C5" s="44">
        <f t="shared" si="1"/>
        <v>1</v>
      </c>
    </row>
    <row r="6">
      <c r="A6" s="129">
        <v>5.0</v>
      </c>
      <c r="B6" s="130" t="str">
        <f>formulas!E8</f>
        <v>Gross Profit ÷ Net Sales</v>
      </c>
      <c r="C6" s="44">
        <f t="shared" si="1"/>
        <v>1</v>
      </c>
    </row>
    <row r="7">
      <c r="A7" s="129">
        <v>6.0</v>
      </c>
      <c r="B7" s="130" t="str">
        <f>formulas!E9</f>
        <v>Net Income ÷ Net Sales</v>
      </c>
      <c r="C7" s="44">
        <f t="shared" si="1"/>
        <v>1</v>
      </c>
    </row>
    <row r="8">
      <c r="A8" s="129">
        <v>7.0</v>
      </c>
      <c r="B8" s="130" t="str">
        <f>formulas!E10</f>
        <v>Net Income ÷ Average Total Assets</v>
      </c>
      <c r="C8" s="44">
        <f t="shared" si="1"/>
        <v>1</v>
      </c>
    </row>
    <row r="9">
      <c r="A9" s="129">
        <v>8.0</v>
      </c>
      <c r="B9" s="130" t="str">
        <f>formulas!E11</f>
        <v>Net sales/Average trade receivables (net)</v>
      </c>
      <c r="C9" s="44">
        <f t="shared" si="1"/>
        <v>1</v>
      </c>
    </row>
    <row r="10">
      <c r="A10" s="129">
        <v>9.0</v>
      </c>
      <c r="B10" s="130" t="str">
        <f>formulas!E12</f>
        <v>Cost of goods sold/Average inventory</v>
      </c>
      <c r="C10" s="44">
        <f t="shared" si="1"/>
        <v>1</v>
      </c>
    </row>
    <row r="11">
      <c r="A11" s="129">
        <v>10.0</v>
      </c>
      <c r="B11" s="130" t="str">
        <f>formulas!E13</f>
        <v>Net sales/Average total assets</v>
      </c>
      <c r="C11" s="44">
        <f t="shared" si="1"/>
        <v>1</v>
      </c>
    </row>
    <row r="12">
      <c r="A12" s="129">
        <v>11.0</v>
      </c>
      <c r="B12" s="130" t="str">
        <f>formulas!E14</f>
        <v>Net Working Capital / Total Assets</v>
      </c>
      <c r="C12" s="44">
        <f t="shared" si="1"/>
        <v>1</v>
      </c>
    </row>
    <row r="13">
      <c r="A13" s="129">
        <v>12.0</v>
      </c>
      <c r="B13" s="130" t="str">
        <f>formulas!E15</f>
        <v>Current Assets / Average Daily Operating Costs</v>
      </c>
      <c r="C13" s="44">
        <f t="shared" si="1"/>
        <v>1</v>
      </c>
    </row>
    <row r="14">
      <c r="A14" s="129">
        <v>13.0</v>
      </c>
      <c r="B14" s="130" t="str">
        <f>formulas!E16</f>
        <v>Long Term Liabil​ities ⁄ Total Assets x 100%</v>
      </c>
      <c r="C14" s="44">
        <f t="shared" si="1"/>
        <v>1</v>
      </c>
    </row>
    <row r="15">
      <c r="A15" s="129">
        <v>14.0</v>
      </c>
      <c r="B15" s="130" t="str">
        <f>formulas!E17</f>
        <v>Cost of Goods Sold / Inventory</v>
      </c>
      <c r="C15" s="44">
        <f t="shared" si="1"/>
        <v>1</v>
      </c>
    </row>
    <row r="16">
      <c r="A16" s="129">
        <v>15.0</v>
      </c>
      <c r="B16" s="130" t="str">
        <f>formulas!E18</f>
        <v>365 days / Inventory Turnover</v>
      </c>
      <c r="C16" s="44">
        <f t="shared" si="1"/>
        <v>1</v>
      </c>
    </row>
    <row r="17">
      <c r="A17" s="129">
        <v>16.0</v>
      </c>
      <c r="B17" s="130" t="str">
        <f>formulas!E19</f>
        <v>Sales / Accounts Receivable</v>
      </c>
      <c r="C17" s="44">
        <f t="shared" si="1"/>
        <v>1</v>
      </c>
    </row>
    <row r="18">
      <c r="A18" s="129">
        <v>17.0</v>
      </c>
      <c r="B18" s="130" t="str">
        <f>formulas!E20</f>
        <v>365 days / Receiv​ables Turnover</v>
      </c>
      <c r="C18" s="44">
        <f t="shared" si="1"/>
        <v>1</v>
      </c>
    </row>
    <row r="19">
      <c r="A19" s="129">
        <v>18.0</v>
      </c>
      <c r="B19" s="130" t="str">
        <f>formulas!E21</f>
        <v>Sales / Net Working Capital</v>
      </c>
      <c r="C19" s="44">
        <f t="shared" si="1"/>
        <v>1</v>
      </c>
    </row>
    <row r="20">
      <c r="A20" s="129">
        <v>19.0</v>
      </c>
      <c r="B20" s="130" t="str">
        <f>formulas!E22</f>
        <v>Sales / Net Fixed Assets</v>
      </c>
      <c r="C20" s="44">
        <f t="shared" si="1"/>
        <v>1</v>
      </c>
    </row>
    <row r="21">
      <c r="A21" s="129">
        <v>20.0</v>
      </c>
      <c r="B21" s="130" t="str">
        <f>formulas!E23</f>
        <v>Sales / Total Assets</v>
      </c>
      <c r="C21" s="44">
        <f t="shared" si="1"/>
        <v>1</v>
      </c>
    </row>
    <row r="22">
      <c r="A22" s="129">
        <v>21.0</v>
      </c>
      <c r="B22" s="130" t="str">
        <f>formulas!E24</f>
        <v>Market Value per Share / Book Value per Share</v>
      </c>
      <c r="C22" s="44">
        <f t="shared" si="1"/>
        <v>1</v>
      </c>
    </row>
    <row r="23">
      <c r="A23" s="129">
        <v>22.0</v>
      </c>
      <c r="B23" s="130" t="str">
        <f>formulas!E25</f>
        <v>Actual Cash Flow from Operations ⁄ Total Liabil​ities</v>
      </c>
      <c r="C23" s="44">
        <f t="shared" si="1"/>
        <v>1</v>
      </c>
    </row>
    <row r="24">
      <c r="A24" s="129">
        <v>23.0</v>
      </c>
      <c r="B24" s="130" t="str">
        <f>formulas!E26</f>
        <v>Actual Cash Flow from Operations ⁄ Revenues from Sales</v>
      </c>
      <c r="C24" s="44">
        <f t="shared" si="1"/>
        <v>1</v>
      </c>
    </row>
    <row r="25">
      <c r="A25" s="129">
        <v>24.0</v>
      </c>
      <c r="B25" s="130" t="str">
        <f>formulas!E27</f>
        <v>Actual Cash Flow from Operations ⁄ Average Total Assets</v>
      </c>
      <c r="C25" s="44">
        <f t="shared" si="1"/>
        <v>1</v>
      </c>
    </row>
    <row r="26">
      <c r="A26" s="129">
        <v>25.0</v>
      </c>
      <c r="B26" s="130" t="str">
        <f>formulas!E28</f>
        <v>Net Income ÷ Average Stockholders' Equity</v>
      </c>
      <c r="C26" s="44">
        <f t="shared" si="1"/>
        <v>1</v>
      </c>
    </row>
    <row r="27">
      <c r="A27" s="129">
        <v>26.0</v>
      </c>
      <c r="B27" s="130" t="str">
        <f>formulas!E29</f>
        <v>Quick Assets ÷ Current Liabilities</v>
      </c>
      <c r="C27" s="44">
        <f t="shared" si="1"/>
        <v>1</v>
      </c>
    </row>
    <row r="28">
      <c r="A28" s="129">
        <v>27.0</v>
      </c>
      <c r="B28" s="130" t="str">
        <f>formulas!E30</f>
        <v>Net income / Netsales</v>
      </c>
      <c r="C28" s="44">
        <f t="shared" si="1"/>
        <v>1</v>
      </c>
    </row>
    <row r="29">
      <c r="A29" s="129">
        <v>28.0</v>
      </c>
      <c r="B29" s="130" t="str">
        <f>formulas!E31</f>
        <v>Net income/ Average total assets</v>
      </c>
      <c r="C29" s="44">
        <f t="shared" si="1"/>
        <v>1</v>
      </c>
    </row>
    <row r="30">
      <c r="A30" s="129">
        <v>29.0</v>
      </c>
      <c r="B30" s="130" t="str">
        <f>formulas!E32</f>
        <v>Net income minus preferred dividends/Average common stockholders’ equity</v>
      </c>
      <c r="C30" s="44">
        <f t="shared" si="1"/>
        <v>1</v>
      </c>
    </row>
    <row r="31">
      <c r="A31" s="129">
        <v>30.0</v>
      </c>
      <c r="B31" s="130" t="str">
        <f>formulas!E33</f>
        <v>Net income minus preferred dividends/Weighted-­‐average number of shares outstanding</v>
      </c>
      <c r="C31" s="44">
        <f t="shared" si="1"/>
        <v>1</v>
      </c>
    </row>
    <row r="32">
      <c r="A32" s="129">
        <v>31.0</v>
      </c>
      <c r="B32" s="130" t="str">
        <f>formulas!E34</f>
        <v>Market prince of stock/Earnings per share</v>
      </c>
      <c r="C32" s="44">
        <f t="shared" si="1"/>
        <v>1</v>
      </c>
    </row>
    <row r="33">
      <c r="A33" s="129">
        <v>32.0</v>
      </c>
      <c r="B33" s="130" t="str">
        <f>formulas!E35</f>
        <v>Cash dividends/Net income</v>
      </c>
      <c r="C33" s="44">
        <f t="shared" si="1"/>
        <v>1</v>
      </c>
    </row>
    <row r="34">
      <c r="A34" s="129">
        <v>33.0</v>
      </c>
      <c r="B34" s="130" t="str">
        <f>formulas!E36</f>
        <v>(Cash + Marketable Securities ) ÷ Current Liabilities</v>
      </c>
      <c r="C34" s="44">
        <f t="shared" si="1"/>
        <v>1</v>
      </c>
    </row>
    <row r="35">
      <c r="A35" s="129">
        <v>34.0</v>
      </c>
      <c r="B35" s="130" t="str">
        <f>formulas!E37</f>
        <v>Total liabilities/Total assets</v>
      </c>
      <c r="C35" s="44">
        <f t="shared" si="1"/>
        <v>1</v>
      </c>
    </row>
    <row r="36">
      <c r="A36" s="129">
        <v>35.0</v>
      </c>
      <c r="B36" s="130" t="str">
        <f>formulas!E38</f>
        <v/>
      </c>
      <c r="C36" s="44">
        <f t="shared" si="1"/>
        <v>1</v>
      </c>
    </row>
    <row r="37">
      <c r="A37" s="129">
        <v>36.0</v>
      </c>
      <c r="B37" s="130" t="str">
        <f>formulas!E39</f>
        <v/>
      </c>
      <c r="C37" s="44">
        <f t="shared" si="1"/>
        <v>1</v>
      </c>
    </row>
    <row r="38">
      <c r="A38" s="129">
        <v>37.0</v>
      </c>
      <c r="B38" s="130" t="str">
        <f>formulas!E40</f>
        <v/>
      </c>
      <c r="C38" s="44">
        <f t="shared" si="1"/>
        <v>1</v>
      </c>
    </row>
    <row r="39">
      <c r="A39" s="129">
        <v>38.0</v>
      </c>
      <c r="B39" s="130" t="str">
        <f>formulas!E41</f>
        <v>Current Assets - Current Liabilities</v>
      </c>
      <c r="C39" s="44">
        <f t="shared" si="1"/>
        <v>1</v>
      </c>
    </row>
    <row r="40">
      <c r="A40" s="129">
        <v>39.0</v>
      </c>
      <c r="B40" s="130" t="str">
        <f>formulas!E42</f>
        <v>Net Credit Sales ÷ Average Accounts Receivable</v>
      </c>
      <c r="C40" s="44">
        <f t="shared" si="1"/>
        <v>1</v>
      </c>
    </row>
    <row r="41">
      <c r="A41" s="129">
        <v>40.0</v>
      </c>
      <c r="B41" s="130" t="str">
        <f>formulas!E43</f>
        <v>Income before income taxes and interest expense/Interest expense</v>
      </c>
      <c r="C41" s="44">
        <f t="shared" si="1"/>
        <v>1</v>
      </c>
    </row>
    <row r="42">
      <c r="A42" s="129">
        <v>41.0</v>
      </c>
      <c r="B42" s="130" t="str">
        <f>formulas!E44</f>
        <v>Net cash provided by operating activities/Average total liabilities</v>
      </c>
      <c r="C42" s="44">
        <f t="shared" si="1"/>
        <v>1</v>
      </c>
    </row>
    <row r="43">
      <c r="A43" s="129">
        <v>42.0</v>
      </c>
      <c r="B43" s="130" t="str">
        <f>formulas!E45</f>
        <v>Common stockholding equality/Outstanding shares</v>
      </c>
      <c r="C43" s="44">
        <f t="shared" si="1"/>
        <v>1</v>
      </c>
    </row>
    <row r="44">
      <c r="A44" s="129">
        <v>43.0</v>
      </c>
      <c r="B44" s="130" t="str">
        <f>formulas!E46</f>
        <v>Net cash provided by operating activities – Capital expenditure-­‐ Dividends</v>
      </c>
      <c r="C44" s="44">
        <f t="shared" si="1"/>
        <v>1</v>
      </c>
    </row>
    <row r="45">
      <c r="A45" s="129">
        <v>44.0</v>
      </c>
      <c r="B45" s="130" t="str">
        <f>formulas!E47</f>
        <v>(Earnings before Interest &amp; Taxes + Deprec​iation) / Interest</v>
      </c>
      <c r="C45" s="44">
        <f t="shared" si="1"/>
        <v>1</v>
      </c>
    </row>
    <row r="46">
      <c r="A46" s="129">
        <v>45.0</v>
      </c>
      <c r="B46" s="130" t="str">
        <f>formulas!E48</f>
        <v>Inventory
Cost of goods sold / 365</v>
      </c>
      <c r="C46" s="44">
        <f t="shared" si="1"/>
        <v>2</v>
      </c>
    </row>
    <row r="47">
      <c r="A47" s="129">
        <v>46.0</v>
      </c>
      <c r="B47" s="130" t="str">
        <f>formulas!E49</f>
        <v>Accounts receivable
Average day's sales on credit Sales on credit / 365</v>
      </c>
      <c r="C47" s="44">
        <f t="shared" si="1"/>
        <v>2</v>
      </c>
    </row>
    <row r="48">
      <c r="A48" s="129">
        <v>47.0</v>
      </c>
      <c r="B48" s="130" t="str">
        <f>formulas!E50</f>
        <v>Accounts payable
Average day's purchases</v>
      </c>
      <c r="C48" s="44">
        <f t="shared" si="1"/>
        <v>2</v>
      </c>
    </row>
    <row r="49">
      <c r="A49" s="129">
        <v>48.0</v>
      </c>
      <c r="B49" s="130" t="str">
        <f>formulas!D51</f>
        <v>Inventory turnover</v>
      </c>
      <c r="C49" s="44">
        <f t="shared" si="1"/>
        <v>1</v>
      </c>
    </row>
    <row r="50">
      <c r="A50" s="129">
        <v>49.0</v>
      </c>
      <c r="B50" s="130" t="str">
        <f>formulas!D52</f>
        <v>Days of inventory on hands (DOH)</v>
      </c>
      <c r="C50" s="44">
        <f t="shared" si="1"/>
        <v>1</v>
      </c>
    </row>
    <row r="51">
      <c r="A51" s="129">
        <v>50.0</v>
      </c>
      <c r="B51" s="130" t="str">
        <f>formulas!D53</f>
        <v>Receivables turnover</v>
      </c>
      <c r="C51" s="44">
        <f t="shared" si="1"/>
        <v>1</v>
      </c>
    </row>
    <row r="52">
      <c r="A52" s="129">
        <v>51.0</v>
      </c>
      <c r="B52" s="130" t="str">
        <f>formulas!E54</f>
        <v>Number of days
Receivable turnover</v>
      </c>
      <c r="C52" s="44">
        <f t="shared" si="1"/>
        <v>2</v>
      </c>
    </row>
    <row r="53">
      <c r="A53" s="129">
        <v>52.0</v>
      </c>
      <c r="B53" s="130" t="str">
        <f>formulas!E55</f>
        <v>Purchases
Average payables</v>
      </c>
      <c r="C53" s="44">
        <f t="shared" si="1"/>
        <v>2</v>
      </c>
    </row>
    <row r="54">
      <c r="A54" s="129">
        <v>53.0</v>
      </c>
      <c r="B54" s="130" t="str">
        <f>formulas!E56</f>
        <v>Number of days in a period
Payable turnover</v>
      </c>
      <c r="C54" s="44">
        <f t="shared" si="1"/>
        <v>2</v>
      </c>
    </row>
    <row r="55">
      <c r="A55" s="129">
        <v>54.0</v>
      </c>
      <c r="B55" s="130" t="str">
        <f>formulas!E57</f>
        <v>Revenue
Average working capital</v>
      </c>
      <c r="C55" s="44">
        <f t="shared" si="1"/>
        <v>2</v>
      </c>
    </row>
    <row r="56">
      <c r="A56" s="129">
        <v>55.0</v>
      </c>
      <c r="B56" s="130" t="str">
        <f>formulas!E58</f>
        <v>Revenue
Average fixed assets</v>
      </c>
      <c r="C56" s="44">
        <f t="shared" si="1"/>
        <v>2</v>
      </c>
    </row>
    <row r="57">
      <c r="A57" s="129">
        <v>56.0</v>
      </c>
      <c r="B57" s="130" t="str">
        <f>formulas!E59</f>
        <v>Revenue
Average total assets</v>
      </c>
      <c r="C57" s="44">
        <f t="shared" si="1"/>
        <v>2</v>
      </c>
    </row>
    <row r="58">
      <c r="A58" s="129">
        <v>57.0</v>
      </c>
      <c r="B58" s="130" t="str">
        <f>formulas!E60</f>
        <v>360 Days ÷ Receivable Turnover</v>
      </c>
      <c r="C58" s="44">
        <f t="shared" si="1"/>
        <v>1</v>
      </c>
    </row>
    <row r="59">
      <c r="A59" s="129">
        <v>58.0</v>
      </c>
      <c r="B59" s="130" t="str">
        <f>formulas!E61</f>
        <v>Total debt
Total shareholders’ equity</v>
      </c>
      <c r="C59" s="44">
        <f t="shared" si="1"/>
        <v>2</v>
      </c>
    </row>
    <row r="60">
      <c r="A60" s="129">
        <v>59.0</v>
      </c>
      <c r="B60" s="130" t="str">
        <f>formulas!E62</f>
        <v>Average total assets
Total shareholders’ equity</v>
      </c>
      <c r="C60" s="44">
        <f t="shared" si="1"/>
        <v>2</v>
      </c>
    </row>
    <row r="61">
      <c r="A61" s="129">
        <v>60.0</v>
      </c>
      <c r="B61" s="130" t="str">
        <f>formulas!E63</f>
        <v>Total debt
Total assets</v>
      </c>
      <c r="C61" s="44">
        <f t="shared" si="1"/>
        <v>2</v>
      </c>
    </row>
    <row r="62">
      <c r="A62" s="129">
        <v>61.0</v>
      </c>
      <c r="B62" s="130" t="str">
        <f>formulas!E64</f>
        <v>Total debt
Total debt + Total shareholders’ equity</v>
      </c>
      <c r="C62" s="44">
        <f t="shared" si="1"/>
        <v>2</v>
      </c>
    </row>
    <row r="63">
      <c r="A63" s="129">
        <v>62.0</v>
      </c>
      <c r="B63" s="130" t="str">
        <f>formulas!E65</f>
        <v>EBT (Earnings Before Taxes)
Revenue</v>
      </c>
      <c r="C63" s="44">
        <f t="shared" si="1"/>
        <v>2</v>
      </c>
    </row>
    <row r="64">
      <c r="A64" s="129">
        <v>63.0</v>
      </c>
      <c r="B64" s="130" t="str">
        <f>formulas!E66</f>
        <v>Net income
Revenue</v>
      </c>
      <c r="C64" s="44">
        <f t="shared" si="1"/>
        <v>2</v>
      </c>
    </row>
    <row r="65">
      <c r="A65" s="129">
        <v>64.0</v>
      </c>
      <c r="B65" s="130" t="str">
        <f>formulas!D67</f>
        <v>Gross profit margin</v>
      </c>
      <c r="C65" s="44">
        <f t="shared" si="1"/>
        <v>1</v>
      </c>
    </row>
    <row r="66">
      <c r="A66" s="129">
        <v>65.0</v>
      </c>
      <c r="B66" s="130" t="str">
        <f>formulas!D68</f>
        <v>Operating margin</v>
      </c>
      <c r="C66" s="44">
        <f t="shared" si="1"/>
        <v>1</v>
      </c>
    </row>
    <row r="67">
      <c r="A67" s="129">
        <v>66.0</v>
      </c>
      <c r="B67" s="130" t="str">
        <f>formulas!E69</f>
        <v>EBIT
Debt + Equity</v>
      </c>
      <c r="C67" s="44">
        <f t="shared" si="1"/>
        <v>2</v>
      </c>
    </row>
    <row r="68">
      <c r="A68" s="129">
        <v>67.0</v>
      </c>
      <c r="B68" s="130" t="str">
        <f>formulas!E70</f>
        <v>Net income
Average total equity</v>
      </c>
      <c r="C68" s="44">
        <f t="shared" si="1"/>
        <v>2</v>
      </c>
    </row>
    <row r="69">
      <c r="A69" s="129">
        <v>68.0</v>
      </c>
      <c r="B69" s="130" t="str">
        <f>formulas!E71</f>
        <v>Net income - Preferred dividends
Average common equity</v>
      </c>
      <c r="C69" s="44">
        <f t="shared" si="1"/>
        <v>2</v>
      </c>
    </row>
    <row r="70">
      <c r="A70" s="129">
        <v>69.0</v>
      </c>
      <c r="B70" s="130" t="str">
        <f>formulas!E72</f>
        <v>Operating income
Average total assets</v>
      </c>
      <c r="C70" s="44">
        <f t="shared" si="1"/>
        <v>2</v>
      </c>
    </row>
    <row r="71">
      <c r="A71" s="129">
        <v>70.0</v>
      </c>
      <c r="B71" s="130" t="str">
        <f>formulas!D73</f>
        <v>ROA</v>
      </c>
      <c r="C71" s="44">
        <f t="shared" si="1"/>
        <v>1</v>
      </c>
    </row>
    <row r="72">
      <c r="A72" s="129">
        <v>71.0</v>
      </c>
      <c r="B72" s="130" t="str">
        <f>formulas!E74</f>
        <v>Gross Profit/Net Sales X 100</v>
      </c>
      <c r="C72" s="44">
        <f t="shared" si="1"/>
        <v>1</v>
      </c>
    </row>
    <row r="73">
      <c r="A73" s="129">
        <v>72.0</v>
      </c>
      <c r="B73" s="130" t="str">
        <f>formulas!E75</f>
        <v>Operating Cost/Net Sales X 100</v>
      </c>
      <c r="C73" s="44">
        <f t="shared" si="1"/>
        <v>1</v>
      </c>
    </row>
    <row r="74">
      <c r="A74" s="129">
        <v>73.0</v>
      </c>
      <c r="B74" s="130" t="str">
        <f>formulas!E76</f>
        <v>Operating Profit/Net Sales X 100</v>
      </c>
      <c r="C74" s="44">
        <f t="shared" si="1"/>
        <v>1</v>
      </c>
    </row>
    <row r="75">
      <c r="A75" s="129">
        <v>74.0</v>
      </c>
      <c r="B75" s="130" t="str">
        <f>formulas!E77</f>
        <v>Operating Profit/Net Sales X 100</v>
      </c>
      <c r="C75" s="44">
        <f t="shared" si="1"/>
        <v>1</v>
      </c>
    </row>
    <row r="76">
      <c r="A76" s="129">
        <v>75.0</v>
      </c>
      <c r="B76" s="130" t="str">
        <f>formulas!E78</f>
        <v>Net Profit After Interest And Taxes/ Shareholders Funds or Investments X 100</v>
      </c>
      <c r="C76" s="44">
        <f t="shared" si="1"/>
        <v>1</v>
      </c>
    </row>
    <row r="77">
      <c r="A77" s="129">
        <v>76.0</v>
      </c>
      <c r="B77" s="130" t="str">
        <f>formulas!E79</f>
        <v>Net Profit after Taxes/ Gross Capital Employed X 100</v>
      </c>
      <c r="C77" s="44">
        <f t="shared" si="1"/>
        <v>1</v>
      </c>
    </row>
    <row r="78">
      <c r="A78" s="129">
        <v>77.0</v>
      </c>
      <c r="B78" s="130" t="str">
        <f>formulas!E80</f>
        <v>Net Profit After Tax &amp; Preference Dividend /No of Equity Shares</v>
      </c>
      <c r="C78" s="44">
        <f t="shared" si="1"/>
        <v>1</v>
      </c>
    </row>
    <row r="79">
      <c r="A79" s="129">
        <v>78.0</v>
      </c>
      <c r="B79" s="130" t="str">
        <f>formulas!E81</f>
        <v>Dividend Per Equity Share/Earning Per Equity Share X 100</v>
      </c>
      <c r="C79" s="44">
        <f t="shared" si="1"/>
        <v>1</v>
      </c>
    </row>
    <row r="80">
      <c r="A80" s="129">
        <v>79.0</v>
      </c>
      <c r="B80" s="130" t="str">
        <f>formulas!E82</f>
        <v>Net Profit after Tax &amp; Preference Dividend / No. of Equity Share</v>
      </c>
      <c r="C80" s="44">
        <f t="shared" si="1"/>
        <v>1</v>
      </c>
    </row>
    <row r="81">
      <c r="A81" s="129">
        <v>80.0</v>
      </c>
      <c r="B81" s="130" t="str">
        <f>formulas!E83</f>
        <v>Dividend Per Share/ Market Value Per Share X 100</v>
      </c>
      <c r="C81" s="44">
        <f t="shared" si="1"/>
        <v>1</v>
      </c>
    </row>
    <row r="82">
      <c r="A82" s="129">
        <v>81.0</v>
      </c>
      <c r="B82" s="130" t="str">
        <f>formulas!E84</f>
        <v>Market Price Per Share Equity Share/ Earning Per Share X 100</v>
      </c>
      <c r="C82" s="44">
        <f t="shared" si="1"/>
        <v>1</v>
      </c>
    </row>
    <row r="83">
      <c r="A83" s="129">
        <v>82.0</v>
      </c>
      <c r="B83" s="130" t="str">
        <f>formulas!E85</f>
        <v>Net Profit after Taxes / Shareholders Net Worth X 100</v>
      </c>
      <c r="C83" s="44">
        <f t="shared" si="1"/>
        <v>1</v>
      </c>
    </row>
    <row r="84">
      <c r="A84" s="129">
        <v>83.0</v>
      </c>
      <c r="B84" s="130" t="str">
        <f>formulas!E86</f>
        <v>Net Sales / Inventory</v>
      </c>
      <c r="C84" s="44">
        <f t="shared" si="1"/>
        <v>1</v>
      </c>
    </row>
    <row r="85">
      <c r="A85" s="129">
        <v>84.0</v>
      </c>
      <c r="B85" s="130" t="str">
        <f>formulas!E87</f>
        <v>Total Sales / Account Receivables</v>
      </c>
      <c r="C85" s="44">
        <f t="shared" si="1"/>
        <v>1</v>
      </c>
    </row>
    <row r="86">
      <c r="A86" s="129">
        <v>85.0</v>
      </c>
      <c r="B86" s="130" t="str">
        <f>formulas!E88</f>
        <v>Receivables x Months or days in a year / Net Credit Sales for the year</v>
      </c>
      <c r="C86" s="44">
        <f t="shared" si="1"/>
        <v>1</v>
      </c>
    </row>
    <row r="87">
      <c r="A87" s="129">
        <v>86.0</v>
      </c>
      <c r="B87" s="130" t="str">
        <f>formulas!E89</f>
        <v>Net Credit Purchases / Average Accounts Payable</v>
      </c>
      <c r="C87" s="44">
        <f t="shared" si="1"/>
        <v>1</v>
      </c>
    </row>
    <row r="88">
      <c r="A88" s="129">
        <v>87.0</v>
      </c>
      <c r="B88" s="130" t="str">
        <f>formulas!E90</f>
        <v>Average Trade Creditors / Net Credit Purchases X 100</v>
      </c>
      <c r="C88" s="44">
        <f t="shared" si="1"/>
        <v>1</v>
      </c>
    </row>
    <row r="89">
      <c r="A89" s="129">
        <v>88.0</v>
      </c>
      <c r="B89" s="130" t="str">
        <f>formulas!E91</f>
        <v>Net Sales / Working Capital</v>
      </c>
      <c r="C89" s="44">
        <f t="shared" si="1"/>
        <v>1</v>
      </c>
    </row>
    <row r="90">
      <c r="A90" s="129">
        <v>89.0</v>
      </c>
      <c r="B90" s="130" t="str">
        <f>formulas!E92</f>
        <v>Cost of goods Sold / Total Fixed Assets</v>
      </c>
      <c r="C90" s="44">
        <f t="shared" si="1"/>
        <v>1</v>
      </c>
    </row>
    <row r="91">
      <c r="A91" s="129">
        <v>90.0</v>
      </c>
      <c r="B91" s="130" t="str">
        <f>formulas!E93</f>
        <v>Cost of Sales / Capital Employed</v>
      </c>
      <c r="C91" s="44">
        <f t="shared" si="1"/>
        <v>1</v>
      </c>
    </row>
    <row r="92">
      <c r="A92" s="129">
        <v>91.0</v>
      </c>
      <c r="B92" s="130" t="str">
        <f>formulas!E94</f>
        <v>Total Long Term Debts / Shareholders Fund</v>
      </c>
      <c r="C92" s="44">
        <f t="shared" si="1"/>
        <v>1</v>
      </c>
    </row>
    <row r="93">
      <c r="A93" s="129">
        <v>92.0</v>
      </c>
      <c r="B93" s="130" t="str">
        <f>formulas!E95</f>
        <v>Shareholders Fund/ Total Assets</v>
      </c>
      <c r="C93" s="44">
        <f t="shared" si="1"/>
        <v>1</v>
      </c>
    </row>
    <row r="94">
      <c r="A94" s="129">
        <v>93.0</v>
      </c>
      <c r="B94" s="130" t="str">
        <f>formulas!E96</f>
        <v>Equity Share Capital / Fixed Interest Bearing Funds</v>
      </c>
      <c r="C94" s="44">
        <f t="shared" si="1"/>
        <v>1</v>
      </c>
    </row>
    <row r="95">
      <c r="A95" s="129">
        <v>94.0</v>
      </c>
      <c r="B95" s="130" t="str">
        <f>formulas!E97</f>
        <v>Net profit Before Interest &amp; Taxes / Fixed Interest Charges</v>
      </c>
      <c r="C95" s="44">
        <f t="shared" si="1"/>
        <v>1</v>
      </c>
    </row>
    <row r="96">
      <c r="A96" s="129">
        <v>95.0</v>
      </c>
      <c r="B96" s="130" t="str">
        <f>formulas!E98</f>
        <v>Net profit / Total Assets</v>
      </c>
      <c r="C96" s="44">
        <f t="shared" si="1"/>
        <v>1</v>
      </c>
    </row>
    <row r="97">
      <c r="A97" s="129">
        <v>96.0</v>
      </c>
      <c r="B97" s="130" t="str">
        <f>formulas!E99</f>
        <v>Cost of Sales ÷ Average Inventory</v>
      </c>
      <c r="C97" s="44">
        <f t="shared" si="1"/>
        <v>1</v>
      </c>
    </row>
    <row r="98">
      <c r="A98" s="129">
        <v>97.0</v>
      </c>
      <c r="B98" s="130" t="str">
        <f>formulas!E100</f>
        <v>360 Days ÷ Inventory Turnover</v>
      </c>
      <c r="C98" s="44">
        <f t="shared" si="1"/>
        <v>1</v>
      </c>
    </row>
    <row r="99">
      <c r="A99" s="129">
        <v>98.0</v>
      </c>
      <c r="B99" s="130" t="str">
        <f>formulas!E101</f>
        <v>Net Credit Purchases ÷ Ave. Accounts Payable</v>
      </c>
      <c r="C99" s="44">
        <f t="shared" si="1"/>
        <v>1</v>
      </c>
    </row>
    <row r="100">
      <c r="A100" s="129">
        <v>99.0</v>
      </c>
      <c r="B100" s="130" t="str">
        <f>formulas!E102</f>
        <v>EBIT
Interest payements</v>
      </c>
      <c r="C100" s="44">
        <f t="shared" si="1"/>
        <v>2</v>
      </c>
    </row>
    <row r="101">
      <c r="A101" s="129">
        <v>100.0</v>
      </c>
      <c r="B101" s="130" t="str">
        <f>formulas!E103</f>
        <v>EBIT + Lease payements
Interest payements + Lease payements</v>
      </c>
      <c r="C101" s="44">
        <f t="shared" si="1"/>
        <v>2</v>
      </c>
    </row>
    <row r="102">
      <c r="A102" s="129">
        <v>101.0</v>
      </c>
      <c r="B102" s="130" t="str">
        <f>formulas!E104</f>
        <v>Cash + Short term marketable securities
Current liabilities</v>
      </c>
      <c r="C102" s="44">
        <f t="shared" si="1"/>
        <v>2</v>
      </c>
    </row>
    <row r="103">
      <c r="A103" s="129">
        <v>102.0</v>
      </c>
      <c r="B103" s="130" t="str">
        <f>formulas!E105</f>
        <v>Cash + Short term marketable securities + Receivables / Daily expenditures</v>
      </c>
      <c r="C103" s="44">
        <f t="shared" si="1"/>
        <v>1</v>
      </c>
    </row>
    <row r="104">
      <c r="A104" s="129">
        <v>103.0</v>
      </c>
      <c r="B104" s="130" t="str">
        <f>formulas!E106</f>
        <v>DOH + DSO - Number of days of payables</v>
      </c>
      <c r="C104" s="44">
        <f t="shared" si="1"/>
        <v>1</v>
      </c>
    </row>
    <row r="105">
      <c r="A105" s="129">
        <v>104.0</v>
      </c>
      <c r="B105" s="130" t="str">
        <f>formulas!E107</f>
        <v>Current assets
Current liabilities</v>
      </c>
      <c r="C105" s="44">
        <f t="shared" si="1"/>
        <v>2</v>
      </c>
    </row>
    <row r="106">
      <c r="A106" s="129">
        <v>105.0</v>
      </c>
      <c r="B106" s="130" t="str">
        <f>formulas!E108</f>
        <v>Cash + Short term marketable securities + Receivables</v>
      </c>
      <c r="C106" s="44">
        <f t="shared" si="1"/>
        <v>1</v>
      </c>
    </row>
    <row r="107">
      <c r="A107" s="129">
        <v>106.0</v>
      </c>
      <c r="B107" s="130" t="str">
        <f>formulas!E109</f>
        <v>Current Assets/Current Liabilities</v>
      </c>
      <c r="C107" s="44">
        <f t="shared" si="1"/>
        <v>1</v>
      </c>
    </row>
    <row r="108">
      <c r="A108" s="129">
        <v>107.0</v>
      </c>
      <c r="B108" s="130" t="str">
        <f>formulas!E110</f>
        <v>Liquid Assets/Current Liabilities</v>
      </c>
      <c r="C108" s="44">
        <f t="shared" si="1"/>
        <v>1</v>
      </c>
    </row>
    <row r="109">
      <c r="A109" s="129">
        <v>108.0</v>
      </c>
      <c r="B109" s="130" t="str">
        <f>formulas!E111</f>
        <v>Absolute Liquid Assets/Current Liabilities</v>
      </c>
      <c r="C109" s="44">
        <f t="shared" si="1"/>
        <v>1</v>
      </c>
    </row>
    <row r="110">
      <c r="A110" s="129">
        <v>109.0</v>
      </c>
      <c r="B110" s="130" t="str">
        <f>formulas!E112</f>
        <v>Current Assets/Current Liabilities</v>
      </c>
      <c r="C110" s="44">
        <f t="shared" si="1"/>
        <v>1</v>
      </c>
    </row>
    <row r="111">
      <c r="A111" s="129">
        <v>110.0</v>
      </c>
      <c r="B111" s="130" t="str">
        <f>formulas!E113</f>
        <v>Quick Assets/Current Liabilities</v>
      </c>
      <c r="C111" s="44">
        <f t="shared" si="1"/>
        <v>1</v>
      </c>
    </row>
    <row r="112">
      <c r="A112" s="129">
        <v>111.0</v>
      </c>
      <c r="B112" s="130" t="str">
        <f>formulas!E114</f>
        <v>(Current Assets - Current Liabilities)/Total Assets</v>
      </c>
      <c r="C112" s="44">
        <f t="shared" si="1"/>
        <v>1</v>
      </c>
    </row>
    <row r="113">
      <c r="A113" s="129">
        <v>112.0</v>
      </c>
      <c r="B113" s="130" t="str">
        <f>formulas!E115</f>
        <v>Cash/Current Liabilities</v>
      </c>
      <c r="C113" s="44">
        <f t="shared" si="1"/>
        <v>1</v>
      </c>
    </row>
    <row r="114">
      <c r="A114" s="129">
        <v>113.0</v>
      </c>
      <c r="B114" s="130" t="str">
        <f>formulas!E116</f>
        <v>(Earnings Before Interest and Taxes + Depreciation)/Interest</v>
      </c>
      <c r="C114" s="44">
        <f t="shared" si="1"/>
        <v>1</v>
      </c>
    </row>
    <row r="115">
      <c r="A115" s="129">
        <v>114.0</v>
      </c>
      <c r="B115" s="130" t="str">
        <f>formulas!E117</f>
        <v>Operating Cash Flow /Current Liabilities</v>
      </c>
      <c r="C115" s="44">
        <f t="shared" si="1"/>
        <v>1</v>
      </c>
    </row>
    <row r="116">
      <c r="A116" s="129">
        <v>115.0</v>
      </c>
      <c r="B116" s="130" t="str">
        <f>formulas!E118</f>
        <v>P/S</v>
      </c>
      <c r="C116" s="44">
        <f t="shared" si="1"/>
        <v>1</v>
      </c>
    </row>
    <row r="117">
      <c r="A117" s="129">
        <v>116.0</v>
      </c>
      <c r="B117" s="130" t="str">
        <f>formulas!E119</f>
        <v>P/BV</v>
      </c>
      <c r="C117" s="44">
        <f t="shared" si="1"/>
        <v>1</v>
      </c>
    </row>
    <row r="118">
      <c r="A118" s="129">
        <v>117.0</v>
      </c>
      <c r="B118" s="130" t="str">
        <f>formulas!E120</f>
        <v>Price per share
Earnings per share</v>
      </c>
      <c r="C118" s="44">
        <f t="shared" si="1"/>
        <v>2</v>
      </c>
    </row>
    <row r="119">
      <c r="A119" s="129">
        <v>118.0</v>
      </c>
      <c r="B119" s="130" t="str">
        <f>formulas!E121</f>
        <v>Price per share
Cash flow per share</v>
      </c>
      <c r="C119" s="44">
        <f t="shared" si="1"/>
        <v>2</v>
      </c>
    </row>
    <row r="120">
      <c r="A120" s="129">
        <v>119.0</v>
      </c>
      <c r="B120" s="130" t="str">
        <f>formulas!E122</f>
        <v>360 Days ÷ Accounts Payable Turnover</v>
      </c>
      <c r="C120" s="44">
        <f t="shared" si="1"/>
        <v>1</v>
      </c>
    </row>
    <row r="121">
      <c r="A121" s="129">
        <v>120.0</v>
      </c>
      <c r="B121" s="130" t="str">
        <f>formulas!E123</f>
        <v>Total debt
Total equity</v>
      </c>
      <c r="C121" s="44">
        <f t="shared" si="1"/>
        <v>2</v>
      </c>
    </row>
    <row r="122">
      <c r="A122" s="129">
        <v>121.0</v>
      </c>
      <c r="B122" s="130" t="str">
        <f>formulas!E124</f>
        <v>Average total assets
Average equity</v>
      </c>
      <c r="C122" s="44">
        <f t="shared" si="1"/>
        <v>2</v>
      </c>
    </row>
    <row r="123">
      <c r="A123" s="129">
        <v>122.0</v>
      </c>
      <c r="B123" s="130" t="str">
        <f>formulas!E125</f>
        <v>Total debt
Total assets</v>
      </c>
      <c r="C123" s="44">
        <f t="shared" si="1"/>
        <v>2</v>
      </c>
    </row>
    <row r="124">
      <c r="A124" s="129">
        <v>123.0</v>
      </c>
      <c r="B124" s="130" t="str">
        <f>formulas!E126</f>
        <v>Total debt
Total debt + Total equity</v>
      </c>
      <c r="C124" s="44">
        <f t="shared" si="1"/>
        <v>2</v>
      </c>
    </row>
    <row r="125">
      <c r="A125" s="129">
        <v>124.0</v>
      </c>
      <c r="B125" s="130" t="str">
        <f>formulas!E127</f>
        <v>Total Debt/Total Equity</v>
      </c>
      <c r="C125" s="44">
        <f t="shared" si="1"/>
        <v>1</v>
      </c>
    </row>
    <row r="126">
      <c r="A126" s="129">
        <v>125.0</v>
      </c>
      <c r="B126" s="130" t="str">
        <f>formulas!E128</f>
        <v>(Total Assets - Total Equity)/Total Assets</v>
      </c>
      <c r="C126" s="44">
        <f t="shared" si="1"/>
        <v>1</v>
      </c>
    </row>
    <row r="127">
      <c r="A127" s="129">
        <v>126.0</v>
      </c>
      <c r="B127" s="130" t="str">
        <f>formulas!E129</f>
        <v>Long-Term Debt/(Long-Term Debt + Total Equity)</v>
      </c>
      <c r="C127" s="44">
        <f t="shared" si="1"/>
        <v>1</v>
      </c>
    </row>
    <row r="128">
      <c r="A128" s="129">
        <v>127.0</v>
      </c>
      <c r="B128" s="130" t="str">
        <f>formulas!E130</f>
        <v>Costs of Goods Sold/Average Inventories</v>
      </c>
      <c r="C128" s="44">
        <f t="shared" si="1"/>
        <v>1</v>
      </c>
    </row>
    <row r="129">
      <c r="A129" s="129">
        <v>128.0</v>
      </c>
      <c r="B129" s="130" t="str">
        <f>formulas!E131</f>
        <v>Sales/Average Total Assets</v>
      </c>
      <c r="C129" s="44">
        <f t="shared" si="1"/>
        <v>1</v>
      </c>
    </row>
    <row r="130">
      <c r="A130" s="129">
        <v>129.0</v>
      </c>
      <c r="B130" s="130" t="str">
        <f>formulas!E132</f>
        <v>Sales/Average Accounts Receivable</v>
      </c>
      <c r="C130" s="44">
        <f t="shared" si="1"/>
        <v>1</v>
      </c>
    </row>
    <row r="131">
      <c r="A131" s="129">
        <v>130.0</v>
      </c>
      <c r="B131" s="130" t="str">
        <f>formulas!E133</f>
        <v>Total Supplier Purchases/(Beginning Accounts Payable + Ending Accounts Payable)/2)</v>
      </c>
      <c r="C131" s="44">
        <f t="shared" si="1"/>
        <v>1</v>
      </c>
    </row>
    <row r="132">
      <c r="A132" s="129">
        <v>131.0</v>
      </c>
      <c r="B132" s="130" t="str">
        <f>formulas!E134</f>
        <v>Price Per Share/Earnings Per Share. Investors use the price-to-earnings ratio to see how much they're paying for each dollar earned per stock.</v>
      </c>
      <c r="C132" s="44">
        <f t="shared" si="1"/>
        <v>1</v>
      </c>
    </row>
    <row r="133">
      <c r="A133" s="129">
        <v>132.0</v>
      </c>
      <c r="B133" s="130" t="str">
        <f>formulas!E135</f>
        <v>Market Value Per Share/Book Value Per Share. This ratio compares your company's historic accounting value to the value set by the stock market.</v>
      </c>
      <c r="C133" s="44">
        <f t="shared" si="1"/>
        <v>1</v>
      </c>
    </row>
    <row r="134">
      <c r="A134" s="129">
        <v>133.0</v>
      </c>
      <c r="B134" s="130" t="str">
        <f>formulas!E136</f>
        <v>CFO - Capital expenditures - Dividend paid
Total debt</v>
      </c>
      <c r="C134" s="44">
        <f t="shared" si="1"/>
        <v>2</v>
      </c>
    </row>
    <row r="135">
      <c r="A135" s="129">
        <v>134.0</v>
      </c>
      <c r="B135" s="130" t="str">
        <f>formulas!E137</f>
        <v>FFO - Dividends
Capital expenditures</v>
      </c>
      <c r="C135" s="44">
        <f t="shared" si="1"/>
        <v>2</v>
      </c>
    </row>
    <row r="136">
      <c r="A136" s="129">
        <v>135.0</v>
      </c>
      <c r="B136" s="130" t="str">
        <f t="shared" ref="B136:B138" si="2">#REF!</f>
        <v>#REF!</v>
      </c>
      <c r="C136" s="44" t="str">
        <f t="shared" si="1"/>
        <v>#REF!</v>
      </c>
    </row>
    <row r="137">
      <c r="A137" s="129">
        <v>136.0</v>
      </c>
      <c r="B137" s="130" t="str">
        <f t="shared" si="2"/>
        <v>#REF!</v>
      </c>
      <c r="C137" s="44" t="str">
        <f t="shared" si="1"/>
        <v>#REF!</v>
      </c>
    </row>
    <row r="138">
      <c r="A138" s="129">
        <v>137.0</v>
      </c>
      <c r="B138" s="130" t="str">
        <f t="shared" si="2"/>
        <v>#REF!</v>
      </c>
      <c r="C138" s="44" t="str">
        <f t="shared" si="1"/>
        <v>#REF!</v>
      </c>
    </row>
    <row r="139">
      <c r="A139" s="129">
        <v>138.0</v>
      </c>
      <c r="B139" s="130" t="str">
        <f>formulas!E141</f>
        <v>EBIT
Average capital</v>
      </c>
      <c r="C139" s="44">
        <f t="shared" si="1"/>
        <v>2</v>
      </c>
    </row>
    <row r="140">
      <c r="A140" s="129">
        <v>139.0</v>
      </c>
      <c r="B140" s="130" t="str">
        <f>formulas!E142</f>
        <v>Days Inventory Outstanding + Days Sales Outstanding</v>
      </c>
      <c r="C140" s="44">
        <f t="shared" si="1"/>
        <v>1</v>
      </c>
    </row>
    <row r="141">
      <c r="A141" s="129">
        <v>140.0</v>
      </c>
      <c r="B141" s="130" t="str">
        <f>formulas!E143</f>
        <v>Operating Cycle - Days Payable Outstanding</v>
      </c>
      <c r="C141" s="44">
        <f t="shared" si="1"/>
        <v>1</v>
      </c>
    </row>
    <row r="142">
      <c r="A142" s="129">
        <v>141.0</v>
      </c>
      <c r="B142" s="130" t="str">
        <f>formulas!E144</f>
        <v>Sustainable growth rate</v>
      </c>
      <c r="C142" s="44">
        <f t="shared" si="1"/>
        <v>1</v>
      </c>
    </row>
    <row r="143">
      <c r="A143" s="129">
        <v>142.0</v>
      </c>
      <c r="B143" s="130" t="str">
        <f>formulas!E145</f>
        <v>Common share dividends
Net income attributable to common shares</v>
      </c>
      <c r="C143" s="44">
        <f t="shared" si="1"/>
        <v>2</v>
      </c>
    </row>
    <row r="144">
      <c r="A144" s="129">
        <v>143.0</v>
      </c>
      <c r="B144" s="130" t="str">
        <f>formulas!E146</f>
        <v>Net income attributable to common shares - Common share dividends
Net income attributable to common shares</v>
      </c>
      <c r="C144" s="44">
        <f t="shared" si="1"/>
        <v>2</v>
      </c>
    </row>
    <row r="145">
      <c r="A145" s="129">
        <v>144.0</v>
      </c>
      <c r="B145" s="130" t="str">
        <f t="shared" ref="B145:B148" si="3">#REF!</f>
        <v>#REF!</v>
      </c>
      <c r="C145" s="44" t="str">
        <f t="shared" si="1"/>
        <v>#REF!</v>
      </c>
    </row>
    <row r="146">
      <c r="A146" s="129">
        <v>145.0</v>
      </c>
      <c r="B146" s="130" t="str">
        <f t="shared" si="3"/>
        <v>#REF!</v>
      </c>
      <c r="C146" s="44" t="str">
        <f t="shared" si="1"/>
        <v>#REF!</v>
      </c>
    </row>
    <row r="147">
      <c r="A147" s="129">
        <v>146.0</v>
      </c>
      <c r="B147" s="130" t="str">
        <f t="shared" si="3"/>
        <v>#REF!</v>
      </c>
      <c r="C147" s="44" t="str">
        <f t="shared" si="1"/>
        <v>#REF!</v>
      </c>
    </row>
    <row r="148">
      <c r="A148" s="129">
        <v>147.0</v>
      </c>
      <c r="B148" s="130" t="str">
        <f t="shared" si="3"/>
        <v>#REF!</v>
      </c>
      <c r="C148" s="44" t="str">
        <f t="shared" si="1"/>
        <v>#REF!</v>
      </c>
    </row>
    <row r="149">
      <c r="A149" s="129">
        <v>148.0</v>
      </c>
      <c r="B149" s="130" t="str">
        <f>formulas!E151</f>
        <v>(Net income - Preferred dividends)/Weighted average number of ordinary shares outstanding</v>
      </c>
      <c r="C149" s="44">
        <f t="shared" si="1"/>
        <v>1</v>
      </c>
    </row>
    <row r="150">
      <c r="A150" s="129">
        <v>149.0</v>
      </c>
      <c r="B150" s="130" t="str">
        <f>formulas!E152</f>
        <v>(Net income - Preferred dividends + Aftertax interest on ordinary shares outstanding)/("Weighted average number of ordinary shares outstanding + Number of common shares that would have been issued at conversion")</v>
      </c>
      <c r="C150" s="44">
        <f t="shared" si="1"/>
        <v>1</v>
      </c>
    </row>
    <row r="151">
      <c r="A151" s="129">
        <v>150.0</v>
      </c>
      <c r="B151" s="130" t="str">
        <f>formulas!E153</f>
        <v>EBIT/(Gross interest (prior to deductions for capitalized interest or interest income))</v>
      </c>
      <c r="C151" s="44">
        <f t="shared" si="1"/>
        <v>1</v>
      </c>
    </row>
    <row r="152">
      <c r="A152" s="129">
        <v>151.0</v>
      </c>
      <c r="B152" s="130" t="str">
        <f>formulas!E154</f>
        <v>ebitda_is/(Gross interest (prior to deductions for capitalized interest or interest income))</v>
      </c>
      <c r="C152" s="44">
        <f t="shared" si="1"/>
        <v>1</v>
      </c>
    </row>
    <row r="153">
      <c r="A153" s="129">
        <v>152.0</v>
      </c>
      <c r="B153" s="130" t="str">
        <f>formulas!E155</f>
        <v>CFO
Net revenue</v>
      </c>
      <c r="C153" s="44">
        <f t="shared" si="1"/>
        <v>2</v>
      </c>
    </row>
    <row r="154">
      <c r="A154" s="129">
        <v>153.0</v>
      </c>
      <c r="B154" s="130" t="str">
        <f>formulas!E156</f>
        <v>CFO
Average total assets</v>
      </c>
      <c r="C154" s="44">
        <f t="shared" si="1"/>
        <v>2</v>
      </c>
    </row>
    <row r="155">
      <c r="A155" s="129">
        <v>154.0</v>
      </c>
      <c r="B155" s="130" t="str">
        <f>formulas!E157</f>
        <v>CFO
Average shareholders’ equity</v>
      </c>
      <c r="C155" s="44">
        <f t="shared" si="1"/>
        <v>2</v>
      </c>
    </row>
    <row r="156">
      <c r="A156" s="129">
        <v>155.0</v>
      </c>
      <c r="B156" s="130" t="str">
        <f>formulas!E158</f>
        <v>CFO
Operating income</v>
      </c>
      <c r="C156" s="44">
        <f t="shared" si="1"/>
        <v>2</v>
      </c>
    </row>
    <row r="157">
      <c r="A157" s="129">
        <v>156.0</v>
      </c>
      <c r="B157" s="130" t="str">
        <f>formulas!E159</f>
        <v>CFO - Pref.dividends
Number of common shares outstanding</v>
      </c>
      <c r="C157" s="44">
        <f t="shared" si="1"/>
        <v>2</v>
      </c>
    </row>
    <row r="158">
      <c r="A158" s="129">
        <v>157.0</v>
      </c>
      <c r="B158" s="130" t="str">
        <f>formulas!E160</f>
        <v>CFO
Cash paid for long term debt repayment</v>
      </c>
      <c r="C158" s="44">
        <f t="shared" si="1"/>
        <v>2</v>
      </c>
    </row>
    <row r="159">
      <c r="A159" s="129">
        <v>158.0</v>
      </c>
      <c r="B159" s="130" t="str">
        <f>formulas!E161</f>
        <v>CFO
Dividends paid</v>
      </c>
      <c r="C159" s="44">
        <f t="shared" si="1"/>
        <v>2</v>
      </c>
    </row>
    <row r="160">
      <c r="A160" s="129">
        <v>159.0</v>
      </c>
      <c r="B160" s="130" t="str">
        <f>formulas!E162</f>
        <v>CFO
Cash outflows for investing and financing activities</v>
      </c>
      <c r="C160" s="44">
        <f t="shared" si="1"/>
        <v>2</v>
      </c>
    </row>
    <row r="161">
      <c r="A161" s="129">
        <v>160.0</v>
      </c>
      <c r="B161" s="130" t="str">
        <f>formulas!E163</f>
        <v>CFO
Total debt</v>
      </c>
      <c r="C161" s="44">
        <f t="shared" si="1"/>
        <v>2</v>
      </c>
    </row>
    <row r="162">
      <c r="A162" s="129">
        <v>161.0</v>
      </c>
      <c r="B162" s="130" t="str">
        <f>formulas!E164</f>
        <v>(CFO + Interest paid + Taxes paid)/Interest paid</v>
      </c>
      <c r="C162" s="44">
        <f t="shared" si="1"/>
        <v>1</v>
      </c>
    </row>
    <row r="163">
      <c r="A163" s="129">
        <v>162.0</v>
      </c>
      <c r="B163" s="130" t="str">
        <f>formulas!E165</f>
        <v>CFO
Cash paid for long term assets</v>
      </c>
      <c r="C163" s="44">
        <f t="shared" si="1"/>
        <v>2</v>
      </c>
    </row>
    <row r="164">
      <c r="A164" s="129">
        <v>163.0</v>
      </c>
      <c r="B164" s="130" t="str">
        <f>formulas!E166</f>
        <v>Assets = Liabilities + Shareholders' Equity</v>
      </c>
      <c r="C164" s="44">
        <f t="shared" si="1"/>
        <v>1</v>
      </c>
    </row>
    <row r="165">
      <c r="A165" s="129">
        <v>164.0</v>
      </c>
      <c r="B165" s="130" t="str">
        <f>formulas!E167</f>
        <v>(Net Income - Pref Stk dividends) / Shares outstanding</v>
      </c>
      <c r="C165" s="44">
        <f t="shared" si="1"/>
        <v>1</v>
      </c>
    </row>
    <row r="166">
      <c r="A166" s="129">
        <v>165.0</v>
      </c>
      <c r="B166" s="130" t="str">
        <f>formulas!E168</f>
        <v>Market share price / Earnings per share</v>
      </c>
      <c r="C166" s="44">
        <f t="shared" si="1"/>
        <v>1</v>
      </c>
    </row>
    <row r="167">
      <c r="A167" s="129">
        <v>166.0</v>
      </c>
      <c r="B167" s="130" t="str">
        <f>formulas!E169</f>
        <v>Market capitalization + Interest Bearing Debt - Cash</v>
      </c>
      <c r="C167" s="44">
        <f t="shared" si="1"/>
        <v>1</v>
      </c>
    </row>
    <row r="168">
      <c r="A168" s="129">
        <v>167.0</v>
      </c>
      <c r="B168" s="130" t="str">
        <f>formulas!E170</f>
        <v>Enterprise value / Earnings before interest + taxes</v>
      </c>
      <c r="C168" s="44">
        <f t="shared" si="1"/>
        <v>1</v>
      </c>
    </row>
    <row r="169">
      <c r="A169" s="129">
        <v>168.0</v>
      </c>
      <c r="B169" s="130" t="str">
        <f>formulas!E171</f>
        <v>Market value per share / Book value per share</v>
      </c>
      <c r="C169" s="44">
        <f t="shared" si="1"/>
        <v>1</v>
      </c>
    </row>
    <row r="170">
      <c r="A170" s="129">
        <v>169.0</v>
      </c>
      <c r="B170" s="130" t="str">
        <f>formulas!E172</f>
        <v>Market price per share X Shares outstanding</v>
      </c>
      <c r="C170" s="44">
        <f t="shared" si="1"/>
        <v>1</v>
      </c>
    </row>
    <row r="171">
      <c r="A171" s="129">
        <v>170.0</v>
      </c>
      <c r="B171" s="130" t="str">
        <f>formulas!E173</f>
        <v>Net income / Common equity</v>
      </c>
      <c r="C171" s="44">
        <f t="shared" si="1"/>
        <v>1</v>
      </c>
    </row>
    <row r="172">
      <c r="A172" s="129">
        <v>171.0</v>
      </c>
      <c r="B172" s="130" t="str">
        <f>formulas!E174</f>
        <v>Net Income + Interest X (1 - tax rate) / (Equity + long-term debt)</v>
      </c>
      <c r="C172" s="44">
        <f t="shared" si="1"/>
        <v>1</v>
      </c>
    </row>
    <row r="173">
      <c r="A173" s="129">
        <v>172.0</v>
      </c>
      <c r="B173" s="130" t="str">
        <f>formulas!E175</f>
        <v>Net income /Average Owner’s Equity</v>
      </c>
      <c r="C173" s="44">
        <f t="shared" si="1"/>
        <v>1</v>
      </c>
    </row>
    <row r="174">
      <c r="A174" s="129">
        <v>173.0</v>
      </c>
      <c r="B174" s="130" t="str">
        <f>formulas!E176</f>
        <v>Net Income + Interest X (1 - tax rate) / Total assets</v>
      </c>
      <c r="C174" s="44">
        <f t="shared" si="1"/>
        <v>1</v>
      </c>
    </row>
    <row r="175">
      <c r="A175" s="129">
        <v>174.0</v>
      </c>
      <c r="B175" s="130" t="str">
        <f>formulas!E177</f>
        <v>Net Income/Equity</v>
      </c>
      <c r="C175" s="44">
        <f t="shared" si="1"/>
        <v>1</v>
      </c>
    </row>
    <row r="176">
      <c r="A176" s="129">
        <v>175.0</v>
      </c>
      <c r="B176" s="130" t="str">
        <f>formulas!E178</f>
        <v>Profit margin X Total asset
turnover X Equity Multiplier</v>
      </c>
      <c r="C176" s="44">
        <f t="shared" si="1"/>
        <v>2</v>
      </c>
    </row>
    <row r="177">
      <c r="A177" s="129">
        <v>176.0</v>
      </c>
      <c r="B177" s="130" t="str">
        <f>formulas!E179</f>
        <v>Gross Profit / Net Sales or Revenues</v>
      </c>
      <c r="C177" s="44">
        <f t="shared" si="1"/>
        <v>1</v>
      </c>
    </row>
    <row r="178">
      <c r="A178" s="129">
        <v>177.0</v>
      </c>
      <c r="B178" s="130" t="str">
        <f>formulas!E180</f>
        <v>Net Income after tax / Net Sales</v>
      </c>
      <c r="C178" s="44">
        <f t="shared" si="1"/>
        <v>1</v>
      </c>
    </row>
    <row r="179">
      <c r="A179" s="129">
        <v>178.0</v>
      </c>
      <c r="B179" s="130" t="str">
        <f>formulas!E181</f>
        <v>Operating profit / Net Sales</v>
      </c>
      <c r="C179" s="44">
        <f t="shared" si="1"/>
        <v>1</v>
      </c>
    </row>
    <row r="180">
      <c r="A180" s="129">
        <v>179.0</v>
      </c>
      <c r="B180" s="130" t="str">
        <f>formulas!E182</f>
        <v>EBIT / Average Total Assets</v>
      </c>
      <c r="C180" s="44">
        <f t="shared" si="1"/>
        <v>1</v>
      </c>
    </row>
    <row r="181">
      <c r="A181" s="129">
        <v>180.0</v>
      </c>
      <c r="B181" s="130" t="str">
        <f>formulas!E183</f>
        <v>Pretax income / Net sales</v>
      </c>
      <c r="C181" s="44">
        <f t="shared" si="1"/>
        <v>1</v>
      </c>
    </row>
    <row r="182">
      <c r="A182" s="129">
        <v>181.0</v>
      </c>
      <c r="B182" s="130" t="str">
        <f>formulas!E184</f>
        <v>Pretax income / Total assets</v>
      </c>
      <c r="C182" s="44">
        <f t="shared" si="1"/>
        <v>1</v>
      </c>
    </row>
    <row r="183">
      <c r="A183" s="129">
        <v>182.0</v>
      </c>
      <c r="B183" s="130" t="str">
        <f>formulas!E185</f>
        <v>Pre-tax / Common equity</v>
      </c>
      <c r="C183" s="44">
        <f t="shared" si="1"/>
        <v>1</v>
      </c>
    </row>
    <row r="184">
      <c r="A184" s="129">
        <v>183.0</v>
      </c>
      <c r="B184" s="130" t="str">
        <f>formulas!E186</f>
        <v>Net Income / Total Assets</v>
      </c>
      <c r="C184" s="44">
        <f t="shared" si="1"/>
        <v>1</v>
      </c>
    </row>
    <row r="185">
      <c r="A185" s="129">
        <v>184.0</v>
      </c>
      <c r="B185" s="130" t="str">
        <f>formulas!E187</f>
        <v>Net Income/Shareholders Equity</v>
      </c>
      <c r="C185" s="44">
        <f t="shared" si="1"/>
        <v>1</v>
      </c>
    </row>
    <row r="186">
      <c r="A186" s="129">
        <v>185.0</v>
      </c>
      <c r="B186" s="130" t="str">
        <f>formulas!E188</f>
        <v>Net Income/Average Total Assets: The return on assets ratio indicates how much profit businesses make compared to their assets.</v>
      </c>
      <c r="C186" s="44">
        <f t="shared" si="1"/>
        <v>1</v>
      </c>
    </row>
    <row r="187">
      <c r="A187" s="129">
        <v>186.0</v>
      </c>
      <c r="B187" s="130" t="str">
        <f>formulas!E189</f>
        <v>Net Income/Average Stockholder Equity: This ratio shows your business's profitability from your stockholders' investments.</v>
      </c>
      <c r="C187" s="44">
        <f t="shared" si="1"/>
        <v>1</v>
      </c>
    </row>
    <row r="188">
      <c r="A188" s="129">
        <v>187.0</v>
      </c>
      <c r="B188" s="130" t="str">
        <f>formulas!E190</f>
        <v>Net Income/Sales: The profit margin is an easy way to tell how much of your income comes from sales.</v>
      </c>
      <c r="C188" s="44">
        <f t="shared" si="1"/>
        <v>1</v>
      </c>
    </row>
    <row r="189">
      <c r="A189" s="129">
        <v>188.0</v>
      </c>
      <c r="B189" s="130" t="str">
        <f>formulas!E191</f>
        <v>Net Income/Number of Common Shares Outstanding: The earnings-per-share ratio is similar to the return-on-equity ratio, except that this ratio indicates your profitability from the outstanding shares at the end of a given period.</v>
      </c>
      <c r="C189" s="44">
        <f t="shared" si="1"/>
        <v>1</v>
      </c>
    </row>
    <row r="190">
      <c r="A190" s="129">
        <v>189.0</v>
      </c>
      <c r="B190" s="130" t="str">
        <f>formulas!E192</f>
        <v>Net Sales / Average Total Assets</v>
      </c>
      <c r="C190" s="44">
        <f t="shared" si="1"/>
        <v>1</v>
      </c>
    </row>
    <row r="191">
      <c r="A191" s="129">
        <v>190.0</v>
      </c>
      <c r="B191" s="130" t="str">
        <f>formulas!E193</f>
        <v>Net Sales / Average Accounts Receivable</v>
      </c>
      <c r="C191" s="44">
        <f t="shared" si="1"/>
        <v>1</v>
      </c>
    </row>
    <row r="192">
      <c r="A192" s="129">
        <v>191.0</v>
      </c>
      <c r="B192" s="130" t="str">
        <f>formulas!E194</f>
        <v>365 days/Receivables turnover ratio</v>
      </c>
      <c r="C192" s="44">
        <f t="shared" si="1"/>
        <v>1</v>
      </c>
    </row>
    <row r="193">
      <c r="A193" s="129">
        <v>192.0</v>
      </c>
      <c r="B193" s="130" t="str">
        <f>formulas!E195</f>
        <v>Cost of Goods Sold / Average Inventory</v>
      </c>
      <c r="C193" s="44">
        <f t="shared" si="1"/>
        <v>1</v>
      </c>
    </row>
    <row r="194">
      <c r="A194" s="129">
        <v>193.0</v>
      </c>
      <c r="B194" s="130" t="str">
        <f>formulas!E196</f>
        <v>Average Accounts and Expenses Payable/(Operating expenses / 365)</v>
      </c>
      <c r="C194" s="44">
        <f t="shared" si="1"/>
        <v>1</v>
      </c>
    </row>
    <row r="195">
      <c r="A195" s="129">
        <v>194.0</v>
      </c>
      <c r="B195" s="130" t="str">
        <f>formulas!E197</f>
        <v>365 days / Inventory turnover ratio</v>
      </c>
      <c r="C195" s="44">
        <f t="shared" si="1"/>
        <v>1</v>
      </c>
    </row>
    <row r="196">
      <c r="A196" s="129">
        <v>195.0</v>
      </c>
      <c r="B196" s="130" t="str">
        <f>formulas!E198</f>
        <v>Sales / Debt-free Working Capital</v>
      </c>
      <c r="C196" s="44">
        <f t="shared" si="1"/>
        <v>1</v>
      </c>
    </row>
    <row r="197">
      <c r="A197" s="129">
        <v>196.0</v>
      </c>
      <c r="B197" s="130" t="str">
        <f>formulas!E199</f>
        <v>Average Total assets /Net Sales</v>
      </c>
      <c r="C197" s="44">
        <f t="shared" si="1"/>
        <v>1</v>
      </c>
    </row>
    <row r="198">
      <c r="A198" s="129">
        <v>197.0</v>
      </c>
      <c r="B198" s="130" t="str">
        <f>formulas!E200</f>
        <v>Sales / (Current assets - current liabilities)</v>
      </c>
      <c r="C198" s="44">
        <f t="shared" si="1"/>
        <v>1</v>
      </c>
    </row>
    <row r="199">
      <c r="A199" s="129">
        <v>198.0</v>
      </c>
      <c r="B199" s="130" t="str">
        <f>formulas!E201</f>
        <v>Cash / Average Current Liabilities</v>
      </c>
      <c r="C199" s="44">
        <f t="shared" si="1"/>
        <v>1</v>
      </c>
    </row>
    <row r="200">
      <c r="A200" s="129">
        <v>199.0</v>
      </c>
      <c r="B200" s="130" t="str">
        <f>formulas!E202</f>
        <v>Net Cash Provided by Operating Activities / Average Current Liabilities</v>
      </c>
      <c r="C200" s="44">
        <f t="shared" si="1"/>
        <v>1</v>
      </c>
    </row>
    <row r="201">
      <c r="A201" s="129">
        <v>200.0</v>
      </c>
      <c r="B201" s="130" t="str">
        <f>formulas!E203</f>
        <v>Current Assets / Current Liabilities</v>
      </c>
      <c r="C201" s="44">
        <f t="shared" si="1"/>
        <v>1</v>
      </c>
    </row>
    <row r="202">
      <c r="A202" s="129">
        <v>201.0</v>
      </c>
      <c r="B202" s="130" t="str">
        <f>formulas!E204</f>
        <v>Quick Assets (Cash &amp; equivalents + S-T investments + Receivables)/ Current Liabilities</v>
      </c>
      <c r="C202" s="44">
        <f t="shared" si="1"/>
        <v>1</v>
      </c>
    </row>
    <row r="203">
      <c r="A203" s="129">
        <v>202.0</v>
      </c>
      <c r="B203" s="130" t="str">
        <f>formulas!E205</f>
        <v>Interest-bearing debt / Total equity</v>
      </c>
      <c r="C203" s="44">
        <f t="shared" si="1"/>
        <v>1</v>
      </c>
    </row>
    <row r="204">
      <c r="A204" s="129">
        <v>203.0</v>
      </c>
      <c r="B204" s="130" t="str">
        <f>formulas!E206</f>
        <v>Dividends Per Share/ Earnings per Share</v>
      </c>
      <c r="C204" s="44">
        <f t="shared" si="1"/>
        <v>1</v>
      </c>
    </row>
    <row r="205">
      <c r="A205" s="129">
        <v>204.0</v>
      </c>
      <c r="B205" s="130" t="str">
        <f>formulas!E207</f>
        <v>Dividends Paid / Net Income</v>
      </c>
      <c r="C205" s="44">
        <f t="shared" si="1"/>
        <v>1</v>
      </c>
    </row>
    <row r="206">
      <c r="A206" s="129">
        <v>205.0</v>
      </c>
      <c r="B206" s="130" t="str">
        <f>formulas!E208</f>
        <v>Net Income + Depreciation and Amortization</v>
      </c>
      <c r="C206" s="44">
        <f t="shared" si="1"/>
        <v>1</v>
      </c>
    </row>
    <row r="207">
      <c r="A207" s="129">
        <v>206.0</v>
      </c>
      <c r="B207" s="130" t="str">
        <f>formulas!E209</f>
        <v>Total Current Assets - Total Current Liabilities</v>
      </c>
      <c r="C207" s="44">
        <f t="shared" si="1"/>
        <v>1</v>
      </c>
    </row>
    <row r="208">
      <c r="A208" s="129">
        <v>207.0</v>
      </c>
      <c r="B208" s="130" t="str">
        <f>formulas!E210</f>
        <v>Total Liabilities / Total assets</v>
      </c>
      <c r="C208" s="44">
        <f t="shared" si="1"/>
        <v>1</v>
      </c>
    </row>
    <row r="209">
      <c r="A209" s="129">
        <v>208.0</v>
      </c>
      <c r="B209" s="130" t="str">
        <f>formulas!E211</f>
        <v>Total Liabilities / Total Equity</v>
      </c>
      <c r="C209" s="44">
        <f t="shared" si="1"/>
        <v>1</v>
      </c>
    </row>
    <row r="210">
      <c r="A210" s="129">
        <v>209.0</v>
      </c>
      <c r="B210" s="130" t="str">
        <f>formulas!E212</f>
        <v>Total equity / Total assets</v>
      </c>
      <c r="C210" s="44">
        <f t="shared" si="1"/>
        <v>1</v>
      </c>
    </row>
    <row r="211">
      <c r="A211" s="129">
        <v>210.0</v>
      </c>
      <c r="B211" s="130" t="str">
        <f>formulas!E213</f>
        <v>Total Assets / Total Equity</v>
      </c>
      <c r="C211" s="44">
        <f t="shared" si="1"/>
        <v>1</v>
      </c>
    </row>
    <row r="212">
      <c r="A212" s="129">
        <v>211.0</v>
      </c>
      <c r="B212" s="130" t="str">
        <f>formulas!E214</f>
        <v>Long-term Liabilities / Total Equity</v>
      </c>
      <c r="C212" s="44">
        <f t="shared" si="1"/>
        <v>1</v>
      </c>
    </row>
    <row r="213">
      <c r="A213" s="129">
        <v>212.0</v>
      </c>
      <c r="B213" s="130" t="str">
        <f>formulas!E215</f>
        <v>Operating income* / Interest expense</v>
      </c>
      <c r="C213" s="44">
        <f t="shared" si="1"/>
        <v>1</v>
      </c>
    </row>
    <row r="214">
      <c r="A214" s="129">
        <v>213.0</v>
      </c>
      <c r="B214" s="130" t="str">
        <f>formulas!E216</f>
        <v>Operating income* + depreciation + amortization / Interest</v>
      </c>
      <c r="C214" s="44">
        <f t="shared" si="1"/>
        <v>1</v>
      </c>
    </row>
    <row r="215">
      <c r="A215" s="129">
        <v>214.0</v>
      </c>
      <c r="B215" s="130" t="str">
        <f>formulas!E217</f>
        <v>(Net Income before taxes + Interest charges + long-term lease payments) / (Interest charges + Long-term lease payments)</v>
      </c>
      <c r="C215" s="44">
        <f t="shared" si="1"/>
        <v>1</v>
      </c>
    </row>
    <row r="216">
      <c r="A216" s="129">
        <v>215.0</v>
      </c>
      <c r="B216" s="130" t="str">
        <f>formulas!E218</f>
        <v>Selling Price (# units sold) – Variable Costs (# units sold) – Total
Fixed Costs</v>
      </c>
      <c r="C216" s="44">
        <f t="shared" si="1"/>
        <v>2</v>
      </c>
    </row>
    <row r="217">
      <c r="A217" s="129">
        <v>216.0</v>
      </c>
      <c r="B217" s="130" t="str">
        <f>formulas!E219</f>
        <v>Contribution Margin per Unit * Units Sold</v>
      </c>
      <c r="C217" s="44">
        <f t="shared" si="1"/>
        <v>1</v>
      </c>
    </row>
    <row r="218">
      <c r="A218" s="129">
        <v>217.0</v>
      </c>
      <c r="B218" s="130" t="str">
        <f>formulas!E220</f>
        <v>Total Variable Costs / Units Sold</v>
      </c>
      <c r="C218" s="44">
        <f t="shared" si="1"/>
        <v>1</v>
      </c>
    </row>
    <row r="219">
      <c r="A219" s="129">
        <v>218.0</v>
      </c>
      <c r="B219" s="130" t="str">
        <f>formulas!E221</f>
        <v>(Selling Price – Variable Costs) / Selling Price</v>
      </c>
      <c r="C219" s="44">
        <f t="shared" si="1"/>
        <v>1</v>
      </c>
    </row>
    <row r="220">
      <c r="A220" s="129">
        <v>219.0</v>
      </c>
      <c r="B220" s="130" t="str">
        <f>formulas!E222</f>
        <v>Fixed Costs / Contribution Margin</v>
      </c>
      <c r="C220" s="44">
        <f t="shared" si="1"/>
        <v>1</v>
      </c>
    </row>
    <row r="221">
      <c r="A221" s="129">
        <v>220.0</v>
      </c>
      <c r="B221" s="130" t="str">
        <f>formulas!E223</f>
        <v>Fixed Costs / Contribution Margin Ratio</v>
      </c>
      <c r="C221" s="44">
        <f t="shared" si="1"/>
        <v>1</v>
      </c>
    </row>
    <row r="222">
      <c r="A222" s="129">
        <v>221.0</v>
      </c>
      <c r="B222" s="130" t="str">
        <f>formulas!E224</f>
        <v>Total Revenues - (Total Variable Costs + Total Fixed Costs) = 0</v>
      </c>
      <c r="C222" s="44">
        <f t="shared" si="1"/>
        <v>1</v>
      </c>
    </row>
    <row r="223">
      <c r="A223" s="129">
        <v>222.0</v>
      </c>
      <c r="B223" s="130" t="str">
        <f>formulas!E225</f>
        <v>((Quantity *Price) – fixed costs – profit required) / Quantity</v>
      </c>
      <c r="C223" s="44">
        <f t="shared" si="1"/>
        <v>1</v>
      </c>
    </row>
    <row r="224">
      <c r="A224" s="129">
        <v>223.0</v>
      </c>
      <c r="B224" s="130" t="str">
        <f>formulas!E226</f>
        <v>Actual Sales – BEP = (#units * sales price) - BEP</v>
      </c>
      <c r="C224" s="44">
        <f t="shared" si="1"/>
        <v>1</v>
      </c>
    </row>
    <row r="225">
      <c r="A225" s="129">
        <v>224.0</v>
      </c>
      <c r="B225" s="130" t="str">
        <f>formulas!E227</f>
        <v>Total contribution margin - Fixed Costs</v>
      </c>
      <c r="C225" s="44">
        <f t="shared" si="1"/>
        <v>1</v>
      </c>
    </row>
    <row r="226">
      <c r="A226" s="129">
        <v>225.0</v>
      </c>
      <c r="B226" s="130" t="str">
        <f>formulas!E228</f>
        <v>Sum of Variable Costs / units produced</v>
      </c>
      <c r="C226" s="44">
        <f t="shared" si="1"/>
        <v>1</v>
      </c>
    </row>
    <row r="227">
      <c r="A227" s="129">
        <v>226.0</v>
      </c>
      <c r="B227" s="130" t="str">
        <f>formulas!E229</f>
        <v>Total Variable Costs + Total Fixed Costs</v>
      </c>
      <c r="C227" s="44">
        <f t="shared" si="1"/>
        <v>1</v>
      </c>
    </row>
    <row r="228">
      <c r="A228" s="129">
        <v>227.0</v>
      </c>
      <c r="B228" s="130" t="str">
        <f>formulas!E230</f>
        <v>Change in Cost / Change in Activity</v>
      </c>
      <c r="C228" s="44">
        <f t="shared" si="1"/>
        <v>1</v>
      </c>
    </row>
    <row r="229">
      <c r="A229" s="129">
        <v>228.0</v>
      </c>
      <c r="B229" s="130" t="str">
        <f>formulas!E231</f>
        <v>(Cost at its highest level of Activity - Cost at its lowest level of</v>
      </c>
      <c r="C229" s="44">
        <f t="shared" si="1"/>
        <v>1</v>
      </c>
    </row>
    <row r="230">
      <c r="A230" s="129">
        <v>229.0</v>
      </c>
      <c r="B230" s="130" t="str">
        <f>formulas!E232</f>
        <v>Fixed cost + (Variable cost per unit x Activity level in units)</v>
      </c>
      <c r="C230" s="44">
        <f t="shared" si="1"/>
        <v>1</v>
      </c>
    </row>
    <row r="231">
      <c r="A231" s="129">
        <v>230.0</v>
      </c>
      <c r="B231" s="130" t="str">
        <f>formulas!E233</f>
        <v>PV=FVn/(1 + i)n</v>
      </c>
      <c r="C231" s="44">
        <f t="shared" si="1"/>
        <v>1</v>
      </c>
    </row>
    <row r="232">
      <c r="A232" s="129">
        <v>231.0</v>
      </c>
      <c r="B232" s="130" t="str">
        <f>formulas!E234</f>
        <v>Net Initial Investment / Annual Cash Flow</v>
      </c>
      <c r="C232" s="44">
        <f t="shared" si="1"/>
        <v>1</v>
      </c>
    </row>
    <row r="233">
      <c r="A233" s="129">
        <v>232.0</v>
      </c>
      <c r="B233" s="130" t="str">
        <f>formulas!E235</f>
        <v>Cash Flow/ (1 + r)^n</v>
      </c>
      <c r="C233" s="44">
        <f t="shared" si="1"/>
        <v>1</v>
      </c>
    </row>
    <row r="234">
      <c r="A234" s="129">
        <v>233.0</v>
      </c>
      <c r="B234" s="130" t="str">
        <f>formulas!E236</f>
        <v>F(euro/$) = S(euro/$) (1 + Reurorf)/ (1 + R$rf)</v>
      </c>
      <c r="C234" s="44">
        <f t="shared" si="1"/>
        <v>1</v>
      </c>
    </row>
    <row r="235">
      <c r="A235" s="129">
        <v>234.0</v>
      </c>
      <c r="B235" s="130" t="str">
        <f>formulas!E237</f>
        <v>RPS= (DPS/ PPS)</v>
      </c>
      <c r="C235" s="44">
        <f t="shared" si="1"/>
        <v>1</v>
      </c>
    </row>
    <row r="236">
      <c r="A236" s="129">
        <v>235.0</v>
      </c>
      <c r="B236" s="130" t="str">
        <f>formulas!E238</f>
        <v>Pdollar = S(dollar/euro) * Peuro</v>
      </c>
      <c r="C236" s="44">
        <f t="shared" si="1"/>
        <v>1</v>
      </c>
    </row>
    <row r="237">
      <c r="A237" s="129">
        <v>236.0</v>
      </c>
      <c r="B237" s="130" t="str">
        <f>formulas!E239</f>
        <v>Rs= (D1/ P0) + g</v>
      </c>
      <c r="C237" s="44">
        <f t="shared" si="1"/>
        <v>1</v>
      </c>
    </row>
    <row r="238">
      <c r="A238" s="129">
        <v>237.0</v>
      </c>
      <c r="B238" s="130" t="str">
        <f>formulas!E240</f>
        <v>Current assets
Current liabilities</v>
      </c>
      <c r="C238" s="44">
        <f t="shared" si="1"/>
        <v>2</v>
      </c>
    </row>
    <row r="239">
      <c r="A239" s="129">
        <v>238.0</v>
      </c>
      <c r="B239" s="130" t="str">
        <f>formulas!E241</f>
        <v>Cash + marketable securities + net receivables
Current liabilities</v>
      </c>
      <c r="C239" s="44">
        <f t="shared" si="1"/>
        <v>2</v>
      </c>
    </row>
    <row r="240">
      <c r="A240" s="129">
        <v>239.0</v>
      </c>
      <c r="B240" s="130" t="str">
        <f>formulas!E242</f>
        <v>Cash + marketable securities
Current liabilities</v>
      </c>
      <c r="C240" s="44">
        <f t="shared" si="1"/>
        <v>2</v>
      </c>
    </row>
    <row r="241">
      <c r="A241" s="129">
        <v>240.0</v>
      </c>
      <c r="B241" s="130" t="str">
        <f>formulas!E243</f>
        <v>CFO
Average current liabilities</v>
      </c>
      <c r="C241" s="44">
        <f t="shared" si="1"/>
        <v>2</v>
      </c>
    </row>
    <row r="242">
      <c r="A242" s="129">
        <v>241.0</v>
      </c>
      <c r="B242" s="130" t="str">
        <f>formulas!E244</f>
        <v>365 X Quick ratio
Projected expenditures</v>
      </c>
      <c r="C242" s="44">
        <f t="shared" si="1"/>
        <v>2</v>
      </c>
    </row>
    <row r="243">
      <c r="A243" s="129">
        <v>242.0</v>
      </c>
      <c r="B243" s="130" t="str">
        <f>formulas!E245</f>
        <v>Current assets – Current liabilities</v>
      </c>
      <c r="C243" s="44">
        <f t="shared" si="1"/>
        <v>1</v>
      </c>
    </row>
    <row r="244">
      <c r="A244" s="129">
        <v>243.0</v>
      </c>
      <c r="B244" s="130" t="str">
        <f>formulas!E246</f>
        <v>Net sales
Average net trade receivables</v>
      </c>
      <c r="C244" s="44">
        <f t="shared" si="1"/>
        <v>2</v>
      </c>
    </row>
    <row r="245">
      <c r="A245" s="129">
        <v>244.0</v>
      </c>
      <c r="B245" s="130" t="str">
        <f>formulas!E247</f>
        <v>365
Receivable turnover</v>
      </c>
      <c r="C245" s="44">
        <f t="shared" si="1"/>
        <v>2</v>
      </c>
    </row>
    <row r="246">
      <c r="A246" s="129">
        <v>245.0</v>
      </c>
      <c r="B246" s="130" t="str">
        <f>formulas!E248</f>
        <v>Cost of goods sold (COGS)
Average total inventory</v>
      </c>
      <c r="C246" s="44">
        <f t="shared" si="1"/>
        <v>2</v>
      </c>
    </row>
    <row r="247">
      <c r="A247" s="129">
        <v>246.0</v>
      </c>
      <c r="B247" s="130" t="str">
        <f>formulas!E249</f>
        <v>365
Inventory turnover</v>
      </c>
      <c r="C247" s="44">
        <f t="shared" si="1"/>
        <v>2</v>
      </c>
    </row>
    <row r="248">
      <c r="A248" s="129">
        <v>247.0</v>
      </c>
      <c r="B248" s="130" t="str">
        <f>formulas!E250</f>
        <v>365
Payables turnover</v>
      </c>
      <c r="C248" s="44">
        <f t="shared" si="1"/>
        <v>2</v>
      </c>
    </row>
    <row r="249">
      <c r="A249" s="129">
        <v>248.0</v>
      </c>
      <c r="B249" s="130" t="str">
        <f>formulas!E251</f>
        <v>Receivables collection days + Inventory holding days</v>
      </c>
      <c r="C249" s="44">
        <f t="shared" si="1"/>
        <v>1</v>
      </c>
    </row>
    <row r="250">
      <c r="A250" s="129">
        <v>249.0</v>
      </c>
      <c r="B250" s="130" t="str">
        <f>formulas!E252</f>
        <v>Operating cycle - Average days payables outstanding</v>
      </c>
      <c r="C250" s="44">
        <f t="shared" si="1"/>
        <v>1</v>
      </c>
    </row>
    <row r="251">
      <c r="A251" s="129">
        <v>250.0</v>
      </c>
      <c r="B251" s="130" t="str">
        <f>formulas!E253</f>
        <v>Net sales
Average working capital</v>
      </c>
      <c r="C251" s="44">
        <f t="shared" si="1"/>
        <v>2</v>
      </c>
    </row>
    <row r="252">
      <c r="A252" s="129">
        <v>251.0</v>
      </c>
      <c r="B252" s="130" t="str">
        <f>formulas!E254</f>
        <v>Net sales
Average net fixed assets</v>
      </c>
      <c r="C252" s="44">
        <f t="shared" si="1"/>
        <v>2</v>
      </c>
    </row>
    <row r="253">
      <c r="A253" s="129">
        <v>252.0</v>
      </c>
      <c r="B253" s="130" t="str">
        <f>formulas!E255</f>
        <v>Net sales
Average total assets</v>
      </c>
      <c r="C253" s="44">
        <f t="shared" si="1"/>
        <v>2</v>
      </c>
    </row>
    <row r="254">
      <c r="A254" s="129">
        <v>253.0</v>
      </c>
      <c r="B254" s="130" t="str">
        <f>formulas!E256</f>
        <v>Accumulated depreciation
Depreciation expense</v>
      </c>
      <c r="C254" s="44">
        <f t="shared" si="1"/>
        <v>2</v>
      </c>
    </row>
    <row r="255">
      <c r="A255" s="129">
        <v>254.0</v>
      </c>
      <c r="B255" s="130" t="str">
        <f>formulas!E257</f>
        <v>Ending balance of gross PPE
Depreciation expense</v>
      </c>
      <c r="C255" s="44">
        <f t="shared" si="1"/>
        <v>2</v>
      </c>
    </row>
    <row r="256">
      <c r="A256" s="129">
        <v>255.0</v>
      </c>
      <c r="B256" s="130" t="str">
        <f>formulas!E258</f>
        <v>Net income
Average total shareholders’ equity</v>
      </c>
      <c r="C256" s="44">
        <f t="shared" si="1"/>
        <v>2</v>
      </c>
    </row>
    <row r="257">
      <c r="A257" s="129">
        <v>256.0</v>
      </c>
      <c r="B257" s="130" t="str">
        <f>formulas!E259</f>
        <v>Net Income + Interest expense * (1-tax rate)
Average total assets</v>
      </c>
      <c r="C257" s="44">
        <f t="shared" si="1"/>
        <v>2</v>
      </c>
    </row>
    <row r="258">
      <c r="A258" s="129">
        <v>257.0</v>
      </c>
      <c r="B258" s="130" t="str">
        <f>formulas!E260</f>
        <v>EBIT * (1- tax rate)
Average invested capital</v>
      </c>
      <c r="C258" s="44">
        <f t="shared" si="1"/>
        <v>2</v>
      </c>
    </row>
    <row r="259">
      <c r="A259" s="129">
        <v>258.0</v>
      </c>
      <c r="B259" s="130" t="str">
        <f>formulas!E261</f>
        <v>Net sales – COGS = Gross margin
Net sales</v>
      </c>
      <c r="C259" s="44">
        <f t="shared" si="1"/>
        <v>2</v>
      </c>
    </row>
    <row r="260">
      <c r="A260" s="129">
        <v>259.0</v>
      </c>
      <c r="B260" s="130" t="str">
        <f>formulas!E262</f>
        <v>EBIT
Net sales</v>
      </c>
      <c r="C260" s="44">
        <f t="shared" si="1"/>
        <v>2</v>
      </c>
    </row>
    <row r="261">
      <c r="A261" s="129">
        <v>260.0</v>
      </c>
      <c r="B261" s="130" t="str">
        <f>formulas!E263</f>
        <v>Net income
Net Sales</v>
      </c>
      <c r="C261" s="44">
        <f t="shared" si="1"/>
        <v>2</v>
      </c>
    </row>
    <row r="262">
      <c r="A262" s="129">
        <v>261.0</v>
      </c>
      <c r="B262" s="130" t="str">
        <f>formulas!E264</f>
        <v>CFO
Average total assets</v>
      </c>
      <c r="C262" s="44">
        <f t="shared" si="1"/>
        <v>2</v>
      </c>
    </row>
    <row r="263">
      <c r="A263" s="129">
        <v>262.0</v>
      </c>
      <c r="B263" s="130" t="str">
        <f>formulas!E265</f>
        <v>Net income less preferred dividends
Weighted common shares outstanding</v>
      </c>
      <c r="C263" s="44">
        <f t="shared" si="1"/>
        <v>2</v>
      </c>
    </row>
    <row r="264">
      <c r="A264" s="129">
        <v>263.0</v>
      </c>
      <c r="B264" s="130" t="str">
        <f>formulas!E266</f>
        <v>Market price of stock
Earnings per share</v>
      </c>
      <c r="C264" s="44">
        <f t="shared" si="1"/>
        <v>2</v>
      </c>
    </row>
    <row r="265">
      <c r="A265" s="129">
        <v>264.0</v>
      </c>
      <c r="B265" s="130" t="str">
        <f>formulas!E267</f>
        <v>Market value of equity
Book value of equity</v>
      </c>
      <c r="C265" s="44">
        <f t="shared" si="1"/>
        <v>2</v>
      </c>
    </row>
    <row r="266">
      <c r="A266" s="129">
        <v>265.0</v>
      </c>
      <c r="B266" s="130" t="str">
        <f>formulas!E268</f>
        <v>Cash dividends paid on common equity
Net income</v>
      </c>
      <c r="C266" s="44">
        <f t="shared" si="1"/>
        <v>2</v>
      </c>
    </row>
    <row r="267">
      <c r="A267" s="129">
        <v>266.0</v>
      </c>
      <c r="B267" s="130" t="str">
        <f>formulas!E269</f>
        <v>Cash dividends paid per share of common equity
Price per share</v>
      </c>
      <c r="C267" s="44">
        <f t="shared" si="1"/>
        <v>2</v>
      </c>
    </row>
    <row r="268">
      <c r="A268" s="129">
        <v>267.0</v>
      </c>
      <c r="B268" s="130" t="str">
        <f>formulas!E270</f>
        <v>Total debt
Total assets</v>
      </c>
      <c r="C268" s="44">
        <f t="shared" si="1"/>
        <v>2</v>
      </c>
    </row>
    <row r="269">
      <c r="A269" s="129">
        <v>268.0</v>
      </c>
      <c r="B269" s="130" t="str">
        <f>formulas!E271</f>
        <v>Total debt
Total shareholders’ equity</v>
      </c>
      <c r="C269" s="44">
        <f t="shared" si="1"/>
        <v>2</v>
      </c>
    </row>
    <row r="270">
      <c r="A270" s="129">
        <v>269.0</v>
      </c>
      <c r="B270" s="130" t="str">
        <f>formulas!E272</f>
        <v>Total (average) assets
Total (average) shareholders’ equity</v>
      </c>
      <c r="C270" s="44">
        <f t="shared" si="1"/>
        <v>2</v>
      </c>
    </row>
    <row r="271">
      <c r="A271" s="129">
        <v>270.0</v>
      </c>
      <c r="B271" s="130" t="str">
        <f>formulas!E273</f>
        <v>EBIT
Interest expense</v>
      </c>
      <c r="C271" s="44">
        <f t="shared" si="1"/>
        <v>2</v>
      </c>
    </row>
    <row r="272">
      <c r="A272" s="129">
        <v>271.0</v>
      </c>
      <c r="B272" s="130" t="str">
        <f>formulas!E274</f>
        <v>CFO + interest and taxes paid in cash
Interest expense</v>
      </c>
      <c r="C272" s="44">
        <f t="shared" si="1"/>
        <v>2</v>
      </c>
    </row>
    <row r="273">
      <c r="A273" s="129">
        <v>272.0</v>
      </c>
      <c r="B273" s="130" t="str">
        <f>formulas!E275</f>
        <v>CFO + interest and taxes paid in cash
Average total liabilities</v>
      </c>
      <c r="C273" s="44">
        <f t="shared" si="1"/>
        <v>2</v>
      </c>
    </row>
    <row r="274">
      <c r="A274" s="129">
        <v>273.0</v>
      </c>
      <c r="B274" s="130" t="str">
        <f>formulas!E276</f>
        <v>CFO
CAPEX + debt and dividends payments</v>
      </c>
      <c r="C274" s="44">
        <f t="shared" si="1"/>
        <v>2</v>
      </c>
    </row>
    <row r="275">
      <c r="A275" s="129">
        <v>274.0</v>
      </c>
      <c r="B275" s="130" t="str">
        <f>formulas!E277</f>
        <v>Common shareholders’ equity
Outstanding shares</v>
      </c>
      <c r="C275" s="44">
        <f t="shared" si="1"/>
        <v>2</v>
      </c>
    </row>
    <row r="276">
      <c r="A276" s="129">
        <v>275.0</v>
      </c>
      <c r="B276" s="130" t="str">
        <f>formulas!E278</f>
        <v>CFO
Operating earnings</v>
      </c>
      <c r="C276" s="44">
        <f t="shared" si="1"/>
        <v>2</v>
      </c>
    </row>
    <row r="277">
      <c r="A277" s="129">
        <v>276.0</v>
      </c>
      <c r="B277" s="130" t="str">
        <f>formulas!E279</f>
        <v>Current Asset / Current Liability</v>
      </c>
      <c r="C277" s="44">
        <f t="shared" si="1"/>
        <v>1</v>
      </c>
    </row>
    <row r="278">
      <c r="A278" s="129">
        <v>277.0</v>
      </c>
      <c r="B278" s="130" t="str">
        <f>formulas!E280</f>
        <v>(Cash + Marketable securities + account receivables) / Current Liability</v>
      </c>
      <c r="C278" s="44">
        <f t="shared" si="1"/>
        <v>1</v>
      </c>
    </row>
    <row r="279">
      <c r="A279" s="129">
        <v>278.0</v>
      </c>
      <c r="B279" s="130" t="str">
        <f>formulas!E281</f>
        <v>(Cash + Marketable securities)/current Liability</v>
      </c>
      <c r="C279" s="44">
        <f t="shared" si="1"/>
        <v>1</v>
      </c>
    </row>
    <row r="280">
      <c r="A280" s="129">
        <v>279.0</v>
      </c>
      <c r="B280" s="130" t="str">
        <f>formulas!E282</f>
        <v>Cash Flow from Operations / Current Liability</v>
      </c>
      <c r="C280" s="44">
        <f t="shared" si="1"/>
        <v>1</v>
      </c>
    </row>
    <row r="281">
      <c r="A281" s="129">
        <v>280.0</v>
      </c>
      <c r="B281" s="130" t="str">
        <f>formulas!E283</f>
        <v>net annual sales / average receivables</v>
      </c>
      <c r="C281" s="44">
        <f t="shared" si="1"/>
        <v>1</v>
      </c>
    </row>
    <row r="282">
      <c r="A282" s="129">
        <v>281.0</v>
      </c>
      <c r="B282" s="130" t="str">
        <f>formulas!E284</f>
        <v>365/receivables turnover</v>
      </c>
      <c r="C282" s="44">
        <f t="shared" si="1"/>
        <v>1</v>
      </c>
    </row>
    <row r="283">
      <c r="A283" s="129">
        <v>282.0</v>
      </c>
      <c r="B283" s="130" t="str">
        <f>formulas!E285</f>
        <v>Cost of goods sold (COGS) / average inventory</v>
      </c>
      <c r="C283" s="44">
        <f t="shared" si="1"/>
        <v>1</v>
      </c>
    </row>
    <row r="284">
      <c r="A284" s="129">
        <v>283.0</v>
      </c>
      <c r="B284" s="130" t="str">
        <f>formulas!E286</f>
        <v>365/ Inventory turn over</v>
      </c>
      <c r="C284" s="44">
        <f t="shared" si="1"/>
        <v>1</v>
      </c>
    </row>
    <row r="285">
      <c r="A285" s="129">
        <v>284.0</v>
      </c>
      <c r="B285" s="130" t="str">
        <f>formulas!E287</f>
        <v>Annual Purchases / Average Payables</v>
      </c>
      <c r="C285" s="44">
        <f t="shared" si="1"/>
        <v>1</v>
      </c>
    </row>
    <row r="286">
      <c r="A286" s="129">
        <v>285.0</v>
      </c>
      <c r="B286" s="130" t="str">
        <f>formulas!E288</f>
        <v>365 / payable turnover</v>
      </c>
      <c r="C286" s="44">
        <f t="shared" si="1"/>
        <v>1</v>
      </c>
    </row>
    <row r="287">
      <c r="A287" s="129">
        <v>286.0</v>
      </c>
      <c r="B287" s="130" t="str">
        <f>formulas!E289</f>
        <v>Average collection period + average number of days in stock – average age of payables</v>
      </c>
      <c r="C287" s="44">
        <f t="shared" si="1"/>
        <v>1</v>
      </c>
    </row>
    <row r="288">
      <c r="A288" s="129">
        <v>287.0</v>
      </c>
      <c r="B288" s="130" t="str">
        <f>formulas!E290</f>
        <v>gross profit / net sales</v>
      </c>
      <c r="C288" s="44">
        <f t="shared" si="1"/>
        <v>1</v>
      </c>
    </row>
    <row r="289">
      <c r="A289" s="129">
        <v>288.0</v>
      </c>
      <c r="B289" s="130" t="str">
        <f>formulas!E291</f>
        <v>Operating Income / net sales</v>
      </c>
      <c r="C289" s="44">
        <f t="shared" si="1"/>
        <v>1</v>
      </c>
    </row>
    <row r="290">
      <c r="A290" s="129">
        <v>289.0</v>
      </c>
      <c r="B290" s="130" t="str">
        <f>formulas!E292</f>
        <v>Earnings before interest, tax, depreciation and amortization / net sales</v>
      </c>
      <c r="C290" s="44">
        <f t="shared" si="1"/>
        <v>1</v>
      </c>
    </row>
    <row r="291">
      <c r="A291" s="129">
        <v>290.0</v>
      </c>
      <c r="B291" s="130" t="str">
        <f>formulas!E293</f>
        <v>net income / sales</v>
      </c>
      <c r="C291" s="44">
        <f t="shared" si="1"/>
        <v>1</v>
      </c>
    </row>
    <row r="292">
      <c r="A292" s="129">
        <v>291.0</v>
      </c>
      <c r="B292" s="130" t="str">
        <f>formulas!E294</f>
        <v>Contribution / sales</v>
      </c>
      <c r="C292" s="44">
        <f t="shared" si="1"/>
        <v>1</v>
      </c>
    </row>
    <row r="293">
      <c r="A293" s="129">
        <v>292.0</v>
      </c>
      <c r="B293" s="130" t="str">
        <f>formulas!E295</f>
        <v>EBIT /average total assets</v>
      </c>
      <c r="C293" s="44">
        <f t="shared" si="1"/>
        <v>1</v>
      </c>
    </row>
    <row r="294">
      <c r="A294" s="129">
        <v>293.0</v>
      </c>
      <c r="B294" s="130" t="str">
        <f>formulas!E296</f>
        <v>(net income – preferred dividends)/average common equity</v>
      </c>
      <c r="C294" s="44">
        <f t="shared" si="1"/>
        <v>1</v>
      </c>
    </row>
    <row r="295">
      <c r="A295" s="129">
        <v>294.0</v>
      </c>
      <c r="B295" s="130" t="str">
        <f>formulas!E297</f>
        <v>net income / average total equity</v>
      </c>
      <c r="C295" s="44">
        <f t="shared" si="1"/>
        <v>1</v>
      </c>
    </row>
    <row r="296">
      <c r="A296" s="129">
        <v>295.0</v>
      </c>
      <c r="B296" s="130" t="str">
        <f>formulas!E298</f>
        <v>net sales/average total assets</v>
      </c>
      <c r="C296" s="44">
        <f t="shared" si="1"/>
        <v>1</v>
      </c>
    </row>
    <row r="297">
      <c r="A297" s="129">
        <v>296.0</v>
      </c>
      <c r="B297" s="130" t="str">
        <f>formulas!E299</f>
        <v>net sales / average net fixed assets</v>
      </c>
      <c r="C297" s="44">
        <f t="shared" si="1"/>
        <v>1</v>
      </c>
    </row>
    <row r="298">
      <c r="A298" s="129">
        <v>297.0</v>
      </c>
      <c r="B298" s="130" t="str">
        <f>formulas!E300</f>
        <v>net sales / average total equity</v>
      </c>
      <c r="C298" s="44">
        <f t="shared" si="1"/>
        <v>1</v>
      </c>
    </row>
    <row r="299">
      <c r="A299" s="129">
        <v>298.0</v>
      </c>
      <c r="B299" s="130" t="str">
        <f>formulas!E301</f>
        <v>total debt / total capital</v>
      </c>
      <c r="C299" s="44">
        <f t="shared" si="1"/>
        <v>1</v>
      </c>
    </row>
    <row r="300">
      <c r="A300" s="129">
        <v>299.0</v>
      </c>
      <c r="B300" s="130" t="str">
        <f>formulas!E302</f>
        <v>Total debt / total equity</v>
      </c>
      <c r="C300" s="44">
        <f t="shared" si="1"/>
        <v>1</v>
      </c>
    </row>
    <row r="301">
      <c r="A301" s="129">
        <v>300.0</v>
      </c>
      <c r="B301" s="130" t="str">
        <f>formulas!E303</f>
        <v>average total assets / average total equity</v>
      </c>
      <c r="C301" s="44">
        <f t="shared" si="1"/>
        <v>1</v>
      </c>
    </row>
    <row r="302">
      <c r="A302" s="129">
        <v>301.0</v>
      </c>
      <c r="B302" s="130" t="str">
        <f>formulas!E304</f>
        <v>EBIT / interest expense</v>
      </c>
      <c r="C302" s="44">
        <f t="shared" si="1"/>
        <v>1</v>
      </c>
    </row>
    <row r="303">
      <c r="A303" s="129">
        <v>302.0</v>
      </c>
      <c r="B303" s="130" t="str">
        <f>formulas!E305</f>
        <v>Cash flow from operations / total debt</v>
      </c>
      <c r="C303" s="44">
        <f t="shared" si="1"/>
        <v>1</v>
      </c>
    </row>
    <row r="304">
      <c r="A304" s="129">
        <v>303.0</v>
      </c>
      <c r="B304" s="130" t="str">
        <f>formulas!E306</f>
        <v>earnings before fixed charges and taxes / fixed charges</v>
      </c>
      <c r="C304" s="44">
        <f t="shared" si="1"/>
        <v>1</v>
      </c>
    </row>
    <row r="305">
      <c r="A305" s="129">
        <v>304.0</v>
      </c>
      <c r="B305" s="130" t="str">
        <f>formulas!E307</f>
        <v>current market price of the common stock / company earnings per share</v>
      </c>
      <c r="C305" s="44">
        <f t="shared" si="1"/>
        <v>1</v>
      </c>
    </row>
    <row r="306">
      <c r="A306" s="129">
        <v>305.0</v>
      </c>
      <c r="B306" s="130" t="str">
        <f>formulas!E308</f>
        <v>(net income – dividends on preferred stock) / weighted average number of shares outstanding</v>
      </c>
      <c r="C306" s="44">
        <f t="shared" si="1"/>
        <v>1</v>
      </c>
    </row>
    <row r="307">
      <c r="A307" s="129">
        <v>306.0</v>
      </c>
      <c r="B307" s="130" t="str">
        <f>formulas!E309</f>
        <v>Retention rate * ROE</v>
      </c>
      <c r="C307" s="44">
        <f t="shared" si="1"/>
        <v>1</v>
      </c>
    </row>
    <row r="308">
      <c r="A308" s="129">
        <v>307.0</v>
      </c>
      <c r="B308" s="130" t="str">
        <f>formulas!E310</f>
        <v>(Current Assets - Inventories) / Current Liabilities</v>
      </c>
      <c r="C308" s="44">
        <f t="shared" si="1"/>
        <v>1</v>
      </c>
    </row>
    <row r="309">
      <c r="A309" s="129">
        <v>308.0</v>
      </c>
      <c r="B309" s="130" t="str">
        <f>formulas!E311</f>
        <v>Current Assets / Current Liabilities</v>
      </c>
      <c r="C309" s="44">
        <f t="shared" si="1"/>
        <v>1</v>
      </c>
    </row>
    <row r="310">
      <c r="A310" s="129">
        <v>309.0</v>
      </c>
      <c r="B310" s="130" t="str">
        <f>formulas!E312</f>
        <v>Total Liabilities / Shareholders Equity</v>
      </c>
      <c r="C310" s="44">
        <f t="shared" si="1"/>
        <v>1</v>
      </c>
    </row>
    <row r="311">
      <c r="A311" s="129">
        <v>310.0</v>
      </c>
      <c r="B311" s="130" t="str">
        <f>formulas!E313</f>
        <v>Long Term Debt / Shareholders Equity</v>
      </c>
      <c r="C311" s="44">
        <f t="shared" si="1"/>
        <v>1</v>
      </c>
    </row>
    <row r="312">
      <c r="A312" s="129">
        <v>311.0</v>
      </c>
      <c r="B312" s="130" t="str">
        <f>formulas!E314</f>
        <v>Short Term Debt / Shareholders Equity</v>
      </c>
      <c r="C312" s="44">
        <f t="shared" si="1"/>
        <v>1</v>
      </c>
    </row>
    <row r="313">
      <c r="A313" s="129">
        <v>312.0</v>
      </c>
      <c r="B313" s="130" t="str">
        <f>formulas!E315</f>
        <v>(Receiveables / Revenue) x 365</v>
      </c>
      <c r="C313" s="44">
        <f t="shared" si="1"/>
        <v>1</v>
      </c>
    </row>
    <row r="314">
      <c r="A314" s="129">
        <v>313.0</v>
      </c>
      <c r="B314" s="130" t="str">
        <f>formulas!E316</f>
        <v>(Inventory / COGS) x 365</v>
      </c>
      <c r="C314" s="44">
        <f t="shared" si="1"/>
        <v>1</v>
      </c>
    </row>
    <row r="315">
      <c r="A315" s="129">
        <v>314.0</v>
      </c>
      <c r="B315" s="130" t="str">
        <f>formulas!E317</f>
        <v>(Accounts Payable / COGS) x 365</v>
      </c>
      <c r="C315" s="44">
        <f t="shared" si="1"/>
        <v>1</v>
      </c>
    </row>
    <row r="316">
      <c r="A316" s="129">
        <v>315.0</v>
      </c>
      <c r="B316" s="130" t="str">
        <f>formulas!E318</f>
        <v>DSO + DIO - DPO</v>
      </c>
      <c r="C316" s="44">
        <f t="shared" si="1"/>
        <v>1</v>
      </c>
    </row>
    <row r="317">
      <c r="A317" s="129">
        <v>316.0</v>
      </c>
      <c r="B317" s="130" t="str">
        <f>formulas!E319</f>
        <v>Revenue / (Average of Current and Prior Year Receivables)</v>
      </c>
      <c r="C317" s="44">
        <f t="shared" si="1"/>
        <v>1</v>
      </c>
    </row>
    <row r="318">
      <c r="A318" s="129">
        <v>317.0</v>
      </c>
      <c r="B318" s="130" t="str">
        <f>formulas!E320</f>
        <v>COGS / (Average of Current and Prior Year Inventory)</v>
      </c>
      <c r="C318" s="44">
        <f t="shared" si="1"/>
        <v>1</v>
      </c>
    </row>
    <row r="319">
      <c r="A319" s="129">
        <v>318.0</v>
      </c>
      <c r="B319" s="130" t="str">
        <f>formulas!E321</f>
        <v>365 / Inventory Turnover</v>
      </c>
      <c r="C319" s="44">
        <f t="shared" si="1"/>
        <v>1</v>
      </c>
    </row>
    <row r="320">
      <c r="A320" s="129">
        <v>319.0</v>
      </c>
      <c r="B320" s="130" t="str">
        <f>formulas!E322</f>
        <v>Intangibles / Shareholders Equity</v>
      </c>
      <c r="C320" s="44">
        <f t="shared" si="1"/>
        <v>1</v>
      </c>
    </row>
    <row r="321">
      <c r="A321" s="129">
        <v>320.0</v>
      </c>
      <c r="B321" s="130" t="str">
        <f>formulas!E323</f>
        <v>Inventory / Revenue</v>
      </c>
      <c r="C321" s="44">
        <f t="shared" si="1"/>
        <v>1</v>
      </c>
    </row>
    <row r="322">
      <c r="A322" s="129">
        <v>321.0</v>
      </c>
      <c r="B322" s="130" t="str">
        <f>formulas!E324</f>
        <v>Long Term Debt / Invested Capital</v>
      </c>
      <c r="C322" s="44">
        <f t="shared" si="1"/>
        <v>1</v>
      </c>
    </row>
    <row r="323">
      <c r="A323" s="129">
        <v>322.0</v>
      </c>
      <c r="B323" s="130" t="str">
        <f>formulas!E325</f>
        <v>Short Term Debt / Invested Capital</v>
      </c>
      <c r="C323" s="44">
        <f t="shared" si="1"/>
        <v>1</v>
      </c>
    </row>
    <row r="324">
      <c r="A324" s="129">
        <v>323.0</v>
      </c>
      <c r="B324" s="130" t="str">
        <f>formulas!E326</f>
        <v>Long Term Debt / Total Liabilities</v>
      </c>
      <c r="C324" s="44">
        <f t="shared" si="1"/>
        <v>1</v>
      </c>
    </row>
    <row r="325">
      <c r="A325" s="129">
        <v>324.0</v>
      </c>
      <c r="B325" s="130" t="str">
        <f>formulas!E327</f>
        <v>Short Term Debt / Total Liabilities</v>
      </c>
      <c r="C325" s="44">
        <f t="shared" si="1"/>
        <v>1</v>
      </c>
    </row>
    <row r="326">
      <c r="A326" s="129">
        <v>325.0</v>
      </c>
      <c r="B326" s="130" t="str">
        <f>formulas!E328</f>
        <v>Total Liabilities / Total Assets</v>
      </c>
      <c r="C326" s="44">
        <f t="shared" si="1"/>
        <v>1</v>
      </c>
    </row>
    <row r="327">
      <c r="A327" s="129">
        <v>326.0</v>
      </c>
      <c r="B327" s="130" t="str">
        <f>formulas!E329</f>
        <v>Working Capital / Market Cap</v>
      </c>
      <c r="C327" s="44">
        <f t="shared" si="1"/>
        <v>1</v>
      </c>
    </row>
    <row r="328">
      <c r="A328" s="129">
        <v>327.0</v>
      </c>
      <c r="B328" s="130" t="str">
        <f>formulas!E330</f>
        <v>Gross Profit ÷ Net Sales</v>
      </c>
      <c r="C328" s="44">
        <f t="shared" si="1"/>
        <v>1</v>
      </c>
    </row>
    <row r="329">
      <c r="A329" s="129">
        <v>328.0</v>
      </c>
      <c r="B329" s="130" t="str">
        <f>formulas!E331</f>
        <v>Net Income ÷ Net Sales</v>
      </c>
      <c r="C329" s="44">
        <f t="shared" si="1"/>
        <v>1</v>
      </c>
    </row>
    <row r="330">
      <c r="A330" s="129">
        <v>329.0</v>
      </c>
      <c r="B330" s="130" t="str">
        <f>formulas!E332</f>
        <v>Net Income ÷ Average Total Assets</v>
      </c>
      <c r="C330" s="44">
        <f t="shared" si="1"/>
        <v>1</v>
      </c>
    </row>
    <row r="331">
      <c r="A331" s="129">
        <v>330.0</v>
      </c>
      <c r="B331" s="130" t="str">
        <f>formulas!E333</f>
        <v>Net Income ÷ Average Stockholders' Equity</v>
      </c>
      <c r="C331" s="44">
        <f t="shared" si="1"/>
        <v>1</v>
      </c>
    </row>
    <row r="332">
      <c r="A332" s="129">
        <v>331.0</v>
      </c>
      <c r="B332" s="130" t="str">
        <f>formulas!E334</f>
        <v>Current Assets ÷ Current Liabilities</v>
      </c>
      <c r="C332" s="44">
        <f t="shared" si="1"/>
        <v>1</v>
      </c>
    </row>
    <row r="333">
      <c r="A333" s="129">
        <v>332.0</v>
      </c>
      <c r="B333" s="130" t="str">
        <f>formulas!E335</f>
        <v>Quick Assets ÷ Current Liabilities</v>
      </c>
      <c r="C333" s="44">
        <f t="shared" si="1"/>
        <v>1</v>
      </c>
    </row>
    <row r="334">
      <c r="A334" s="129">
        <v>333.0</v>
      </c>
      <c r="B334" s="130" t="str">
        <f>formulas!E336</f>
        <v>(Cash + Marketable Securities ) ÷ Current Liabilities</v>
      </c>
      <c r="C334" s="44">
        <f t="shared" si="1"/>
        <v>1</v>
      </c>
    </row>
    <row r="335">
      <c r="A335" s="129">
        <v>334.0</v>
      </c>
      <c r="B335" s="130" t="str">
        <f>formulas!E337</f>
        <v>Current Assets - Current Liabilities</v>
      </c>
      <c r="C335" s="44">
        <f t="shared" si="1"/>
        <v>1</v>
      </c>
    </row>
    <row r="336">
      <c r="A336" s="129">
        <v>335.0</v>
      </c>
      <c r="B336" s="130" t="str">
        <f>formulas!E338</f>
        <v>Net Credit Sales ÷ Average Accounts Receivable</v>
      </c>
      <c r="C336" s="44">
        <f t="shared" si="1"/>
        <v>1</v>
      </c>
    </row>
    <row r="337">
      <c r="A337" s="129">
        <v>336.0</v>
      </c>
      <c r="B337" s="130" t="str">
        <f>formulas!E339</f>
        <v>360 Days ÷ Receivable Turnover</v>
      </c>
      <c r="C337" s="44">
        <f t="shared" si="1"/>
        <v>1</v>
      </c>
    </row>
    <row r="338">
      <c r="A338" s="129">
        <v>337.0</v>
      </c>
      <c r="B338" s="130" t="str">
        <f>formulas!E340</f>
        <v>Cost of Sales ÷ Average Inventory</v>
      </c>
      <c r="C338" s="44">
        <f t="shared" si="1"/>
        <v>1</v>
      </c>
    </row>
    <row r="339">
      <c r="A339" s="129">
        <v>338.0</v>
      </c>
      <c r="B339" s="130" t="str">
        <f>formulas!E341</f>
        <v>360 Days ÷ Inventory Turnover</v>
      </c>
      <c r="C339" s="44">
        <f t="shared" si="1"/>
        <v>1</v>
      </c>
    </row>
    <row r="340">
      <c r="A340" s="129">
        <v>339.0</v>
      </c>
      <c r="B340" s="130" t="str">
        <f>formulas!E342</f>
        <v>Net Credit Purchases ÷ Ave. Accounts Payable</v>
      </c>
      <c r="C340" s="44">
        <f t="shared" si="1"/>
        <v>1</v>
      </c>
    </row>
    <row r="341">
      <c r="A341" s="129">
        <v>340.0</v>
      </c>
      <c r="B341" s="130" t="str">
        <f>formulas!E343</f>
        <v>360 Days ÷ Accounts Payable Turnover</v>
      </c>
      <c r="C341" s="44">
        <f t="shared" si="1"/>
        <v>1</v>
      </c>
    </row>
    <row r="342">
      <c r="A342" s="129">
        <v>341.0</v>
      </c>
      <c r="B342" s="130" t="str">
        <f>formulas!E344</f>
        <v>Days Inventory Outstanding + Days Sales Outstanding</v>
      </c>
      <c r="C342" s="44">
        <f t="shared" si="1"/>
        <v>1</v>
      </c>
    </row>
    <row r="343">
      <c r="A343" s="129">
        <v>342.0</v>
      </c>
      <c r="B343" s="130" t="str">
        <f>formulas!E345</f>
        <v>Operating Cycle - Days Payable Outstanding</v>
      </c>
      <c r="C343" s="44">
        <f t="shared" si="1"/>
        <v>1</v>
      </c>
    </row>
    <row r="344">
      <c r="A344" s="129">
        <v>343.0</v>
      </c>
      <c r="B344" s="130" t="str">
        <f>formulas!E346</f>
        <v>Net Sales ÷ Average Total Assets</v>
      </c>
      <c r="C344" s="44">
        <f t="shared" si="1"/>
        <v>1</v>
      </c>
    </row>
    <row r="345">
      <c r="A345" s="129">
        <v>344.0</v>
      </c>
      <c r="B345" s="130" t="str">
        <f>formulas!E347</f>
        <v>Total Liabilities ÷ Total Equity</v>
      </c>
      <c r="C345" s="44">
        <f t="shared" si="1"/>
        <v>1</v>
      </c>
    </row>
    <row r="346">
      <c r="A346" s="129">
        <v>345.0</v>
      </c>
      <c r="B346" s="130" t="str">
        <f>formulas!E348</f>
        <v>EBIT ÷ Interest Expense</v>
      </c>
      <c r="C346" s="44">
        <f t="shared" si="1"/>
        <v>1</v>
      </c>
    </row>
    <row r="347">
      <c r="A347" s="129">
        <v>346.0</v>
      </c>
      <c r="B347" s="130" t="str">
        <f>formulas!E349</f>
        <v>(Net Income - Preferred Dividends) ÷ Average Common Shares Outstanding</v>
      </c>
      <c r="C347" s="44">
        <f t="shared" si="1"/>
        <v>1</v>
      </c>
    </row>
    <row r="348">
      <c r="A348" s="129">
        <v>347.0</v>
      </c>
      <c r="B348" s="130" t="str">
        <f>formulas!E350</f>
        <v>Market Price per Share ÷ Earnings per Share</v>
      </c>
      <c r="C348" s="44">
        <f t="shared" si="1"/>
        <v>1</v>
      </c>
    </row>
    <row r="349">
      <c r="A349" s="129">
        <v>348.0</v>
      </c>
      <c r="B349" s="130" t="str">
        <f>formulas!E351</f>
        <v>Dividend per Share ÷ Earnings per Share</v>
      </c>
      <c r="C349" s="44">
        <f t="shared" si="1"/>
        <v>1</v>
      </c>
    </row>
    <row r="350">
      <c r="A350" s="129">
        <v>349.0</v>
      </c>
      <c r="B350" s="130" t="str">
        <f>formulas!E352</f>
        <v>Dividend per Share ÷ Market Price per Share</v>
      </c>
      <c r="C350" s="44">
        <f t="shared" si="1"/>
        <v>1</v>
      </c>
    </row>
    <row r="351">
      <c r="A351" s="129">
        <v>350.0</v>
      </c>
      <c r="B351" s="130" t="str">
        <f>formulas!E353</f>
        <v>Common SHE ÷ Average Common Shares</v>
      </c>
      <c r="C351" s="44">
        <f t="shared" si="1"/>
        <v>1</v>
      </c>
    </row>
    <row r="352">
      <c r="A352" s="129">
        <v>351.0</v>
      </c>
      <c r="B352" s="130" t="str">
        <f>formulas!E354</f>
        <v>Operating Income</v>
      </c>
      <c r="C352" s="44">
        <f t="shared" si="1"/>
        <v>1</v>
      </c>
    </row>
    <row r="353">
      <c r="A353" s="129">
        <v>352.0</v>
      </c>
      <c r="B353" s="130" t="str">
        <f>formulas!E355</f>
        <v>Earnings before interest and taxes + Lease paypment</v>
      </c>
      <c r="C353" s="44">
        <f t="shared" si="1"/>
        <v>1</v>
      </c>
    </row>
    <row r="354">
      <c r="A354" s="129">
        <v>353.0</v>
      </c>
      <c r="B354" s="130" t="str">
        <f>formulas!E356</f>
        <v>Current assets - Current liabilities</v>
      </c>
      <c r="C354" s="44">
        <f t="shared" si="1"/>
        <v>1</v>
      </c>
    </row>
    <row r="355">
      <c r="A355" s="129">
        <v>354.0</v>
      </c>
      <c r="B355" s="130" t="str">
        <f>formulas!E357</f>
        <v>Total Liabilities ÷ Total Assets</v>
      </c>
      <c r="C355" s="44">
        <f t="shared" si="1"/>
        <v>1</v>
      </c>
    </row>
    <row r="356">
      <c r="A356" s="129">
        <v>355.0</v>
      </c>
      <c r="B356" s="130" t="str">
        <f>formulas!E358</f>
        <v>Total Equity ÷ Total Assets</v>
      </c>
      <c r="C356" s="44">
        <f t="shared" si="1"/>
        <v>1</v>
      </c>
    </row>
    <row r="357">
      <c r="A357" s="129">
        <v>356.0</v>
      </c>
      <c r="B357" s="130" t="str">
        <f>formulas!E359</f>
        <v>Total Liabilities ÷ Total Equity</v>
      </c>
      <c r="C357" s="44">
        <f t="shared" si="1"/>
        <v>1</v>
      </c>
    </row>
    <row r="358">
      <c r="A358" s="129">
        <v>357.0</v>
      </c>
      <c r="B358" s="130" t="str">
        <f>formulas!E360</f>
        <v>EBIT ÷ Interest Expense</v>
      </c>
      <c r="C358" s="44">
        <f t="shared" si="1"/>
        <v>1</v>
      </c>
    </row>
    <row r="359">
      <c r="A359" s="129">
        <v>358.0</v>
      </c>
      <c r="B359" s="130" t="str">
        <f>formulas!E361</f>
        <v>(Net Income - Preferred Dividends ) ÷ Average Common Shares Outstanding</v>
      </c>
      <c r="C359" s="44">
        <f t="shared" si="1"/>
        <v>1</v>
      </c>
    </row>
    <row r="360">
      <c r="A360" s="129">
        <v>359.0</v>
      </c>
      <c r="B360" s="130" t="str">
        <f>formulas!E362</f>
        <v>Market Price per Share ÷ Earnings per Share</v>
      </c>
      <c r="C360" s="44">
        <f t="shared" si="1"/>
        <v>1</v>
      </c>
    </row>
    <row r="361">
      <c r="A361" s="129">
        <v>360.0</v>
      </c>
      <c r="B361" s="130" t="str">
        <f>formulas!E363</f>
        <v>Dividend per Share ÷ Earnings per Share</v>
      </c>
      <c r="C361" s="44">
        <f t="shared" si="1"/>
        <v>1</v>
      </c>
    </row>
    <row r="362">
      <c r="A362" s="129">
        <v>361.0</v>
      </c>
      <c r="B362" s="130" t="str">
        <f>formulas!E364</f>
        <v>Dividend per Share ÷ Market Price per Share</v>
      </c>
      <c r="C362" s="44">
        <f t="shared" si="1"/>
        <v>1</v>
      </c>
    </row>
    <row r="363">
      <c r="A363" s="129">
        <v>362.0</v>
      </c>
      <c r="B363" s="130" t="str">
        <f>formulas!E365</f>
        <v>Common SHE ÷ Average Common Shares</v>
      </c>
      <c r="C363" s="44">
        <f t="shared" si="1"/>
        <v>1</v>
      </c>
    </row>
  </sheetData>
  <autoFilter ref="$A$1:$G$363">
    <sortState ref="A1:G363">
      <sortCondition ref="A1:A363"/>
      <sortCondition descending="1" ref="C1:C36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53.0"/>
    <col customWidth="1" min="7" max="7" width="43.29"/>
  </cols>
  <sheetData>
    <row r="1">
      <c r="A1" s="131" t="s">
        <v>1862</v>
      </c>
      <c r="B1" s="34" t="s">
        <v>36</v>
      </c>
      <c r="C1" s="132" t="s">
        <v>775</v>
      </c>
      <c r="D1" s="3" t="s">
        <v>1863</v>
      </c>
      <c r="E1" s="133" t="s">
        <v>1864</v>
      </c>
      <c r="G1" s="33" t="s">
        <v>1865</v>
      </c>
      <c r="H1" s="33" t="s">
        <v>1866</v>
      </c>
    </row>
    <row r="2">
      <c r="A2" s="134">
        <v>1.0</v>
      </c>
      <c r="B2" t="s">
        <v>1028</v>
      </c>
      <c r="C2" s="1" t="s">
        <v>1029</v>
      </c>
      <c r="D2" s="44">
        <v>1.0</v>
      </c>
      <c r="E2" s="135" t="str">
        <f t="shared" ref="E2:E3" si="1">C2</f>
        <v>Current assets/current liabilities</v>
      </c>
      <c r="F2" s="3">
        <v>1.0</v>
      </c>
      <c r="G2" s="135" t="s">
        <v>1867</v>
      </c>
      <c r="H2" s="135" t="s">
        <v>1868</v>
      </c>
    </row>
    <row r="3">
      <c r="A3" s="130">
        <v>2.0</v>
      </c>
      <c r="B3" s="34" t="s">
        <v>1035</v>
      </c>
      <c r="C3" s="1" t="s">
        <v>1036</v>
      </c>
      <c r="D3" s="44">
        <v>1.0</v>
      </c>
      <c r="E3" s="135" t="str">
        <f t="shared" si="1"/>
        <v>Cash, short-­‐term investments, and net receivables/current liabilities</v>
      </c>
      <c r="F3" s="3">
        <v>1.0</v>
      </c>
      <c r="G3" s="135" t="s">
        <v>1869</v>
      </c>
      <c r="H3" s="135" t="s">
        <v>1868</v>
      </c>
    </row>
    <row r="4">
      <c r="A4" s="130">
        <v>3.0</v>
      </c>
      <c r="B4" s="34" t="s">
        <v>1040</v>
      </c>
      <c r="C4" s="2" t="s">
        <v>1870</v>
      </c>
      <c r="D4" s="44">
        <v>1.0</v>
      </c>
      <c r="E4" s="33" t="s">
        <v>1870</v>
      </c>
      <c r="F4" s="3">
        <v>1.0</v>
      </c>
      <c r="G4" s="136" t="s">
        <v>1871</v>
      </c>
      <c r="H4" s="137" t="s">
        <v>1872</v>
      </c>
    </row>
    <row r="5">
      <c r="A5" s="130">
        <v>4.0</v>
      </c>
      <c r="B5" s="34" t="s">
        <v>1045</v>
      </c>
      <c r="C5" s="1" t="s">
        <v>1046</v>
      </c>
      <c r="D5" s="44">
        <v>1.0</v>
      </c>
      <c r="E5" s="135" t="str">
        <f t="shared" ref="E5:E45" si="2">C5</f>
        <v>Cash / Current Liabil​ities</v>
      </c>
      <c r="F5" s="3">
        <v>1.0</v>
      </c>
      <c r="G5" s="135" t="s">
        <v>1293</v>
      </c>
      <c r="H5" s="135" t="s">
        <v>1873</v>
      </c>
    </row>
    <row r="6">
      <c r="A6" s="130">
        <v>5.0</v>
      </c>
      <c r="B6" s="49" t="s">
        <v>1049</v>
      </c>
      <c r="C6" s="1" t="s">
        <v>1050</v>
      </c>
      <c r="D6" s="44">
        <v>1.0</v>
      </c>
      <c r="E6" s="135" t="str">
        <f t="shared" si="2"/>
        <v>Gross Profit ÷ Net Sales</v>
      </c>
      <c r="F6" s="3">
        <v>1.0</v>
      </c>
      <c r="G6" s="135" t="s">
        <v>1874</v>
      </c>
      <c r="H6" s="135" t="s">
        <v>1875</v>
      </c>
      <c r="K6" s="48"/>
    </row>
    <row r="7">
      <c r="A7" s="130">
        <v>6.0</v>
      </c>
      <c r="B7" s="50" t="s">
        <v>1054</v>
      </c>
      <c r="C7" s="1" t="s">
        <v>1055</v>
      </c>
      <c r="D7" s="44">
        <v>1.0</v>
      </c>
      <c r="E7" s="135" t="str">
        <f t="shared" si="2"/>
        <v>Net Income ÷ Net Sales</v>
      </c>
      <c r="F7" s="3">
        <v>1.0</v>
      </c>
      <c r="G7" s="135" t="s">
        <v>1876</v>
      </c>
      <c r="H7" s="135" t="s">
        <v>1875</v>
      </c>
    </row>
    <row r="8">
      <c r="A8" s="130">
        <v>7.0</v>
      </c>
      <c r="B8" s="50" t="s">
        <v>1058</v>
      </c>
      <c r="C8" s="1" t="s">
        <v>1059</v>
      </c>
      <c r="D8" s="44">
        <v>1.0</v>
      </c>
      <c r="E8" s="135" t="str">
        <f t="shared" si="2"/>
        <v>Net Income ÷ Average Total Assets</v>
      </c>
      <c r="F8" s="3">
        <v>1.0</v>
      </c>
      <c r="G8" s="135" t="s">
        <v>1876</v>
      </c>
      <c r="H8" s="135" t="s">
        <v>1877</v>
      </c>
    </row>
    <row r="9">
      <c r="A9" s="130">
        <v>8.0</v>
      </c>
      <c r="B9" s="34" t="s">
        <v>1064</v>
      </c>
      <c r="C9" s="1" t="s">
        <v>1065</v>
      </c>
      <c r="D9" s="44">
        <v>1.0</v>
      </c>
      <c r="E9" s="135" t="str">
        <f t="shared" si="2"/>
        <v>Net sales/Average trade receivables (net)</v>
      </c>
      <c r="F9" s="3">
        <v>1.0</v>
      </c>
      <c r="G9" s="135" t="s">
        <v>1878</v>
      </c>
      <c r="H9" s="135" t="s">
        <v>1879</v>
      </c>
    </row>
    <row r="10">
      <c r="A10" s="130">
        <v>9.0</v>
      </c>
      <c r="B10" t="s">
        <v>1069</v>
      </c>
      <c r="C10" s="1" t="s">
        <v>1070</v>
      </c>
      <c r="D10" s="44">
        <v>1.0</v>
      </c>
      <c r="E10" s="135" t="str">
        <f t="shared" si="2"/>
        <v>Cost of goods sold/Average inventory</v>
      </c>
      <c r="F10" s="3">
        <v>1.0</v>
      </c>
      <c r="G10" s="135" t="s">
        <v>1880</v>
      </c>
      <c r="H10" s="135" t="s">
        <v>1881</v>
      </c>
    </row>
    <row r="11">
      <c r="A11" s="130">
        <v>10.0</v>
      </c>
      <c r="B11" s="34" t="s">
        <v>1074</v>
      </c>
      <c r="C11" s="1" t="s">
        <v>1075</v>
      </c>
      <c r="D11" s="44">
        <v>1.0</v>
      </c>
      <c r="E11" s="135" t="str">
        <f t="shared" si="2"/>
        <v>Net sales/Average total assets</v>
      </c>
      <c r="F11" s="3">
        <v>1.0</v>
      </c>
      <c r="G11" s="135" t="s">
        <v>1878</v>
      </c>
      <c r="H11" s="135" t="s">
        <v>1882</v>
      </c>
    </row>
    <row r="12">
      <c r="A12" s="130">
        <v>11.0</v>
      </c>
      <c r="B12" s="34" t="s">
        <v>1079</v>
      </c>
      <c r="C12" s="1" t="s">
        <v>1080</v>
      </c>
      <c r="D12" s="44">
        <v>1.0</v>
      </c>
      <c r="E12" s="135" t="str">
        <f t="shared" si="2"/>
        <v>Net Working Capital / Total Assets</v>
      </c>
      <c r="F12" s="3">
        <v>1.0</v>
      </c>
      <c r="G12" s="135" t="s">
        <v>1079</v>
      </c>
      <c r="H12" s="135" t="s">
        <v>364</v>
      </c>
    </row>
    <row r="13">
      <c r="A13" s="130">
        <v>12.0</v>
      </c>
      <c r="B13" s="138" t="s">
        <v>1081</v>
      </c>
      <c r="C13" s="1" t="s">
        <v>1082</v>
      </c>
      <c r="D13" s="44">
        <v>1.0</v>
      </c>
      <c r="E13" s="135" t="str">
        <f t="shared" si="2"/>
        <v>Current Assets / Average Daily Operating Costs</v>
      </c>
      <c r="F13" s="3">
        <v>1.0</v>
      </c>
      <c r="G13" s="135" t="s">
        <v>1883</v>
      </c>
      <c r="H13" s="135" t="s">
        <v>1884</v>
      </c>
    </row>
    <row r="14">
      <c r="A14" s="130">
        <v>13.0</v>
      </c>
      <c r="B14" s="138" t="s">
        <v>1083</v>
      </c>
      <c r="C14" s="1" t="s">
        <v>1084</v>
      </c>
      <c r="D14" s="44">
        <v>1.0</v>
      </c>
      <c r="E14" s="135" t="str">
        <f t="shared" si="2"/>
        <v>Long Term Liabil​ities ⁄ Total Assets x 100%</v>
      </c>
      <c r="F14" s="3">
        <v>1.0</v>
      </c>
      <c r="G14" s="135" t="s">
        <v>1084</v>
      </c>
      <c r="H14" s="135" t="s">
        <v>1885</v>
      </c>
    </row>
    <row r="15">
      <c r="A15" s="130">
        <v>14.0</v>
      </c>
      <c r="B15" s="139" t="s">
        <v>1085</v>
      </c>
      <c r="C15" s="1" t="s">
        <v>1086</v>
      </c>
      <c r="D15" s="44">
        <v>1.0</v>
      </c>
      <c r="E15" s="135" t="str">
        <f t="shared" si="2"/>
        <v>Cost of Goods Sold / Inventory</v>
      </c>
      <c r="F15" s="3">
        <v>1.0</v>
      </c>
      <c r="G15" s="135" t="s">
        <v>1886</v>
      </c>
      <c r="H15" s="135" t="s">
        <v>274</v>
      </c>
    </row>
    <row r="16">
      <c r="A16" s="130">
        <v>15.0</v>
      </c>
      <c r="B16" s="140" t="s">
        <v>1087</v>
      </c>
      <c r="C16" s="1" t="s">
        <v>1088</v>
      </c>
      <c r="D16" s="44">
        <v>1.0</v>
      </c>
      <c r="E16" s="135" t="str">
        <f t="shared" si="2"/>
        <v>365 days / Inventory Turnover</v>
      </c>
      <c r="F16" s="3">
        <v>1.0</v>
      </c>
      <c r="G16" s="136" t="s">
        <v>1887</v>
      </c>
      <c r="H16" s="135" t="s">
        <v>1726</v>
      </c>
    </row>
    <row r="17">
      <c r="A17" s="130">
        <v>16.0</v>
      </c>
      <c r="B17" s="140" t="s">
        <v>1089</v>
      </c>
      <c r="C17" s="1" t="s">
        <v>1090</v>
      </c>
      <c r="D17" s="44">
        <v>1.0</v>
      </c>
      <c r="E17" s="135" t="str">
        <f t="shared" si="2"/>
        <v>Sales / Accounts Receivable</v>
      </c>
      <c r="F17" s="3">
        <v>1.0</v>
      </c>
      <c r="G17" s="135" t="s">
        <v>1888</v>
      </c>
      <c r="H17" s="135" t="s">
        <v>1889</v>
      </c>
    </row>
    <row r="18">
      <c r="A18" s="130">
        <v>17.0</v>
      </c>
      <c r="B18" s="140" t="s">
        <v>1091</v>
      </c>
      <c r="C18" s="1" t="s">
        <v>1092</v>
      </c>
      <c r="D18" s="44">
        <v>1.0</v>
      </c>
      <c r="E18" s="135" t="str">
        <f t="shared" si="2"/>
        <v>365 days / Receiv​ables Turnover</v>
      </c>
      <c r="F18" s="3">
        <v>1.0</v>
      </c>
      <c r="G18" s="136" t="s">
        <v>1887</v>
      </c>
      <c r="H18" s="135" t="s">
        <v>1890</v>
      </c>
    </row>
    <row r="19">
      <c r="A19" s="130">
        <v>18.0</v>
      </c>
      <c r="B19" s="140" t="s">
        <v>1094</v>
      </c>
      <c r="C19" s="1" t="s">
        <v>1095</v>
      </c>
      <c r="D19" s="44">
        <v>1.0</v>
      </c>
      <c r="E19" s="135" t="str">
        <f t="shared" si="2"/>
        <v>Sales / Net Working Capital</v>
      </c>
      <c r="F19" s="3">
        <v>1.0</v>
      </c>
      <c r="G19" s="135" t="s">
        <v>1888</v>
      </c>
      <c r="H19" s="135" t="s">
        <v>1079</v>
      </c>
    </row>
    <row r="20">
      <c r="A20" s="130">
        <v>19.0</v>
      </c>
      <c r="B20" s="140" t="s">
        <v>1098</v>
      </c>
      <c r="C20" s="1" t="s">
        <v>1099</v>
      </c>
      <c r="D20" s="44">
        <v>1.0</v>
      </c>
      <c r="E20" s="135" t="str">
        <f t="shared" si="2"/>
        <v>Sales / Net Fixed Assets</v>
      </c>
      <c r="F20" s="3">
        <v>1.0</v>
      </c>
      <c r="G20" s="135" t="s">
        <v>1888</v>
      </c>
      <c r="H20" s="135" t="s">
        <v>1891</v>
      </c>
    </row>
    <row r="21">
      <c r="A21" s="130">
        <v>20.0</v>
      </c>
      <c r="B21" s="141" t="s">
        <v>1100</v>
      </c>
      <c r="C21" s="1" t="s">
        <v>1101</v>
      </c>
      <c r="D21" s="44">
        <v>1.0</v>
      </c>
      <c r="E21" s="135" t="str">
        <f t="shared" si="2"/>
        <v>Sales / Total Assets</v>
      </c>
      <c r="F21" s="3">
        <v>1.0</v>
      </c>
      <c r="G21" s="135" t="s">
        <v>1888</v>
      </c>
      <c r="H21" s="135" t="s">
        <v>364</v>
      </c>
    </row>
    <row r="22">
      <c r="A22" s="130">
        <v>21.0</v>
      </c>
      <c r="B22" s="140" t="s">
        <v>1103</v>
      </c>
      <c r="C22" s="1" t="s">
        <v>1104</v>
      </c>
      <c r="D22" s="44">
        <v>1.0</v>
      </c>
      <c r="E22" s="135" t="str">
        <f t="shared" si="2"/>
        <v>Market Value per Share / Book Value per Share</v>
      </c>
      <c r="F22" s="3">
        <v>1.0</v>
      </c>
      <c r="G22" s="135" t="s">
        <v>1892</v>
      </c>
      <c r="H22" s="135" t="s">
        <v>1834</v>
      </c>
    </row>
    <row r="23">
      <c r="A23" s="130">
        <v>22.0</v>
      </c>
      <c r="B23" s="140" t="s">
        <v>1106</v>
      </c>
      <c r="C23" s="1" t="s">
        <v>1107</v>
      </c>
      <c r="D23" s="44">
        <v>1.0</v>
      </c>
      <c r="E23" s="135" t="str">
        <f t="shared" si="2"/>
        <v>Actual Cash Flow from Operations ⁄ Total Liabil​ities</v>
      </c>
      <c r="F23" s="3">
        <v>1.0</v>
      </c>
      <c r="G23" s="135" t="s">
        <v>1107</v>
      </c>
      <c r="H23" s="135" t="s">
        <v>1885</v>
      </c>
    </row>
    <row r="24">
      <c r="A24" s="130">
        <v>23.0</v>
      </c>
      <c r="B24" s="140" t="s">
        <v>1108</v>
      </c>
      <c r="C24" s="1" t="s">
        <v>1109</v>
      </c>
      <c r="D24" s="44">
        <v>1.0</v>
      </c>
      <c r="E24" s="135" t="str">
        <f t="shared" si="2"/>
        <v>Actual Cash Flow from Operations ⁄ Revenues from Sales</v>
      </c>
      <c r="F24" s="3">
        <v>1.0</v>
      </c>
      <c r="G24" s="135" t="s">
        <v>1109</v>
      </c>
      <c r="H24" s="135" t="s">
        <v>1885</v>
      </c>
    </row>
    <row r="25">
      <c r="A25" s="130">
        <v>24.0</v>
      </c>
      <c r="B25" s="140" t="s">
        <v>1110</v>
      </c>
      <c r="C25" s="1" t="s">
        <v>1111</v>
      </c>
      <c r="D25" s="44">
        <v>1.0</v>
      </c>
      <c r="E25" s="135" t="str">
        <f t="shared" si="2"/>
        <v>Actual Cash Flow from Operations ⁄ Average Total Assets</v>
      </c>
      <c r="F25" s="3">
        <v>1.0</v>
      </c>
      <c r="G25" s="135" t="s">
        <v>1111</v>
      </c>
      <c r="H25" s="135" t="s">
        <v>1885</v>
      </c>
    </row>
    <row r="26">
      <c r="A26" s="130">
        <v>25.0</v>
      </c>
      <c r="B26" s="60" t="s">
        <v>1112</v>
      </c>
      <c r="C26" s="1" t="s">
        <v>1113</v>
      </c>
      <c r="D26" s="44">
        <v>1.0</v>
      </c>
      <c r="E26" s="135" t="str">
        <f t="shared" si="2"/>
        <v>Net Income ÷ Average Stockholders' Equity</v>
      </c>
      <c r="F26" s="3">
        <v>1.0</v>
      </c>
      <c r="G26" s="135" t="s">
        <v>1876</v>
      </c>
      <c r="H26" s="135" t="s">
        <v>1893</v>
      </c>
    </row>
    <row r="27">
      <c r="A27" s="130">
        <v>26.0</v>
      </c>
      <c r="B27" s="138" t="s">
        <v>1115</v>
      </c>
      <c r="C27" s="1" t="s">
        <v>1116</v>
      </c>
      <c r="D27" s="44">
        <v>1.0</v>
      </c>
      <c r="E27" s="135" t="str">
        <f t="shared" si="2"/>
        <v>Quick Assets ÷ Current Liabilities</v>
      </c>
      <c r="F27" s="3">
        <v>1.0</v>
      </c>
      <c r="G27" s="135" t="s">
        <v>767</v>
      </c>
      <c r="H27" s="135" t="s">
        <v>1894</v>
      </c>
    </row>
    <row r="28">
      <c r="A28" s="130">
        <v>27.0</v>
      </c>
      <c r="B28" s="142" t="s">
        <v>1119</v>
      </c>
      <c r="C28" s="1" t="s">
        <v>1120</v>
      </c>
      <c r="D28" s="44">
        <v>1.0</v>
      </c>
      <c r="E28" s="135" t="str">
        <f t="shared" si="2"/>
        <v>Net income / Netsales</v>
      </c>
      <c r="F28" s="3">
        <v>1.0</v>
      </c>
      <c r="G28" s="135" t="s">
        <v>1895</v>
      </c>
      <c r="H28" s="135" t="s">
        <v>1896</v>
      </c>
    </row>
    <row r="29">
      <c r="A29" s="130">
        <v>28.0</v>
      </c>
      <c r="B29" s="143" t="s">
        <v>1122</v>
      </c>
      <c r="C29" s="1" t="s">
        <v>1123</v>
      </c>
      <c r="D29" s="44">
        <v>1.0</v>
      </c>
      <c r="E29" s="135" t="str">
        <f t="shared" si="2"/>
        <v>Net income/ Average total assets</v>
      </c>
      <c r="F29" s="3">
        <v>1.0</v>
      </c>
      <c r="G29" s="135" t="s">
        <v>1895</v>
      </c>
      <c r="H29" s="135" t="s">
        <v>1882</v>
      </c>
    </row>
    <row r="30">
      <c r="A30" s="130">
        <v>29.0</v>
      </c>
      <c r="B30" s="14" t="s">
        <v>1125</v>
      </c>
      <c r="C30" s="1" t="s">
        <v>1126</v>
      </c>
      <c r="D30" s="44">
        <v>1.0</v>
      </c>
      <c r="E30" s="135" t="str">
        <f t="shared" si="2"/>
        <v>Net income minus preferred dividends/Average common stockholders’ equity</v>
      </c>
      <c r="F30" s="3">
        <v>1.0</v>
      </c>
      <c r="G30" s="135" t="s">
        <v>1897</v>
      </c>
      <c r="H30" s="135" t="s">
        <v>1898</v>
      </c>
    </row>
    <row r="31">
      <c r="A31" s="130">
        <v>30.0</v>
      </c>
      <c r="B31" s="143" t="s">
        <v>1128</v>
      </c>
      <c r="C31" s="1" t="s">
        <v>1129</v>
      </c>
      <c r="D31" s="44">
        <v>1.0</v>
      </c>
      <c r="E31" s="135" t="str">
        <f t="shared" si="2"/>
        <v>Net income minus preferred dividends/Weighted-­‐average number of shares outstanding</v>
      </c>
      <c r="F31" s="3">
        <v>1.0</v>
      </c>
      <c r="G31" s="135" t="s">
        <v>1897</v>
      </c>
      <c r="H31" s="135" t="s">
        <v>1899</v>
      </c>
    </row>
    <row r="32">
      <c r="A32" s="130">
        <v>31.0</v>
      </c>
      <c r="B32" s="143" t="s">
        <v>1131</v>
      </c>
      <c r="C32" s="1" t="s">
        <v>1132</v>
      </c>
      <c r="D32" s="44">
        <v>1.0</v>
      </c>
      <c r="E32" s="135" t="str">
        <f t="shared" si="2"/>
        <v>Market prince of stock/Earnings per share</v>
      </c>
      <c r="F32" s="3">
        <v>1.0</v>
      </c>
      <c r="G32" s="135" t="s">
        <v>1900</v>
      </c>
      <c r="H32" s="135" t="s">
        <v>1128</v>
      </c>
    </row>
    <row r="33">
      <c r="A33" s="130">
        <v>32.0</v>
      </c>
      <c r="B33" s="142" t="s">
        <v>1134</v>
      </c>
      <c r="C33" s="1" t="s">
        <v>1135</v>
      </c>
      <c r="D33" s="44">
        <v>1.0</v>
      </c>
      <c r="E33" s="135" t="str">
        <f t="shared" si="2"/>
        <v>Cash dividends/Net income</v>
      </c>
      <c r="F33" s="3">
        <v>1.0</v>
      </c>
      <c r="G33" s="135" t="s">
        <v>1901</v>
      </c>
      <c r="H33" s="135" t="s">
        <v>1895</v>
      </c>
    </row>
    <row r="34">
      <c r="A34" s="130">
        <v>33.0</v>
      </c>
      <c r="B34" s="34" t="s">
        <v>1137</v>
      </c>
      <c r="C34" s="1" t="s">
        <v>1138</v>
      </c>
      <c r="D34" s="44">
        <v>1.0</v>
      </c>
      <c r="E34" s="135" t="str">
        <f t="shared" si="2"/>
        <v>(Cash + Marketable Securities ) ÷ Current Liabilities</v>
      </c>
      <c r="F34" s="3">
        <v>1.0</v>
      </c>
      <c r="G34" s="135" t="s">
        <v>1902</v>
      </c>
      <c r="H34" s="135" t="s">
        <v>1894</v>
      </c>
    </row>
    <row r="35">
      <c r="A35" s="130">
        <v>34.0</v>
      </c>
      <c r="B35" s="143" t="s">
        <v>1142</v>
      </c>
      <c r="C35" s="1" t="s">
        <v>1143</v>
      </c>
      <c r="D35" s="44">
        <v>1.0</v>
      </c>
      <c r="E35" s="135" t="str">
        <f t="shared" si="2"/>
        <v>Total liabilities/Total assets</v>
      </c>
      <c r="F35" s="3">
        <v>1.0</v>
      </c>
      <c r="G35" s="135" t="s">
        <v>1903</v>
      </c>
      <c r="H35" s="135" t="s">
        <v>1904</v>
      </c>
    </row>
    <row r="36">
      <c r="A36" s="130">
        <v>35.0</v>
      </c>
      <c r="B36" s="16" t="s">
        <v>1144</v>
      </c>
      <c r="C36" s="1" t="s">
        <v>1885</v>
      </c>
      <c r="D36" s="44">
        <v>1.0</v>
      </c>
      <c r="E36" s="135" t="str">
        <f t="shared" si="2"/>
        <v/>
      </c>
      <c r="F36" s="3">
        <v>1.0</v>
      </c>
      <c r="G36" s="135"/>
      <c r="H36" s="135"/>
    </row>
    <row r="37">
      <c r="A37" s="130">
        <v>36.0</v>
      </c>
      <c r="B37" s="143" t="s">
        <v>1145</v>
      </c>
      <c r="C37" s="1" t="s">
        <v>1885</v>
      </c>
      <c r="D37" s="44">
        <v>1.0</v>
      </c>
      <c r="E37" s="135" t="str">
        <f t="shared" si="2"/>
        <v/>
      </c>
      <c r="F37" s="3">
        <v>1.0</v>
      </c>
      <c r="G37" s="135"/>
      <c r="H37" s="135"/>
    </row>
    <row r="38">
      <c r="A38" s="130">
        <v>37.0</v>
      </c>
      <c r="B38" s="144" t="s">
        <v>1146</v>
      </c>
      <c r="C38" s="1" t="s">
        <v>1885</v>
      </c>
      <c r="D38" s="44">
        <v>1.0</v>
      </c>
      <c r="E38" s="135" t="str">
        <f t="shared" si="2"/>
        <v/>
      </c>
      <c r="F38" s="3">
        <v>1.0</v>
      </c>
      <c r="G38" s="135"/>
      <c r="H38" s="135"/>
    </row>
    <row r="39">
      <c r="A39" s="130">
        <v>38.0</v>
      </c>
      <c r="B39" s="34" t="s">
        <v>1147</v>
      </c>
      <c r="C39" s="1" t="s">
        <v>1148</v>
      </c>
      <c r="D39" s="44">
        <v>1.0</v>
      </c>
      <c r="E39" s="135" t="str">
        <f t="shared" si="2"/>
        <v>Current Assets - Current Liabilities</v>
      </c>
      <c r="F39" s="3">
        <v>1.0</v>
      </c>
      <c r="G39" s="135" t="s">
        <v>1148</v>
      </c>
      <c r="H39" s="135" t="s">
        <v>1885</v>
      </c>
    </row>
    <row r="40">
      <c r="A40" s="130">
        <v>39.0</v>
      </c>
      <c r="B40" s="145" t="s">
        <v>1150</v>
      </c>
      <c r="C40" s="1" t="s">
        <v>1151</v>
      </c>
      <c r="D40" s="44">
        <v>1.0</v>
      </c>
      <c r="E40" s="135" t="str">
        <f t="shared" si="2"/>
        <v>Net Credit Sales ÷ Average Accounts Receivable</v>
      </c>
      <c r="F40" s="3">
        <v>1.0</v>
      </c>
      <c r="G40" s="135" t="s">
        <v>1905</v>
      </c>
      <c r="H40" s="135" t="s">
        <v>1906</v>
      </c>
    </row>
    <row r="41">
      <c r="A41" s="130">
        <v>40.0</v>
      </c>
      <c r="B41" s="143" t="s">
        <v>1153</v>
      </c>
      <c r="C41" s="1" t="s">
        <v>1154</v>
      </c>
      <c r="D41" s="44">
        <v>1.0</v>
      </c>
      <c r="E41" s="135" t="str">
        <f t="shared" si="2"/>
        <v>Income before income taxes and interest expense/Interest expense</v>
      </c>
      <c r="F41" s="3">
        <v>1.0</v>
      </c>
      <c r="G41" s="135" t="s">
        <v>1907</v>
      </c>
      <c r="H41" s="135" t="s">
        <v>1908</v>
      </c>
    </row>
    <row r="42">
      <c r="A42" s="130">
        <v>41.0</v>
      </c>
      <c r="B42" s="143" t="s">
        <v>1156</v>
      </c>
      <c r="C42" s="1" t="s">
        <v>1157</v>
      </c>
      <c r="D42" s="44">
        <v>1.0</v>
      </c>
      <c r="E42" s="135" t="str">
        <f t="shared" si="2"/>
        <v>Net cash provided by operating activities/Average total liabilities</v>
      </c>
      <c r="F42" s="3">
        <v>1.0</v>
      </c>
      <c r="G42" s="135" t="s">
        <v>1909</v>
      </c>
      <c r="H42" s="135" t="s">
        <v>1910</v>
      </c>
    </row>
    <row r="43">
      <c r="A43" s="130">
        <v>42.0</v>
      </c>
      <c r="B43" s="143" t="s">
        <v>1159</v>
      </c>
      <c r="C43" s="1" t="s">
        <v>1160</v>
      </c>
      <c r="D43" s="44">
        <v>1.0</v>
      </c>
      <c r="E43" s="135" t="str">
        <f t="shared" si="2"/>
        <v>Common stockholding equality/Outstanding shares</v>
      </c>
      <c r="F43" s="3">
        <v>1.0</v>
      </c>
      <c r="G43" s="135" t="s">
        <v>1911</v>
      </c>
      <c r="H43" s="135" t="s">
        <v>1912</v>
      </c>
    </row>
    <row r="44">
      <c r="A44" s="130">
        <v>43.0</v>
      </c>
      <c r="B44" s="14" t="s">
        <v>1163</v>
      </c>
      <c r="C44" s="1" t="s">
        <v>1164</v>
      </c>
      <c r="D44" s="44">
        <v>1.0</v>
      </c>
      <c r="E44" s="135" t="str">
        <f t="shared" si="2"/>
        <v>Net cash provided by operating activities – Capital expenditure-­‐ Dividends</v>
      </c>
      <c r="F44" s="3">
        <v>1.0</v>
      </c>
      <c r="G44" s="135" t="s">
        <v>1164</v>
      </c>
      <c r="H44" s="135" t="s">
        <v>1885</v>
      </c>
    </row>
    <row r="45">
      <c r="A45" s="130">
        <v>44.0</v>
      </c>
      <c r="B45" s="146" t="s">
        <v>1166</v>
      </c>
      <c r="C45" s="1" t="s">
        <v>1167</v>
      </c>
      <c r="D45" s="44">
        <v>1.0</v>
      </c>
      <c r="E45" s="135" t="str">
        <f t="shared" si="2"/>
        <v>(Earnings before Interest &amp; Taxes + Deprec​iation) / Interest</v>
      </c>
      <c r="F45" s="3">
        <v>1.0</v>
      </c>
      <c r="G45" s="135" t="s">
        <v>1913</v>
      </c>
      <c r="H45" s="135" t="s">
        <v>1914</v>
      </c>
    </row>
    <row r="46">
      <c r="A46" s="130">
        <v>45.0</v>
      </c>
      <c r="B46" s="68" t="s">
        <v>1169</v>
      </c>
      <c r="C46" s="1" t="s">
        <v>274</v>
      </c>
      <c r="D46" s="44">
        <v>2.0</v>
      </c>
      <c r="E46" s="135" t="s">
        <v>1915</v>
      </c>
      <c r="F46" s="3">
        <v>2.0</v>
      </c>
      <c r="G46" s="135" t="s">
        <v>1916</v>
      </c>
      <c r="H46" s="136" t="s">
        <v>1917</v>
      </c>
    </row>
    <row r="47">
      <c r="A47" s="130">
        <v>46.0</v>
      </c>
      <c r="B47" s="70" t="s">
        <v>1172</v>
      </c>
      <c r="C47" s="1" t="s">
        <v>1918</v>
      </c>
      <c r="D47" s="44">
        <v>2.0</v>
      </c>
      <c r="E47" s="33" t="s">
        <v>1919</v>
      </c>
      <c r="F47" s="3">
        <v>2.0</v>
      </c>
      <c r="G47" s="135" t="s">
        <v>1919</v>
      </c>
      <c r="H47" s="137" t="s">
        <v>1920</v>
      </c>
    </row>
    <row r="48">
      <c r="A48" s="130">
        <v>47.0</v>
      </c>
      <c r="B48" s="70" t="s">
        <v>1174</v>
      </c>
      <c r="C48" s="1" t="s">
        <v>1921</v>
      </c>
      <c r="D48" s="44">
        <v>2.0</v>
      </c>
      <c r="E48" s="135" t="s">
        <v>1922</v>
      </c>
      <c r="F48" s="3">
        <v>2.0</v>
      </c>
      <c r="G48" s="135" t="s">
        <v>1923</v>
      </c>
      <c r="H48" s="135" t="s">
        <v>1924</v>
      </c>
    </row>
    <row r="49">
      <c r="A49" s="130">
        <v>48.0</v>
      </c>
      <c r="B49" s="147" t="s">
        <v>1176</v>
      </c>
      <c r="C49" s="1" t="s">
        <v>1069</v>
      </c>
      <c r="D49" s="44">
        <v>1.0</v>
      </c>
      <c r="E49" s="135" t="str">
        <f t="shared" ref="E49:E51" si="3">C49</f>
        <v>Inventory turnover</v>
      </c>
      <c r="F49" s="3">
        <v>1.0</v>
      </c>
      <c r="G49" s="135" t="s">
        <v>1069</v>
      </c>
      <c r="H49" s="135" t="s">
        <v>1885</v>
      </c>
    </row>
    <row r="50">
      <c r="A50" s="130">
        <v>49.0</v>
      </c>
      <c r="B50" s="147" t="s">
        <v>1178</v>
      </c>
      <c r="C50" s="1" t="s">
        <v>1177</v>
      </c>
      <c r="D50" s="44">
        <v>1.0</v>
      </c>
      <c r="E50" s="135" t="str">
        <f t="shared" si="3"/>
        <v>Days of inventory on hands (DOH)</v>
      </c>
      <c r="F50" s="3">
        <v>1.0</v>
      </c>
      <c r="G50" s="135" t="s">
        <v>1177</v>
      </c>
      <c r="H50" s="135" t="s">
        <v>1885</v>
      </c>
    </row>
    <row r="51">
      <c r="A51" s="130">
        <v>50.0</v>
      </c>
      <c r="B51" s="147" t="s">
        <v>1180</v>
      </c>
      <c r="C51" s="1" t="s">
        <v>1179</v>
      </c>
      <c r="D51" s="44">
        <v>1.0</v>
      </c>
      <c r="E51" s="135" t="str">
        <f t="shared" si="3"/>
        <v>Receivables turnover</v>
      </c>
      <c r="F51" s="3">
        <v>1.0</v>
      </c>
      <c r="G51" s="135" t="s">
        <v>1179</v>
      </c>
      <c r="H51" s="135" t="s">
        <v>1885</v>
      </c>
    </row>
    <row r="52">
      <c r="A52" s="130">
        <v>51.0</v>
      </c>
      <c r="B52" s="147" t="s">
        <v>1181</v>
      </c>
      <c r="C52" s="1" t="s">
        <v>1925</v>
      </c>
      <c r="D52" s="44">
        <v>2.0</v>
      </c>
      <c r="E52" s="135" t="s">
        <v>1926</v>
      </c>
      <c r="F52" s="3">
        <v>2.0</v>
      </c>
      <c r="G52" s="135" t="s">
        <v>1927</v>
      </c>
      <c r="H52" s="135" t="s">
        <v>1928</v>
      </c>
    </row>
    <row r="53">
      <c r="A53" s="130">
        <v>52.0</v>
      </c>
      <c r="B53" s="147" t="s">
        <v>1183</v>
      </c>
      <c r="C53" s="1" t="s">
        <v>1929</v>
      </c>
      <c r="D53" s="44">
        <v>2.0</v>
      </c>
      <c r="E53" s="135" t="s">
        <v>1930</v>
      </c>
      <c r="F53" s="3">
        <v>2.0</v>
      </c>
      <c r="G53" s="135" t="s">
        <v>1931</v>
      </c>
      <c r="H53" s="135" t="s">
        <v>1932</v>
      </c>
    </row>
    <row r="54">
      <c r="A54" s="130">
        <v>53.0</v>
      </c>
      <c r="B54" s="147" t="s">
        <v>1174</v>
      </c>
      <c r="C54" s="1" t="s">
        <v>1933</v>
      </c>
      <c r="D54" s="44">
        <v>2.0</v>
      </c>
      <c r="E54" s="135" t="s">
        <v>1934</v>
      </c>
      <c r="F54" s="3">
        <v>2.0</v>
      </c>
      <c r="G54" s="135" t="s">
        <v>1935</v>
      </c>
      <c r="H54" s="135" t="s">
        <v>1936</v>
      </c>
    </row>
    <row r="55">
      <c r="A55" s="130">
        <v>54.0</v>
      </c>
      <c r="B55" s="148" t="s">
        <v>1186</v>
      </c>
      <c r="C55" s="1" t="s">
        <v>1937</v>
      </c>
      <c r="D55" s="44">
        <v>2.0</v>
      </c>
      <c r="E55" s="135" t="s">
        <v>1938</v>
      </c>
      <c r="F55" s="3">
        <v>2.0</v>
      </c>
      <c r="G55" s="135" t="s">
        <v>1939</v>
      </c>
      <c r="H55" s="135" t="s">
        <v>1940</v>
      </c>
    </row>
    <row r="56">
      <c r="A56" s="130">
        <v>55.0</v>
      </c>
      <c r="B56" s="147" t="s">
        <v>1188</v>
      </c>
      <c r="C56" s="1" t="s">
        <v>1937</v>
      </c>
      <c r="D56" s="44">
        <v>2.0</v>
      </c>
      <c r="E56" s="135" t="s">
        <v>1941</v>
      </c>
      <c r="F56" s="3">
        <v>2.0</v>
      </c>
      <c r="G56" s="135" t="s">
        <v>1939</v>
      </c>
      <c r="H56" s="135" t="s">
        <v>1942</v>
      </c>
    </row>
    <row r="57">
      <c r="A57" s="130">
        <v>56.0</v>
      </c>
      <c r="B57" s="149" t="s">
        <v>1190</v>
      </c>
      <c r="C57" s="1" t="s">
        <v>1937</v>
      </c>
      <c r="D57" s="44">
        <v>2.0</v>
      </c>
      <c r="E57" s="135" t="s">
        <v>1943</v>
      </c>
      <c r="F57" s="3">
        <v>2.0</v>
      </c>
      <c r="G57" s="135" t="s">
        <v>1939</v>
      </c>
      <c r="H57" s="135" t="s">
        <v>1944</v>
      </c>
    </row>
    <row r="58">
      <c r="A58" s="130">
        <v>57.0</v>
      </c>
      <c r="B58" s="150" t="s">
        <v>1192</v>
      </c>
      <c r="C58" s="1" t="s">
        <v>1193</v>
      </c>
      <c r="D58" s="44">
        <v>1.0</v>
      </c>
      <c r="E58" s="135" t="str">
        <f>C58</f>
        <v>360 Days ÷ Receivable Turnover</v>
      </c>
      <c r="F58" s="3">
        <v>1.0</v>
      </c>
      <c r="G58" s="136" t="s">
        <v>1945</v>
      </c>
      <c r="H58" s="135" t="s">
        <v>1722</v>
      </c>
    </row>
    <row r="59">
      <c r="A59" s="130">
        <v>58.0</v>
      </c>
      <c r="B59" s="76" t="s">
        <v>1196</v>
      </c>
      <c r="C59" s="1" t="s">
        <v>1946</v>
      </c>
      <c r="D59" s="44">
        <v>2.0</v>
      </c>
      <c r="E59" s="135" t="s">
        <v>1947</v>
      </c>
      <c r="F59" s="3">
        <v>2.0</v>
      </c>
      <c r="G59" s="135" t="s">
        <v>1948</v>
      </c>
      <c r="H59" s="135" t="s">
        <v>1949</v>
      </c>
    </row>
    <row r="60">
      <c r="A60" s="130">
        <v>59.0</v>
      </c>
      <c r="B60" s="76" t="s">
        <v>1200</v>
      </c>
      <c r="C60" s="1" t="s">
        <v>1882</v>
      </c>
      <c r="D60" s="44">
        <v>2.0</v>
      </c>
      <c r="E60" s="135" t="s">
        <v>1950</v>
      </c>
      <c r="F60" s="3">
        <v>2.0</v>
      </c>
      <c r="G60" s="135" t="s">
        <v>1944</v>
      </c>
      <c r="H60" s="135" t="s">
        <v>1949</v>
      </c>
    </row>
    <row r="61">
      <c r="A61" s="130">
        <v>60.0</v>
      </c>
      <c r="B61" s="147" t="s">
        <v>1202</v>
      </c>
      <c r="C61" s="1" t="s">
        <v>1946</v>
      </c>
      <c r="D61" s="44">
        <v>2.0</v>
      </c>
      <c r="E61" s="135" t="s">
        <v>1951</v>
      </c>
      <c r="F61" s="3">
        <v>2.0</v>
      </c>
      <c r="G61" s="135" t="s">
        <v>1948</v>
      </c>
      <c r="H61" s="135" t="s">
        <v>1952</v>
      </c>
    </row>
    <row r="62">
      <c r="A62" s="130">
        <v>61.0</v>
      </c>
      <c r="B62" s="147" t="s">
        <v>1204</v>
      </c>
      <c r="C62" s="1" t="s">
        <v>1946</v>
      </c>
      <c r="D62" s="44">
        <v>2.0</v>
      </c>
      <c r="E62" s="135" t="s">
        <v>1953</v>
      </c>
      <c r="F62" s="3">
        <v>2.0</v>
      </c>
      <c r="G62" s="135" t="s">
        <v>1948</v>
      </c>
      <c r="H62" s="135" t="s">
        <v>1954</v>
      </c>
    </row>
    <row r="63">
      <c r="A63" s="130">
        <v>62.0</v>
      </c>
      <c r="B63" s="147" t="s">
        <v>1207</v>
      </c>
      <c r="C63" s="1" t="s">
        <v>1955</v>
      </c>
      <c r="D63" s="44">
        <v>2.0</v>
      </c>
      <c r="E63" s="135" t="s">
        <v>1956</v>
      </c>
      <c r="F63" s="3">
        <v>2.0</v>
      </c>
      <c r="G63" s="135" t="s">
        <v>1957</v>
      </c>
      <c r="H63" s="135" t="s">
        <v>1939</v>
      </c>
    </row>
    <row r="64">
      <c r="A64" s="130">
        <v>63.0</v>
      </c>
      <c r="B64" s="147" t="s">
        <v>1209</v>
      </c>
      <c r="C64" s="1" t="s">
        <v>1895</v>
      </c>
      <c r="D64" s="44">
        <v>2.0</v>
      </c>
      <c r="E64" s="135" t="s">
        <v>1958</v>
      </c>
      <c r="F64" s="3">
        <v>2.0</v>
      </c>
      <c r="G64" s="135" t="s">
        <v>1959</v>
      </c>
      <c r="H64" s="135" t="s">
        <v>1939</v>
      </c>
    </row>
    <row r="65">
      <c r="A65" s="130">
        <v>64.0</v>
      </c>
      <c r="B65" s="147" t="s">
        <v>1212</v>
      </c>
      <c r="C65" s="1" t="s">
        <v>1211</v>
      </c>
      <c r="D65" s="44">
        <v>1.0</v>
      </c>
      <c r="E65" s="135" t="str">
        <f t="shared" ref="E65:E66" si="4">C65</f>
        <v>Gross profit margin</v>
      </c>
      <c r="F65" s="3">
        <v>1.0</v>
      </c>
      <c r="G65" s="135" t="s">
        <v>1211</v>
      </c>
      <c r="H65" s="135" t="s">
        <v>1885</v>
      </c>
    </row>
    <row r="66">
      <c r="A66" s="130">
        <v>65.0</v>
      </c>
      <c r="B66" s="147" t="s">
        <v>1214</v>
      </c>
      <c r="C66" s="1" t="s">
        <v>1213</v>
      </c>
      <c r="D66" s="44">
        <v>1.0</v>
      </c>
      <c r="E66" s="135" t="str">
        <f t="shared" si="4"/>
        <v>Operating margin</v>
      </c>
      <c r="F66" s="3">
        <v>1.0</v>
      </c>
      <c r="G66" s="135" t="s">
        <v>1213</v>
      </c>
      <c r="H66" s="135" t="s">
        <v>1885</v>
      </c>
    </row>
    <row r="67">
      <c r="A67" s="130">
        <v>66.0</v>
      </c>
      <c r="B67" s="147" t="s">
        <v>1216</v>
      </c>
      <c r="C67" s="1" t="s">
        <v>759</v>
      </c>
      <c r="D67" s="44">
        <v>2.0</v>
      </c>
      <c r="E67" s="135" t="s">
        <v>1960</v>
      </c>
      <c r="F67" s="3">
        <v>2.0</v>
      </c>
      <c r="G67" s="135" t="s">
        <v>1961</v>
      </c>
      <c r="H67" s="135" t="s">
        <v>1962</v>
      </c>
    </row>
    <row r="68">
      <c r="A68" s="130">
        <v>67.0</v>
      </c>
      <c r="B68" s="147" t="s">
        <v>1218</v>
      </c>
      <c r="C68" s="1" t="s">
        <v>1895</v>
      </c>
      <c r="D68" s="44">
        <v>2.0</v>
      </c>
      <c r="E68" s="135" t="s">
        <v>1963</v>
      </c>
      <c r="F68" s="3">
        <v>2.0</v>
      </c>
      <c r="G68" s="135" t="s">
        <v>1959</v>
      </c>
      <c r="H68" s="135" t="s">
        <v>1964</v>
      </c>
    </row>
    <row r="69">
      <c r="A69" s="130">
        <v>68.0</v>
      </c>
      <c r="B69" s="147" t="s">
        <v>1220</v>
      </c>
      <c r="C69" s="1" t="s">
        <v>1965</v>
      </c>
      <c r="D69" s="44">
        <v>2.0</v>
      </c>
      <c r="E69" s="135" t="s">
        <v>1966</v>
      </c>
      <c r="F69" s="3">
        <v>2.0</v>
      </c>
      <c r="G69" s="135" t="s">
        <v>1967</v>
      </c>
      <c r="H69" s="135" t="s">
        <v>1968</v>
      </c>
    </row>
    <row r="70">
      <c r="A70" s="130">
        <v>69.0</v>
      </c>
      <c r="B70" s="147" t="s">
        <v>1222</v>
      </c>
      <c r="C70" s="1" t="s">
        <v>1969</v>
      </c>
      <c r="D70" s="44">
        <v>2.0</v>
      </c>
      <c r="E70" s="135" t="s">
        <v>1970</v>
      </c>
      <c r="F70" s="3">
        <v>2.0</v>
      </c>
      <c r="G70" s="135" t="s">
        <v>1971</v>
      </c>
      <c r="H70" s="135" t="s">
        <v>1944</v>
      </c>
    </row>
    <row r="71">
      <c r="A71" s="130">
        <v>70.0</v>
      </c>
      <c r="B71" s="147" t="s">
        <v>1225</v>
      </c>
      <c r="C71" s="1" t="s">
        <v>1224</v>
      </c>
      <c r="D71" s="44">
        <v>1.0</v>
      </c>
      <c r="E71" s="135" t="str">
        <f t="shared" ref="E71:E99" si="5">C71</f>
        <v>ROA</v>
      </c>
      <c r="F71" s="3">
        <v>1.0</v>
      </c>
      <c r="G71" s="135" t="s">
        <v>1224</v>
      </c>
      <c r="H71" s="135" t="s">
        <v>1885</v>
      </c>
    </row>
    <row r="72">
      <c r="A72" s="130">
        <v>71.0</v>
      </c>
      <c r="B72" s="82" t="s">
        <v>1227</v>
      </c>
      <c r="C72" s="1" t="s">
        <v>1228</v>
      </c>
      <c r="D72" s="44">
        <v>1.0</v>
      </c>
      <c r="E72" s="135" t="str">
        <f t="shared" si="5"/>
        <v>Gross Profit/Net Sales X 100</v>
      </c>
      <c r="F72" s="3">
        <v>1.0</v>
      </c>
      <c r="G72" s="135" t="s">
        <v>1874</v>
      </c>
      <c r="H72" s="135" t="s">
        <v>1972</v>
      </c>
    </row>
    <row r="73">
      <c r="A73" s="130">
        <v>72.0</v>
      </c>
      <c r="B73" s="82" t="s">
        <v>1229</v>
      </c>
      <c r="C73" s="1" t="s">
        <v>1230</v>
      </c>
      <c r="D73" s="44">
        <v>1.0</v>
      </c>
      <c r="E73" s="135" t="str">
        <f t="shared" si="5"/>
        <v>Operating Cost/Net Sales X 100</v>
      </c>
      <c r="F73" s="3">
        <v>1.0</v>
      </c>
      <c r="G73" s="135" t="s">
        <v>1973</v>
      </c>
      <c r="H73" s="135" t="s">
        <v>1972</v>
      </c>
    </row>
    <row r="74">
      <c r="A74" s="130">
        <v>73.0</v>
      </c>
      <c r="B74" s="82" t="s">
        <v>1231</v>
      </c>
      <c r="C74" s="1" t="s">
        <v>1232</v>
      </c>
      <c r="D74" s="44">
        <v>1.0</v>
      </c>
      <c r="E74" s="135" t="str">
        <f t="shared" si="5"/>
        <v>Operating Profit/Net Sales X 100</v>
      </c>
      <c r="F74" s="3">
        <v>1.0</v>
      </c>
      <c r="G74" s="135" t="s">
        <v>1974</v>
      </c>
      <c r="H74" s="135" t="s">
        <v>1972</v>
      </c>
    </row>
    <row r="75">
      <c r="A75" s="130">
        <v>74.0</v>
      </c>
      <c r="B75" s="82" t="s">
        <v>1233</v>
      </c>
      <c r="C75" s="1" t="s">
        <v>1232</v>
      </c>
      <c r="D75" s="44">
        <v>1.0</v>
      </c>
      <c r="E75" s="135" t="str">
        <f t="shared" si="5"/>
        <v>Operating Profit/Net Sales X 100</v>
      </c>
      <c r="F75" s="3">
        <v>1.0</v>
      </c>
      <c r="G75" s="135" t="s">
        <v>1974</v>
      </c>
      <c r="H75" s="135" t="s">
        <v>1972</v>
      </c>
    </row>
    <row r="76">
      <c r="A76" s="130">
        <v>75.0</v>
      </c>
      <c r="B76" s="82" t="s">
        <v>1234</v>
      </c>
      <c r="C76" s="1" t="s">
        <v>1235</v>
      </c>
      <c r="D76" s="44">
        <v>1.0</v>
      </c>
      <c r="E76" s="135" t="str">
        <f t="shared" si="5"/>
        <v>Net Profit After Interest And Taxes/ Shareholders Funds or Investments X 100</v>
      </c>
      <c r="F76" s="3">
        <v>1.0</v>
      </c>
      <c r="G76" s="135" t="s">
        <v>1975</v>
      </c>
      <c r="H76" s="135" t="s">
        <v>1976</v>
      </c>
    </row>
    <row r="77">
      <c r="A77" s="130">
        <v>76.0</v>
      </c>
      <c r="B77" s="82" t="s">
        <v>1236</v>
      </c>
      <c r="C77" s="1" t="s">
        <v>1237</v>
      </c>
      <c r="D77" s="44">
        <v>1.0</v>
      </c>
      <c r="E77" s="135" t="str">
        <f t="shared" si="5"/>
        <v>Net Profit after Taxes/ Gross Capital Employed X 100</v>
      </c>
      <c r="F77" s="3">
        <v>1.0</v>
      </c>
      <c r="G77" s="135" t="s">
        <v>1977</v>
      </c>
      <c r="H77" s="135" t="s">
        <v>1978</v>
      </c>
    </row>
    <row r="78">
      <c r="A78" s="130">
        <v>77.0</v>
      </c>
      <c r="B78" s="82" t="s">
        <v>1238</v>
      </c>
      <c r="C78" s="1" t="s">
        <v>1239</v>
      </c>
      <c r="D78" s="44">
        <v>1.0</v>
      </c>
      <c r="E78" s="135" t="str">
        <f t="shared" si="5"/>
        <v>Net Profit After Tax &amp; Preference Dividend /No of Equity Shares</v>
      </c>
      <c r="F78" s="3">
        <v>1.0</v>
      </c>
      <c r="G78" s="135" t="s">
        <v>1979</v>
      </c>
      <c r="H78" s="135" t="s">
        <v>1980</v>
      </c>
    </row>
    <row r="79">
      <c r="A79" s="130">
        <v>78.0</v>
      </c>
      <c r="B79" s="82" t="s">
        <v>1240</v>
      </c>
      <c r="C79" s="1" t="s">
        <v>1241</v>
      </c>
      <c r="D79" s="44">
        <v>1.0</v>
      </c>
      <c r="E79" s="135" t="str">
        <f t="shared" si="5"/>
        <v>Dividend Per Equity Share/Earning Per Equity Share X 100</v>
      </c>
      <c r="F79" s="3">
        <v>1.0</v>
      </c>
      <c r="G79" s="135" t="s">
        <v>1981</v>
      </c>
      <c r="H79" s="135" t="s">
        <v>1982</v>
      </c>
    </row>
    <row r="80">
      <c r="A80" s="130">
        <v>79.0</v>
      </c>
      <c r="B80" s="82" t="s">
        <v>1242</v>
      </c>
      <c r="C80" s="1" t="s">
        <v>1243</v>
      </c>
      <c r="D80" s="44">
        <v>1.0</v>
      </c>
      <c r="E80" s="135" t="str">
        <f t="shared" si="5"/>
        <v>Net Profit after Tax &amp; Preference Dividend / No. of Equity Share</v>
      </c>
      <c r="F80" s="3">
        <v>1.0</v>
      </c>
      <c r="G80" s="135" t="s">
        <v>1983</v>
      </c>
      <c r="H80" s="135" t="s">
        <v>1984</v>
      </c>
    </row>
    <row r="81">
      <c r="A81" s="130">
        <v>80.0</v>
      </c>
      <c r="B81" s="82" t="s">
        <v>1244</v>
      </c>
      <c r="C81" s="1" t="s">
        <v>1245</v>
      </c>
      <c r="D81" s="44">
        <v>1.0</v>
      </c>
      <c r="E81" s="135" t="str">
        <f t="shared" si="5"/>
        <v>Dividend Per Share/ Market Value Per Share X 100</v>
      </c>
      <c r="F81" s="3">
        <v>1.0</v>
      </c>
      <c r="G81" s="135" t="s">
        <v>1985</v>
      </c>
      <c r="H81" s="135" t="s">
        <v>1986</v>
      </c>
    </row>
    <row r="82">
      <c r="A82" s="130">
        <v>81.0</v>
      </c>
      <c r="B82" s="82" t="s">
        <v>1246</v>
      </c>
      <c r="C82" s="1" t="s">
        <v>1247</v>
      </c>
      <c r="D82" s="44">
        <v>1.0</v>
      </c>
      <c r="E82" s="135" t="str">
        <f t="shared" si="5"/>
        <v>Market Price Per Share Equity Share/ Earning Per Share X 100</v>
      </c>
      <c r="F82" s="3">
        <v>1.0</v>
      </c>
      <c r="G82" s="135" t="s">
        <v>1987</v>
      </c>
      <c r="H82" s="135" t="s">
        <v>1988</v>
      </c>
    </row>
    <row r="83">
      <c r="A83" s="130">
        <v>82.0</v>
      </c>
      <c r="B83" s="82" t="s">
        <v>1248</v>
      </c>
      <c r="C83" s="1" t="s">
        <v>1249</v>
      </c>
      <c r="D83" s="44">
        <v>1.0</v>
      </c>
      <c r="E83" s="135" t="str">
        <f t="shared" si="5"/>
        <v>Net Profit after Taxes / Shareholders Net Worth X 100</v>
      </c>
      <c r="F83" s="3">
        <v>1.0</v>
      </c>
      <c r="G83" s="135" t="s">
        <v>1977</v>
      </c>
      <c r="H83" s="135" t="s">
        <v>1989</v>
      </c>
    </row>
    <row r="84">
      <c r="A84" s="130">
        <v>83.0</v>
      </c>
      <c r="B84" s="82" t="s">
        <v>1250</v>
      </c>
      <c r="C84" s="1" t="s">
        <v>1251</v>
      </c>
      <c r="D84" s="44">
        <v>1.0</v>
      </c>
      <c r="E84" s="135" t="str">
        <f t="shared" si="5"/>
        <v>Net Sales / Inventory</v>
      </c>
      <c r="F84" s="3">
        <v>1.0</v>
      </c>
      <c r="G84" s="135" t="s">
        <v>1875</v>
      </c>
      <c r="H84" s="135" t="s">
        <v>274</v>
      </c>
    </row>
    <row r="85">
      <c r="A85" s="130">
        <v>84.0</v>
      </c>
      <c r="B85" s="82" t="s">
        <v>1252</v>
      </c>
      <c r="C85" s="1" t="s">
        <v>1253</v>
      </c>
      <c r="D85" s="44">
        <v>1.0</v>
      </c>
      <c r="E85" s="135" t="str">
        <f t="shared" si="5"/>
        <v>Total Sales / Account Receivables</v>
      </c>
      <c r="F85" s="3">
        <v>1.0</v>
      </c>
      <c r="G85" s="135" t="s">
        <v>1990</v>
      </c>
      <c r="H85" s="135" t="s">
        <v>1991</v>
      </c>
    </row>
    <row r="86">
      <c r="A86" s="130">
        <v>85.0</v>
      </c>
      <c r="B86" s="82" t="s">
        <v>1254</v>
      </c>
      <c r="C86" s="1" t="s">
        <v>1255</v>
      </c>
      <c r="D86" s="44">
        <v>1.0</v>
      </c>
      <c r="E86" s="135" t="str">
        <f t="shared" si="5"/>
        <v>Receivables x Months or days in a year / Net Credit Sales for the year</v>
      </c>
      <c r="F86" s="3">
        <v>1.0</v>
      </c>
      <c r="G86" s="135" t="s">
        <v>1992</v>
      </c>
      <c r="H86" s="135" t="s">
        <v>1993</v>
      </c>
    </row>
    <row r="87">
      <c r="A87" s="130">
        <v>86.0</v>
      </c>
      <c r="B87" s="82" t="s">
        <v>1256</v>
      </c>
      <c r="C87" s="1" t="s">
        <v>1257</v>
      </c>
      <c r="D87" s="44">
        <v>1.0</v>
      </c>
      <c r="E87" s="135" t="str">
        <f t="shared" si="5"/>
        <v>Net Credit Purchases / Average Accounts Payable</v>
      </c>
      <c r="F87" s="3">
        <v>1.0</v>
      </c>
      <c r="G87" s="135" t="s">
        <v>1994</v>
      </c>
      <c r="H87" s="135" t="s">
        <v>1995</v>
      </c>
    </row>
    <row r="88">
      <c r="A88" s="130">
        <v>87.0</v>
      </c>
      <c r="B88" s="82" t="s">
        <v>1258</v>
      </c>
      <c r="C88" s="1" t="s">
        <v>1259</v>
      </c>
      <c r="D88" s="44">
        <v>1.0</v>
      </c>
      <c r="E88" s="135" t="str">
        <f t="shared" si="5"/>
        <v>Average Trade Creditors / Net Credit Purchases X 100</v>
      </c>
      <c r="F88" s="3">
        <v>1.0</v>
      </c>
      <c r="G88" s="135" t="s">
        <v>1996</v>
      </c>
      <c r="H88" s="135" t="s">
        <v>1997</v>
      </c>
    </row>
    <row r="89">
      <c r="A89" s="130">
        <v>88.0</v>
      </c>
      <c r="B89" s="82" t="s">
        <v>1260</v>
      </c>
      <c r="C89" s="1" t="s">
        <v>1261</v>
      </c>
      <c r="D89" s="44">
        <v>1.0</v>
      </c>
      <c r="E89" s="135" t="str">
        <f t="shared" si="5"/>
        <v>Net Sales / Working Capital</v>
      </c>
      <c r="F89" s="3">
        <v>1.0</v>
      </c>
      <c r="G89" s="135" t="s">
        <v>1875</v>
      </c>
      <c r="H89" s="135" t="s">
        <v>764</v>
      </c>
    </row>
    <row r="90">
      <c r="A90" s="130">
        <v>89.0</v>
      </c>
      <c r="B90" s="82" t="s">
        <v>1262</v>
      </c>
      <c r="C90" s="1" t="s">
        <v>1263</v>
      </c>
      <c r="D90" s="44">
        <v>1.0</v>
      </c>
      <c r="E90" s="135" t="str">
        <f t="shared" si="5"/>
        <v>Cost of goods Sold / Total Fixed Assets</v>
      </c>
      <c r="F90" s="3">
        <v>1.0</v>
      </c>
      <c r="G90" s="135" t="s">
        <v>1998</v>
      </c>
      <c r="H90" s="135" t="s">
        <v>1999</v>
      </c>
    </row>
    <row r="91">
      <c r="A91" s="130">
        <v>90.0</v>
      </c>
      <c r="B91" s="82" t="s">
        <v>1264</v>
      </c>
      <c r="C91" s="1" t="s">
        <v>1265</v>
      </c>
      <c r="D91" s="44">
        <v>1.0</v>
      </c>
      <c r="E91" s="135" t="str">
        <f t="shared" si="5"/>
        <v>Cost of Sales / Capital Employed</v>
      </c>
      <c r="F91" s="3">
        <v>1.0</v>
      </c>
      <c r="G91" s="135" t="s">
        <v>2000</v>
      </c>
      <c r="H91" s="135" t="s">
        <v>2001</v>
      </c>
    </row>
    <row r="92">
      <c r="A92" s="130">
        <v>91.0</v>
      </c>
      <c r="B92" s="82" t="s">
        <v>1266</v>
      </c>
      <c r="C92" s="1" t="s">
        <v>1267</v>
      </c>
      <c r="D92" s="44">
        <v>1.0</v>
      </c>
      <c r="E92" s="135" t="str">
        <f t="shared" si="5"/>
        <v>Total Long Term Debts / Shareholders Fund</v>
      </c>
      <c r="F92" s="3">
        <v>1.0</v>
      </c>
      <c r="G92" s="135" t="s">
        <v>2002</v>
      </c>
      <c r="H92" s="135" t="s">
        <v>2003</v>
      </c>
    </row>
    <row r="93">
      <c r="A93" s="130">
        <v>92.0</v>
      </c>
      <c r="B93" s="83" t="s">
        <v>1268</v>
      </c>
      <c r="C93" s="1" t="s">
        <v>1269</v>
      </c>
      <c r="D93" s="44">
        <v>1.0</v>
      </c>
      <c r="E93" s="135" t="str">
        <f t="shared" si="5"/>
        <v>Shareholders Fund/ Total Assets</v>
      </c>
      <c r="F93" s="3">
        <v>1.0</v>
      </c>
      <c r="G93" s="135" t="s">
        <v>2003</v>
      </c>
      <c r="H93" s="135" t="s">
        <v>364</v>
      </c>
    </row>
    <row r="94">
      <c r="A94" s="130">
        <v>93.0</v>
      </c>
      <c r="B94" s="83" t="s">
        <v>1270</v>
      </c>
      <c r="C94" s="1" t="s">
        <v>1271</v>
      </c>
      <c r="D94" s="44">
        <v>1.0</v>
      </c>
      <c r="E94" s="135" t="str">
        <f t="shared" si="5"/>
        <v>Equity Share Capital / Fixed Interest Bearing Funds</v>
      </c>
      <c r="F94" s="3">
        <v>1.0</v>
      </c>
      <c r="G94" s="135" t="s">
        <v>2004</v>
      </c>
      <c r="H94" s="135" t="s">
        <v>2005</v>
      </c>
    </row>
    <row r="95">
      <c r="A95" s="130">
        <v>94.0</v>
      </c>
      <c r="B95" s="83" t="s">
        <v>1272</v>
      </c>
      <c r="C95" s="1" t="s">
        <v>1273</v>
      </c>
      <c r="D95" s="44">
        <v>1.0</v>
      </c>
      <c r="E95" s="135" t="str">
        <f t="shared" si="5"/>
        <v>Net profit Before Interest &amp; Taxes / Fixed Interest Charges</v>
      </c>
      <c r="F95" s="3">
        <v>1.0</v>
      </c>
      <c r="G95" s="135" t="s">
        <v>2006</v>
      </c>
      <c r="H95" s="135" t="s">
        <v>2007</v>
      </c>
    </row>
    <row r="96">
      <c r="A96" s="130">
        <v>95.0</v>
      </c>
      <c r="B96" s="82" t="s">
        <v>1274</v>
      </c>
      <c r="C96" s="1" t="s">
        <v>1275</v>
      </c>
      <c r="D96" s="44">
        <v>1.0</v>
      </c>
      <c r="E96" s="135" t="str">
        <f t="shared" si="5"/>
        <v>Net profit / Total Assets</v>
      </c>
      <c r="F96" s="3">
        <v>1.0</v>
      </c>
      <c r="G96" s="135" t="s">
        <v>2008</v>
      </c>
      <c r="H96" s="135" t="s">
        <v>364</v>
      </c>
    </row>
    <row r="97">
      <c r="A97" s="130">
        <v>96.0</v>
      </c>
      <c r="B97" s="150" t="s">
        <v>1276</v>
      </c>
      <c r="C97" s="1" t="s">
        <v>1277</v>
      </c>
      <c r="D97" s="44">
        <v>1.0</v>
      </c>
      <c r="E97" s="135" t="str">
        <f t="shared" si="5"/>
        <v>Cost of Sales ÷ Average Inventory</v>
      </c>
      <c r="F97" s="3">
        <v>1.0</v>
      </c>
      <c r="G97" s="135" t="s">
        <v>2000</v>
      </c>
      <c r="H97" s="135" t="s">
        <v>2009</v>
      </c>
    </row>
    <row r="98">
      <c r="A98" s="130">
        <v>97.0</v>
      </c>
      <c r="B98" s="150" t="s">
        <v>1279</v>
      </c>
      <c r="C98" s="1" t="s">
        <v>1280</v>
      </c>
      <c r="D98" s="44">
        <v>1.0</v>
      </c>
      <c r="E98" s="135" t="str">
        <f t="shared" si="5"/>
        <v>360 Days ÷ Inventory Turnover</v>
      </c>
      <c r="F98" s="3">
        <v>1.0</v>
      </c>
      <c r="G98" s="136" t="s">
        <v>1945</v>
      </c>
      <c r="H98" s="135" t="s">
        <v>1722</v>
      </c>
    </row>
    <row r="99">
      <c r="A99" s="130">
        <v>98.0</v>
      </c>
      <c r="B99" s="150" t="s">
        <v>1282</v>
      </c>
      <c r="C99" s="1" t="s">
        <v>1283</v>
      </c>
      <c r="D99" s="44">
        <v>1.0</v>
      </c>
      <c r="E99" s="135" t="str">
        <f t="shared" si="5"/>
        <v>Net Credit Purchases ÷ Ave. Accounts Payable</v>
      </c>
      <c r="F99" s="3">
        <v>1.0</v>
      </c>
      <c r="G99" s="135" t="s">
        <v>1994</v>
      </c>
      <c r="H99" s="135" t="s">
        <v>2010</v>
      </c>
    </row>
    <row r="100">
      <c r="A100" s="130">
        <v>99.0</v>
      </c>
      <c r="B100" s="147" t="s">
        <v>1286</v>
      </c>
      <c r="C100" s="1" t="s">
        <v>759</v>
      </c>
      <c r="D100" s="44">
        <v>2.0</v>
      </c>
      <c r="E100" s="135" t="s">
        <v>2011</v>
      </c>
      <c r="F100" s="3">
        <v>2.0</v>
      </c>
      <c r="G100" s="135" t="s">
        <v>1961</v>
      </c>
      <c r="H100" s="135" t="s">
        <v>2012</v>
      </c>
    </row>
    <row r="101">
      <c r="A101" s="130">
        <v>100.0</v>
      </c>
      <c r="B101" s="147" t="s">
        <v>1290</v>
      </c>
      <c r="C101" s="1" t="s">
        <v>2013</v>
      </c>
      <c r="D101" s="44">
        <v>2.0</v>
      </c>
      <c r="E101" s="135" t="s">
        <v>2014</v>
      </c>
      <c r="F101" s="3">
        <v>2.0</v>
      </c>
      <c r="G101" s="135" t="s">
        <v>2015</v>
      </c>
      <c r="H101" s="135" t="s">
        <v>2016</v>
      </c>
    </row>
    <row r="102">
      <c r="A102" s="130">
        <v>101.0</v>
      </c>
      <c r="B102" s="149" t="s">
        <v>1293</v>
      </c>
      <c r="C102" s="1" t="s">
        <v>2017</v>
      </c>
      <c r="D102" s="44">
        <v>2.0</v>
      </c>
      <c r="E102" s="135" t="s">
        <v>2018</v>
      </c>
      <c r="F102" s="3">
        <v>2.0</v>
      </c>
      <c r="G102" s="135" t="s">
        <v>2019</v>
      </c>
      <c r="H102" s="135" t="s">
        <v>2020</v>
      </c>
    </row>
    <row r="103">
      <c r="A103" s="130">
        <v>102.0</v>
      </c>
      <c r="B103" s="147" t="s">
        <v>1296</v>
      </c>
      <c r="C103" s="1" t="s">
        <v>1297</v>
      </c>
      <c r="D103" s="44">
        <v>1.0</v>
      </c>
      <c r="E103" s="135" t="str">
        <f t="shared" ref="E103:E104" si="6">C103</f>
        <v>Cash + Short term marketable securities + Receivables / Daily expenditures</v>
      </c>
      <c r="F103" s="3">
        <v>1.0</v>
      </c>
      <c r="G103" s="135" t="s">
        <v>1303</v>
      </c>
      <c r="H103" s="135" t="s">
        <v>2021</v>
      </c>
    </row>
    <row r="104">
      <c r="A104" s="130">
        <v>103.0</v>
      </c>
      <c r="B104" s="147" t="s">
        <v>1298</v>
      </c>
      <c r="C104" s="1" t="s">
        <v>1299</v>
      </c>
      <c r="D104" s="44">
        <v>1.0</v>
      </c>
      <c r="E104" s="135" t="str">
        <f t="shared" si="6"/>
        <v>DOH + DSO - Number of days of payables</v>
      </c>
      <c r="F104" s="3">
        <v>1.0</v>
      </c>
      <c r="G104" s="135" t="s">
        <v>1299</v>
      </c>
      <c r="H104" s="135" t="s">
        <v>1885</v>
      </c>
    </row>
    <row r="105">
      <c r="A105" s="130">
        <v>104.0</v>
      </c>
      <c r="B105" s="110" t="s">
        <v>2022</v>
      </c>
      <c r="C105" s="1" t="s">
        <v>1867</v>
      </c>
      <c r="D105" s="44">
        <v>2.0</v>
      </c>
      <c r="E105" s="135" t="s">
        <v>2023</v>
      </c>
      <c r="F105" s="3">
        <v>2.0</v>
      </c>
      <c r="G105" s="135" t="s">
        <v>2024</v>
      </c>
      <c r="H105" s="135" t="s">
        <v>2020</v>
      </c>
    </row>
    <row r="106">
      <c r="A106" s="130">
        <v>105.0</v>
      </c>
      <c r="B106" s="94" t="s">
        <v>1302</v>
      </c>
      <c r="C106" s="1" t="s">
        <v>1303</v>
      </c>
      <c r="D106" s="44">
        <v>1.0</v>
      </c>
      <c r="E106" s="135" t="str">
        <f t="shared" ref="E106:E117" si="7">C106</f>
        <v>Cash + Short term marketable securities + Receivables</v>
      </c>
      <c r="F106" s="3">
        <v>1.0</v>
      </c>
      <c r="G106" s="135" t="s">
        <v>1303</v>
      </c>
      <c r="H106" s="135" t="s">
        <v>1885</v>
      </c>
    </row>
    <row r="107">
      <c r="A107" s="130">
        <v>106.0</v>
      </c>
      <c r="B107" s="83" t="s">
        <v>1300</v>
      </c>
      <c r="C107" s="1" t="s">
        <v>1304</v>
      </c>
      <c r="D107" s="44">
        <v>1.0</v>
      </c>
      <c r="E107" s="135" t="str">
        <f t="shared" si="7"/>
        <v>Current Assets/Current Liabilities</v>
      </c>
      <c r="F107" s="3">
        <v>1.0</v>
      </c>
      <c r="G107" s="135" t="s">
        <v>1883</v>
      </c>
      <c r="H107" s="135" t="s">
        <v>1894</v>
      </c>
    </row>
    <row r="108">
      <c r="A108" s="130">
        <v>107.0</v>
      </c>
      <c r="B108" s="83" t="s">
        <v>770</v>
      </c>
      <c r="C108" s="1" t="s">
        <v>1305</v>
      </c>
      <c r="D108" s="44">
        <v>1.0</v>
      </c>
      <c r="E108" s="135" t="str">
        <f t="shared" si="7"/>
        <v>Liquid Assets/Current Liabilities</v>
      </c>
      <c r="F108" s="3">
        <v>1.0</v>
      </c>
      <c r="G108" s="135" t="s">
        <v>2025</v>
      </c>
      <c r="H108" s="135" t="s">
        <v>1894</v>
      </c>
    </row>
    <row r="109">
      <c r="A109" s="130">
        <v>108.0</v>
      </c>
      <c r="B109" s="83" t="s">
        <v>1306</v>
      </c>
      <c r="C109" s="1" t="s">
        <v>1307</v>
      </c>
      <c r="D109" s="44">
        <v>1.0</v>
      </c>
      <c r="E109" s="135" t="str">
        <f t="shared" si="7"/>
        <v>Absolute Liquid Assets/Current Liabilities</v>
      </c>
      <c r="F109" s="3">
        <v>1.0</v>
      </c>
      <c r="G109" s="135" t="s">
        <v>2026</v>
      </c>
      <c r="H109" s="135" t="s">
        <v>1894</v>
      </c>
    </row>
    <row r="110">
      <c r="A110" s="130">
        <v>109.0</v>
      </c>
      <c r="B110" s="148" t="s">
        <v>1308</v>
      </c>
      <c r="C110" s="1" t="s">
        <v>1304</v>
      </c>
      <c r="D110" s="44">
        <v>1.0</v>
      </c>
      <c r="E110" s="135" t="str">
        <f t="shared" si="7"/>
        <v>Current Assets/Current Liabilities</v>
      </c>
      <c r="F110" s="3">
        <v>1.0</v>
      </c>
      <c r="G110" s="135" t="s">
        <v>1883</v>
      </c>
      <c r="H110" s="135" t="s">
        <v>1894</v>
      </c>
    </row>
    <row r="111">
      <c r="A111" s="130">
        <v>110.0</v>
      </c>
      <c r="B111" s="148" t="s">
        <v>1310</v>
      </c>
      <c r="C111" s="1" t="s">
        <v>1311</v>
      </c>
      <c r="D111" s="44">
        <v>1.0</v>
      </c>
      <c r="E111" s="135" t="str">
        <f t="shared" si="7"/>
        <v>Quick Assets/Current Liabilities</v>
      </c>
      <c r="F111" s="3">
        <v>1.0</v>
      </c>
      <c r="G111" s="135" t="s">
        <v>767</v>
      </c>
      <c r="H111" s="135" t="s">
        <v>1894</v>
      </c>
    </row>
    <row r="112">
      <c r="A112" s="130">
        <v>111.0</v>
      </c>
      <c r="B112" s="147" t="s">
        <v>1313</v>
      </c>
      <c r="C112" s="1" t="s">
        <v>1314</v>
      </c>
      <c r="D112" s="44">
        <v>1.0</v>
      </c>
      <c r="E112" s="135" t="str">
        <f t="shared" si="7"/>
        <v>(Current Assets - Current Liabilities)/Total Assets</v>
      </c>
      <c r="F112" s="3">
        <v>1.0</v>
      </c>
      <c r="G112" s="135" t="s">
        <v>2027</v>
      </c>
      <c r="H112" s="135" t="s">
        <v>364</v>
      </c>
    </row>
    <row r="113">
      <c r="A113" s="130">
        <v>112.0</v>
      </c>
      <c r="B113" s="147" t="s">
        <v>1137</v>
      </c>
      <c r="C113" s="1" t="s">
        <v>1316</v>
      </c>
      <c r="D113" s="44">
        <v>1.0</v>
      </c>
      <c r="E113" s="135" t="str">
        <f t="shared" si="7"/>
        <v>Cash/Current Liabilities</v>
      </c>
      <c r="F113" s="3">
        <v>1.0</v>
      </c>
      <c r="G113" s="135" t="s">
        <v>1293</v>
      </c>
      <c r="H113" s="135" t="s">
        <v>1894</v>
      </c>
    </row>
    <row r="114">
      <c r="A114" s="130">
        <v>113.0</v>
      </c>
      <c r="B114" s="147" t="s">
        <v>1318</v>
      </c>
      <c r="C114" s="1" t="s">
        <v>1319</v>
      </c>
      <c r="D114" s="44">
        <v>1.0</v>
      </c>
      <c r="E114" s="135" t="str">
        <f t="shared" si="7"/>
        <v>(Earnings Before Interest and Taxes + Depreciation)/Interest</v>
      </c>
      <c r="F114" s="3">
        <v>1.0</v>
      </c>
      <c r="G114" s="135" t="s">
        <v>2028</v>
      </c>
      <c r="H114" s="135" t="s">
        <v>1914</v>
      </c>
    </row>
    <row r="115">
      <c r="A115" s="130">
        <v>114.0</v>
      </c>
      <c r="B115" s="101" t="s">
        <v>1321</v>
      </c>
      <c r="C115" s="1" t="s">
        <v>1322</v>
      </c>
      <c r="D115" s="44">
        <v>1.0</v>
      </c>
      <c r="E115" s="135" t="str">
        <f t="shared" si="7"/>
        <v>Operating Cash Flow /Current Liabilities</v>
      </c>
      <c r="F115" s="3">
        <v>1.0</v>
      </c>
      <c r="G115" s="135" t="s">
        <v>731</v>
      </c>
      <c r="H115" s="135" t="s">
        <v>1894</v>
      </c>
    </row>
    <row r="116">
      <c r="A116" s="130">
        <v>115.0</v>
      </c>
      <c r="B116" s="147" t="s">
        <v>1324</v>
      </c>
      <c r="C116" s="1" t="s">
        <v>1325</v>
      </c>
      <c r="D116" s="44">
        <v>1.0</v>
      </c>
      <c r="E116" s="135" t="str">
        <f t="shared" si="7"/>
        <v>P/S</v>
      </c>
      <c r="F116" s="3">
        <v>1.0</v>
      </c>
      <c r="G116" s="135" t="s">
        <v>2029</v>
      </c>
      <c r="H116" s="135" t="s">
        <v>2030</v>
      </c>
    </row>
    <row r="117">
      <c r="A117" s="130">
        <v>116.0</v>
      </c>
      <c r="B117" s="148" t="s">
        <v>1326</v>
      </c>
      <c r="C117" s="1" t="s">
        <v>1327</v>
      </c>
      <c r="D117" s="44">
        <v>1.0</v>
      </c>
      <c r="E117" s="135" t="str">
        <f t="shared" si="7"/>
        <v>P/BV</v>
      </c>
      <c r="F117" s="3">
        <v>1.0</v>
      </c>
      <c r="G117" s="135" t="s">
        <v>2029</v>
      </c>
      <c r="H117" s="135" t="s">
        <v>2031</v>
      </c>
    </row>
    <row r="118">
      <c r="A118" s="130">
        <v>117.0</v>
      </c>
      <c r="B118" s="147" t="s">
        <v>1328</v>
      </c>
      <c r="C118" s="1" t="s">
        <v>1377</v>
      </c>
      <c r="D118" s="44">
        <v>2.0</v>
      </c>
      <c r="E118" s="135" t="s">
        <v>2032</v>
      </c>
      <c r="F118" s="3">
        <v>2.0</v>
      </c>
      <c r="G118" s="135" t="s">
        <v>2033</v>
      </c>
      <c r="H118" s="135" t="s">
        <v>2034</v>
      </c>
    </row>
    <row r="119">
      <c r="A119" s="130">
        <v>118.0</v>
      </c>
      <c r="B119" s="147" t="s">
        <v>1330</v>
      </c>
      <c r="C119" s="1" t="s">
        <v>1377</v>
      </c>
      <c r="D119" s="44">
        <v>2.0</v>
      </c>
      <c r="E119" s="135" t="s">
        <v>2035</v>
      </c>
      <c r="F119" s="3">
        <v>2.0</v>
      </c>
      <c r="G119" s="135" t="s">
        <v>2033</v>
      </c>
      <c r="H119" s="135" t="s">
        <v>2036</v>
      </c>
    </row>
    <row r="120">
      <c r="A120" s="130">
        <v>119.0</v>
      </c>
      <c r="B120" s="150" t="s">
        <v>1332</v>
      </c>
      <c r="C120" s="1" t="s">
        <v>1333</v>
      </c>
      <c r="D120" s="44">
        <v>1.0</v>
      </c>
      <c r="E120" s="135" t="str">
        <f>C120</f>
        <v>360 Days ÷ Accounts Payable Turnover</v>
      </c>
      <c r="F120" s="3">
        <v>1.0</v>
      </c>
      <c r="G120" s="136" t="s">
        <v>1945</v>
      </c>
      <c r="H120" s="135" t="s">
        <v>1722</v>
      </c>
    </row>
    <row r="121">
      <c r="A121" s="130">
        <v>120.0</v>
      </c>
      <c r="B121" s="147" t="s">
        <v>1336</v>
      </c>
      <c r="C121" s="1" t="s">
        <v>1946</v>
      </c>
      <c r="D121" s="44">
        <v>2.0</v>
      </c>
      <c r="E121" s="135" t="s">
        <v>2037</v>
      </c>
      <c r="F121" s="3">
        <v>2.0</v>
      </c>
      <c r="G121" s="135" t="s">
        <v>1948</v>
      </c>
      <c r="H121" s="135" t="s">
        <v>2038</v>
      </c>
    </row>
    <row r="122">
      <c r="A122" s="130">
        <v>121.0</v>
      </c>
      <c r="B122" s="147" t="s">
        <v>1339</v>
      </c>
      <c r="C122" s="1" t="s">
        <v>1882</v>
      </c>
      <c r="D122" s="44">
        <v>2.0</v>
      </c>
      <c r="E122" s="135" t="s">
        <v>2039</v>
      </c>
      <c r="F122" s="3">
        <v>2.0</v>
      </c>
      <c r="G122" s="135" t="s">
        <v>1944</v>
      </c>
      <c r="H122" s="135" t="s">
        <v>2040</v>
      </c>
    </row>
    <row r="123">
      <c r="A123" s="130">
        <v>122.0</v>
      </c>
      <c r="B123" s="147" t="s">
        <v>1341</v>
      </c>
      <c r="C123" s="1" t="s">
        <v>1946</v>
      </c>
      <c r="D123" s="44">
        <v>2.0</v>
      </c>
      <c r="E123" s="135" t="s">
        <v>1951</v>
      </c>
      <c r="F123" s="3">
        <v>2.0</v>
      </c>
      <c r="G123" s="135" t="s">
        <v>1948</v>
      </c>
      <c r="H123" s="135" t="s">
        <v>1952</v>
      </c>
    </row>
    <row r="124">
      <c r="A124" s="130">
        <v>123.0</v>
      </c>
      <c r="B124" s="147" t="s">
        <v>1342</v>
      </c>
      <c r="C124" s="1" t="s">
        <v>1946</v>
      </c>
      <c r="D124" s="44">
        <v>2.0</v>
      </c>
      <c r="E124" s="135" t="s">
        <v>2041</v>
      </c>
      <c r="F124" s="3">
        <v>2.0</v>
      </c>
      <c r="G124" s="135" t="s">
        <v>1948</v>
      </c>
      <c r="H124" s="135" t="s">
        <v>2042</v>
      </c>
    </row>
    <row r="125">
      <c r="A125" s="130">
        <v>124.0</v>
      </c>
      <c r="B125" s="151" t="s">
        <v>1344</v>
      </c>
      <c r="C125" s="1" t="s">
        <v>1345</v>
      </c>
      <c r="D125" s="44">
        <v>1.0</v>
      </c>
      <c r="E125" s="135" t="str">
        <f t="shared" ref="E125:E133" si="8">C125</f>
        <v>Total Debt/Total Equity</v>
      </c>
      <c r="F125" s="3">
        <v>1.0</v>
      </c>
      <c r="G125" s="135" t="s">
        <v>526</v>
      </c>
      <c r="H125" s="135" t="s">
        <v>2043</v>
      </c>
    </row>
    <row r="126">
      <c r="A126" s="130">
        <v>125.0</v>
      </c>
      <c r="B126" s="151" t="s">
        <v>1347</v>
      </c>
      <c r="C126" s="1" t="s">
        <v>1348</v>
      </c>
      <c r="D126" s="44">
        <v>1.0</v>
      </c>
      <c r="E126" s="135" t="str">
        <f t="shared" si="8"/>
        <v>(Total Assets - Total Equity)/Total Assets</v>
      </c>
      <c r="F126" s="3">
        <v>1.0</v>
      </c>
      <c r="G126" s="135" t="s">
        <v>2044</v>
      </c>
      <c r="H126" s="135" t="s">
        <v>364</v>
      </c>
    </row>
    <row r="127">
      <c r="A127" s="130">
        <v>126.0</v>
      </c>
      <c r="B127" s="151" t="s">
        <v>1350</v>
      </c>
      <c r="C127" s="1" t="s">
        <v>1351</v>
      </c>
      <c r="D127" s="44">
        <v>1.0</v>
      </c>
      <c r="E127" s="135" t="str">
        <f t="shared" si="8"/>
        <v>Long-Term Debt/(Long-Term Debt + Total Equity)</v>
      </c>
      <c r="F127" s="3">
        <v>1.0</v>
      </c>
      <c r="G127" s="135" t="s">
        <v>2045</v>
      </c>
      <c r="H127" s="135" t="s">
        <v>2046</v>
      </c>
    </row>
    <row r="128">
      <c r="A128" s="130">
        <v>127.0</v>
      </c>
      <c r="B128" s="151" t="s">
        <v>1354</v>
      </c>
      <c r="C128" s="1" t="s">
        <v>1355</v>
      </c>
      <c r="D128" s="44">
        <v>1.0</v>
      </c>
      <c r="E128" s="135" t="str">
        <f t="shared" si="8"/>
        <v>Costs of Goods Sold/Average Inventories</v>
      </c>
      <c r="F128" s="3">
        <v>1.0</v>
      </c>
      <c r="G128" s="135" t="s">
        <v>2047</v>
      </c>
      <c r="H128" s="135" t="s">
        <v>2048</v>
      </c>
    </row>
    <row r="129">
      <c r="A129" s="130">
        <v>128.0</v>
      </c>
      <c r="B129" s="151" t="s">
        <v>1357</v>
      </c>
      <c r="C129" s="1" t="s">
        <v>1358</v>
      </c>
      <c r="D129" s="44">
        <v>1.0</v>
      </c>
      <c r="E129" s="135" t="str">
        <f t="shared" si="8"/>
        <v>Sales/Average Total Assets</v>
      </c>
      <c r="F129" s="3">
        <v>1.0</v>
      </c>
      <c r="G129" s="135" t="s">
        <v>1888</v>
      </c>
      <c r="H129" s="135" t="s">
        <v>1877</v>
      </c>
    </row>
    <row r="130">
      <c r="A130" s="130">
        <v>129.0</v>
      </c>
      <c r="B130" s="151" t="s">
        <v>1362</v>
      </c>
      <c r="C130" s="1" t="s">
        <v>1363</v>
      </c>
      <c r="D130" s="44">
        <v>1.0</v>
      </c>
      <c r="E130" s="135" t="str">
        <f t="shared" si="8"/>
        <v>Sales/Average Accounts Receivable</v>
      </c>
      <c r="F130" s="3">
        <v>1.0</v>
      </c>
      <c r="G130" s="135" t="s">
        <v>1888</v>
      </c>
      <c r="H130" s="135" t="s">
        <v>1906</v>
      </c>
    </row>
    <row r="131">
      <c r="A131" s="130">
        <v>130.0</v>
      </c>
      <c r="B131" s="151" t="s">
        <v>1367</v>
      </c>
      <c r="C131" s="1" t="s">
        <v>1368</v>
      </c>
      <c r="D131" s="44">
        <v>1.0</v>
      </c>
      <c r="E131" s="135" t="str">
        <f t="shared" si="8"/>
        <v>Total Supplier Purchases/(Beginning Accounts Payable + Ending Accounts Payable)/2)</v>
      </c>
      <c r="F131" s="3">
        <v>1.0</v>
      </c>
      <c r="G131" s="136" t="s">
        <v>2049</v>
      </c>
      <c r="H131" s="136" t="s">
        <v>2050</v>
      </c>
    </row>
    <row r="132">
      <c r="A132" s="130">
        <v>131.0</v>
      </c>
      <c r="B132" s="151" t="s">
        <v>1373</v>
      </c>
      <c r="C132" s="1" t="s">
        <v>1374</v>
      </c>
      <c r="D132" s="44">
        <v>1.0</v>
      </c>
      <c r="E132" s="135" t="str">
        <f t="shared" si="8"/>
        <v>Price Per Share/Earnings Per Share. Investors use the price-to-earnings ratio to see how much they're paying for each dollar earned per stock.</v>
      </c>
      <c r="F132" s="3">
        <v>1.0</v>
      </c>
      <c r="G132" s="135" t="s">
        <v>2051</v>
      </c>
      <c r="H132" s="135" t="s">
        <v>2052</v>
      </c>
    </row>
    <row r="133">
      <c r="A133" s="130">
        <v>132.0</v>
      </c>
      <c r="B133" s="151" t="s">
        <v>1375</v>
      </c>
      <c r="C133" s="1" t="s">
        <v>1376</v>
      </c>
      <c r="D133" s="44">
        <v>1.0</v>
      </c>
      <c r="E133" s="135" t="str">
        <f t="shared" si="8"/>
        <v>Market Value Per Share/Book Value Per Share. This ratio compares your company's historic accounting value to the value set by the stock market.</v>
      </c>
      <c r="F133" s="3">
        <v>1.0</v>
      </c>
      <c r="G133" s="135" t="s">
        <v>2053</v>
      </c>
      <c r="H133" s="135" t="s">
        <v>2054</v>
      </c>
    </row>
    <row r="134">
      <c r="A134" s="130">
        <v>133.0</v>
      </c>
      <c r="B134" s="147" t="s">
        <v>1378</v>
      </c>
      <c r="C134" s="1" t="s">
        <v>2055</v>
      </c>
      <c r="D134" s="44">
        <v>2.0</v>
      </c>
      <c r="E134" s="135" t="s">
        <v>2056</v>
      </c>
      <c r="F134" s="3">
        <v>2.0</v>
      </c>
      <c r="G134" s="135" t="s">
        <v>2057</v>
      </c>
      <c r="H134" s="135" t="s">
        <v>1948</v>
      </c>
    </row>
    <row r="135">
      <c r="A135" s="130">
        <v>134.0</v>
      </c>
      <c r="B135" s="147" t="s">
        <v>1380</v>
      </c>
      <c r="C135" s="1" t="s">
        <v>2058</v>
      </c>
      <c r="D135" s="44">
        <v>2.0</v>
      </c>
      <c r="E135" s="135" t="s">
        <v>2059</v>
      </c>
      <c r="F135" s="3">
        <v>2.0</v>
      </c>
      <c r="G135" s="135" t="s">
        <v>2060</v>
      </c>
      <c r="H135" s="135" t="s">
        <v>2061</v>
      </c>
    </row>
    <row r="136">
      <c r="A136" s="130">
        <v>135.0</v>
      </c>
      <c r="B136" s="34" t="s">
        <v>1382</v>
      </c>
      <c r="C136" s="1" t="s">
        <v>1382</v>
      </c>
      <c r="D136" s="44">
        <v>1.0</v>
      </c>
      <c r="E136" s="135" t="str">
        <f t="shared" ref="E136:E137" si="9">C136</f>
        <v>FFO (Funds from operations) to debt</v>
      </c>
      <c r="F136" s="3">
        <v>1.0</v>
      </c>
      <c r="G136" s="135" t="s">
        <v>1382</v>
      </c>
      <c r="H136" s="135" t="s">
        <v>1885</v>
      </c>
    </row>
    <row r="137">
      <c r="A137" s="130">
        <v>136.0</v>
      </c>
      <c r="B137" s="34" t="s">
        <v>1385</v>
      </c>
      <c r="C137" s="1" t="s">
        <v>1385</v>
      </c>
      <c r="D137" s="44">
        <v>1.0</v>
      </c>
      <c r="E137" s="135" t="str">
        <f t="shared" si="9"/>
        <v>Free operating cash flow-to-debt</v>
      </c>
      <c r="F137" s="3">
        <v>1.0</v>
      </c>
      <c r="G137" s="135" t="s">
        <v>1385</v>
      </c>
      <c r="H137" s="135" t="s">
        <v>1885</v>
      </c>
    </row>
    <row r="138">
      <c r="A138" s="130">
        <v>137.0</v>
      </c>
      <c r="B138" s="34" t="s">
        <v>1378</v>
      </c>
      <c r="C138" s="1" t="s">
        <v>2062</v>
      </c>
      <c r="D138" s="44">
        <v>2.0</v>
      </c>
      <c r="E138" s="135" t="s">
        <v>2063</v>
      </c>
      <c r="F138" s="3">
        <v>2.0</v>
      </c>
      <c r="G138" s="135" t="s">
        <v>2064</v>
      </c>
      <c r="H138" s="135" t="s">
        <v>2065</v>
      </c>
    </row>
    <row r="139">
      <c r="A139" s="130">
        <v>138.0</v>
      </c>
      <c r="B139" s="110" t="s">
        <v>1389</v>
      </c>
      <c r="C139" s="1" t="s">
        <v>759</v>
      </c>
      <c r="D139" s="44">
        <v>2.0</v>
      </c>
      <c r="E139" s="135" t="s">
        <v>2066</v>
      </c>
      <c r="F139" s="3">
        <v>2.0</v>
      </c>
      <c r="G139" s="135" t="s">
        <v>1961</v>
      </c>
      <c r="H139" s="135" t="s">
        <v>2067</v>
      </c>
    </row>
    <row r="140">
      <c r="A140" s="130">
        <v>139.0</v>
      </c>
      <c r="B140" s="150" t="s">
        <v>1392</v>
      </c>
      <c r="C140" s="1" t="s">
        <v>1393</v>
      </c>
      <c r="D140" s="44">
        <v>1.0</v>
      </c>
      <c r="E140" s="135" t="str">
        <f t="shared" ref="E140:E142" si="10">C140</f>
        <v>Days Inventory Outstanding + Days Sales Outstanding</v>
      </c>
      <c r="F140" s="3">
        <v>1.0</v>
      </c>
      <c r="G140" s="135" t="s">
        <v>1393</v>
      </c>
      <c r="H140" s="135" t="s">
        <v>1885</v>
      </c>
    </row>
    <row r="141">
      <c r="A141" s="130">
        <v>140.0</v>
      </c>
      <c r="B141" s="150" t="s">
        <v>1397</v>
      </c>
      <c r="C141" s="1" t="s">
        <v>1398</v>
      </c>
      <c r="D141" s="44">
        <v>1.0</v>
      </c>
      <c r="E141" s="135" t="str">
        <f t="shared" si="10"/>
        <v>Operating Cycle - Days Payable Outstanding</v>
      </c>
      <c r="F141" s="3">
        <v>1.0</v>
      </c>
      <c r="G141" s="135" t="s">
        <v>1398</v>
      </c>
      <c r="H141" s="135" t="s">
        <v>1885</v>
      </c>
    </row>
    <row r="142">
      <c r="A142" s="130">
        <v>141.0</v>
      </c>
      <c r="B142" s="147" t="s">
        <v>1401</v>
      </c>
      <c r="C142" s="1" t="s">
        <v>1402</v>
      </c>
      <c r="D142" s="44">
        <v>1.0</v>
      </c>
      <c r="E142" s="135" t="str">
        <f t="shared" si="10"/>
        <v>Sustainable growth rate</v>
      </c>
      <c r="F142" s="3">
        <v>1.0</v>
      </c>
      <c r="G142" s="135" t="s">
        <v>1402</v>
      </c>
      <c r="H142" s="135" t="s">
        <v>1885</v>
      </c>
    </row>
    <row r="143">
      <c r="A143" s="130">
        <v>142.0</v>
      </c>
      <c r="B143" s="147" t="s">
        <v>1403</v>
      </c>
      <c r="C143" s="1" t="s">
        <v>2068</v>
      </c>
      <c r="D143" s="44">
        <v>2.0</v>
      </c>
      <c r="E143" s="135" t="s">
        <v>2069</v>
      </c>
      <c r="F143" s="3">
        <v>2.0</v>
      </c>
      <c r="G143" s="135" t="s">
        <v>2070</v>
      </c>
      <c r="H143" s="135" t="s">
        <v>2071</v>
      </c>
    </row>
    <row r="144">
      <c r="A144" s="130">
        <v>143.0</v>
      </c>
      <c r="B144" s="147" t="s">
        <v>1405</v>
      </c>
      <c r="C144" s="1" t="s">
        <v>2072</v>
      </c>
      <c r="D144" s="44">
        <v>2.0</v>
      </c>
      <c r="E144" s="135" t="s">
        <v>2073</v>
      </c>
      <c r="F144" s="3">
        <v>2.0</v>
      </c>
      <c r="G144" s="135" t="s">
        <v>2074</v>
      </c>
      <c r="H144" s="135" t="s">
        <v>2071</v>
      </c>
    </row>
    <row r="145">
      <c r="A145" s="130">
        <v>144.0</v>
      </c>
      <c r="B145" s="34" t="s">
        <v>1407</v>
      </c>
      <c r="C145" s="1" t="s">
        <v>1407</v>
      </c>
      <c r="D145" s="44">
        <v>1.0</v>
      </c>
      <c r="E145" s="135" t="str">
        <f t="shared" ref="E145:E152" si="11">C145</f>
        <v>Cash flow per share</v>
      </c>
      <c r="F145" s="3">
        <v>1.0</v>
      </c>
      <c r="G145" s="135" t="s">
        <v>1407</v>
      </c>
      <c r="H145" s="135" t="s">
        <v>1885</v>
      </c>
    </row>
    <row r="146">
      <c r="A146" s="130">
        <v>145.0</v>
      </c>
      <c r="B146" s="150" t="s">
        <v>1409</v>
      </c>
      <c r="C146" s="1" t="s">
        <v>1815</v>
      </c>
      <c r="D146" s="44">
        <v>1.0</v>
      </c>
      <c r="E146" s="135" t="str">
        <f t="shared" si="11"/>
        <v>Net Sales ÷ Average Total Assets</v>
      </c>
      <c r="F146" s="3">
        <v>1.0</v>
      </c>
      <c r="G146" s="135" t="s">
        <v>1875</v>
      </c>
      <c r="H146" s="135" t="s">
        <v>1877</v>
      </c>
    </row>
    <row r="147">
      <c r="A147" s="130">
        <v>146.0</v>
      </c>
      <c r="B147" s="34" t="s">
        <v>1411</v>
      </c>
      <c r="C147" s="2" t="s">
        <v>2075</v>
      </c>
      <c r="D147" s="44">
        <v>1.0</v>
      </c>
      <c r="E147" s="135" t="str">
        <f t="shared" si="11"/>
        <v>ebitda_is per share</v>
      </c>
      <c r="F147" s="3">
        <v>1.0</v>
      </c>
      <c r="G147" s="33" t="s">
        <v>2075</v>
      </c>
      <c r="H147" s="135" t="s">
        <v>1885</v>
      </c>
    </row>
    <row r="148">
      <c r="A148" s="130">
        <v>147.0</v>
      </c>
      <c r="B148" s="34" t="s">
        <v>1413</v>
      </c>
      <c r="C148" s="1" t="s">
        <v>1413</v>
      </c>
      <c r="D148" s="44">
        <v>1.0</v>
      </c>
      <c r="E148" s="135" t="str">
        <f t="shared" si="11"/>
        <v>Dividends per share</v>
      </c>
      <c r="F148" s="3">
        <v>1.0</v>
      </c>
      <c r="G148" s="135" t="s">
        <v>1413</v>
      </c>
      <c r="H148" s="135" t="s">
        <v>1885</v>
      </c>
    </row>
    <row r="149">
      <c r="A149" s="130">
        <v>148.0</v>
      </c>
      <c r="B149" s="147" t="s">
        <v>1415</v>
      </c>
      <c r="C149" s="1" t="s">
        <v>1416</v>
      </c>
      <c r="D149" s="44">
        <v>1.0</v>
      </c>
      <c r="E149" s="135" t="str">
        <f t="shared" si="11"/>
        <v>(Net income - Preferred dividends)/Weighted average number of ordinary shares outstanding</v>
      </c>
      <c r="F149" s="3">
        <v>1.0</v>
      </c>
      <c r="G149" s="135" t="s">
        <v>1967</v>
      </c>
      <c r="H149" s="135" t="s">
        <v>2076</v>
      </c>
    </row>
    <row r="150">
      <c r="A150" s="130">
        <v>149.0</v>
      </c>
      <c r="B150" s="147" t="s">
        <v>1417</v>
      </c>
      <c r="C150" s="1" t="s">
        <v>1418</v>
      </c>
      <c r="D150" s="44">
        <v>1.0</v>
      </c>
      <c r="E150" s="135" t="str">
        <f t="shared" si="11"/>
        <v>(Net income - Preferred dividends + Aftertax interest on ordinary shares outstanding)/("Weighted average number of ordinary shares outstanding + Number of common shares that would have been issued at conversion")</v>
      </c>
      <c r="F150" s="3">
        <v>1.0</v>
      </c>
      <c r="G150" s="135" t="s">
        <v>2077</v>
      </c>
      <c r="H150" s="135" t="s">
        <v>2078</v>
      </c>
    </row>
    <row r="151">
      <c r="A151" s="130">
        <v>150.0</v>
      </c>
      <c r="B151" s="147" t="s">
        <v>1419</v>
      </c>
      <c r="C151" s="1" t="s">
        <v>1420</v>
      </c>
      <c r="D151" s="44">
        <v>1.0</v>
      </c>
      <c r="E151" s="135" t="str">
        <f t="shared" si="11"/>
        <v>EBIT/(Gross interest (prior to deductions for capitalized interest or interest income))</v>
      </c>
      <c r="F151" s="3">
        <v>1.0</v>
      </c>
      <c r="G151" s="135" t="s">
        <v>759</v>
      </c>
      <c r="H151" s="135" t="s">
        <v>2079</v>
      </c>
    </row>
    <row r="152">
      <c r="A152" s="130">
        <v>151.0</v>
      </c>
      <c r="B152" s="147" t="s">
        <v>1421</v>
      </c>
      <c r="C152" s="2" t="s">
        <v>1422</v>
      </c>
      <c r="D152" s="44">
        <v>1.0</v>
      </c>
      <c r="E152" s="135" t="str">
        <f t="shared" si="11"/>
        <v>ebitda_is/(Gross interest (prior to deductions for capitalized interest or interest income))</v>
      </c>
      <c r="F152" s="3">
        <v>1.0</v>
      </c>
      <c r="G152" s="33" t="s">
        <v>142</v>
      </c>
      <c r="H152" s="135" t="s">
        <v>2079</v>
      </c>
    </row>
    <row r="153">
      <c r="A153" s="130">
        <v>152.0</v>
      </c>
      <c r="B153" s="147" t="s">
        <v>1424</v>
      </c>
      <c r="C153" s="1" t="s">
        <v>2080</v>
      </c>
      <c r="D153" s="44">
        <v>2.0</v>
      </c>
      <c r="E153" s="135" t="s">
        <v>2081</v>
      </c>
      <c r="F153" s="3">
        <v>2.0</v>
      </c>
      <c r="G153" s="135" t="s">
        <v>2082</v>
      </c>
      <c r="H153" s="135" t="s">
        <v>2083</v>
      </c>
    </row>
    <row r="154">
      <c r="A154" s="130">
        <v>153.0</v>
      </c>
      <c r="B154" s="147" t="s">
        <v>1427</v>
      </c>
      <c r="C154" s="1" t="s">
        <v>2080</v>
      </c>
      <c r="D154" s="44">
        <v>2.0</v>
      </c>
      <c r="E154" s="135" t="s">
        <v>2084</v>
      </c>
      <c r="F154" s="3">
        <v>2.0</v>
      </c>
      <c r="G154" s="135" t="s">
        <v>2082</v>
      </c>
      <c r="H154" s="135" t="s">
        <v>1944</v>
      </c>
    </row>
    <row r="155">
      <c r="A155" s="130">
        <v>154.0</v>
      </c>
      <c r="B155" s="147" t="s">
        <v>1430</v>
      </c>
      <c r="C155" s="1" t="s">
        <v>2080</v>
      </c>
      <c r="D155" s="44">
        <v>2.0</v>
      </c>
      <c r="E155" s="135" t="s">
        <v>2085</v>
      </c>
      <c r="F155" s="3">
        <v>2.0</v>
      </c>
      <c r="G155" s="135" t="s">
        <v>2082</v>
      </c>
      <c r="H155" s="135" t="s">
        <v>2086</v>
      </c>
    </row>
    <row r="156">
      <c r="A156" s="130">
        <v>155.0</v>
      </c>
      <c r="B156" s="147" t="s">
        <v>1433</v>
      </c>
      <c r="C156" s="1" t="s">
        <v>2080</v>
      </c>
      <c r="D156" s="44">
        <v>2.0</v>
      </c>
      <c r="E156" s="135" t="s">
        <v>2087</v>
      </c>
      <c r="F156" s="3">
        <v>2.0</v>
      </c>
      <c r="G156" s="135" t="s">
        <v>2082</v>
      </c>
      <c r="H156" s="135" t="s">
        <v>1971</v>
      </c>
    </row>
    <row r="157">
      <c r="A157" s="130">
        <v>156.0</v>
      </c>
      <c r="B157" s="147" t="s">
        <v>1407</v>
      </c>
      <c r="C157" s="1" t="s">
        <v>2088</v>
      </c>
      <c r="D157" s="44">
        <v>2.0</v>
      </c>
      <c r="E157" s="135" t="s">
        <v>2089</v>
      </c>
      <c r="F157" s="3">
        <v>2.0</v>
      </c>
      <c r="G157" s="135" t="s">
        <v>2090</v>
      </c>
      <c r="H157" s="135" t="s">
        <v>2091</v>
      </c>
    </row>
    <row r="158">
      <c r="A158" s="130">
        <v>157.0</v>
      </c>
      <c r="B158" s="147" t="s">
        <v>1438</v>
      </c>
      <c r="C158" s="1" t="s">
        <v>2080</v>
      </c>
      <c r="D158" s="44">
        <v>2.0</v>
      </c>
      <c r="E158" s="135" t="s">
        <v>2092</v>
      </c>
      <c r="F158" s="3">
        <v>2.0</v>
      </c>
      <c r="G158" s="135" t="s">
        <v>2082</v>
      </c>
      <c r="H158" s="135" t="s">
        <v>2093</v>
      </c>
    </row>
    <row r="159">
      <c r="A159" s="130">
        <v>158.0</v>
      </c>
      <c r="B159" s="147" t="s">
        <v>1441</v>
      </c>
      <c r="C159" s="1" t="s">
        <v>2080</v>
      </c>
      <c r="D159" s="44">
        <v>2.0</v>
      </c>
      <c r="E159" s="135" t="s">
        <v>2094</v>
      </c>
      <c r="F159" s="3">
        <v>2.0</v>
      </c>
      <c r="G159" s="135" t="s">
        <v>2082</v>
      </c>
      <c r="H159" s="135" t="s">
        <v>2095</v>
      </c>
    </row>
    <row r="160">
      <c r="A160" s="130">
        <v>159.0</v>
      </c>
      <c r="B160" s="147" t="s">
        <v>1444</v>
      </c>
      <c r="C160" s="1" t="s">
        <v>2080</v>
      </c>
      <c r="D160" s="44">
        <v>2.0</v>
      </c>
      <c r="E160" s="135" t="s">
        <v>2096</v>
      </c>
      <c r="F160" s="3">
        <v>2.0</v>
      </c>
      <c r="G160" s="135" t="s">
        <v>2082</v>
      </c>
      <c r="H160" s="135" t="s">
        <v>2097</v>
      </c>
    </row>
    <row r="161">
      <c r="A161" s="130">
        <v>160.0</v>
      </c>
      <c r="B161" s="147" t="s">
        <v>1447</v>
      </c>
      <c r="C161" s="1" t="s">
        <v>2080</v>
      </c>
      <c r="D161" s="44">
        <v>2.0</v>
      </c>
      <c r="E161" s="135" t="s">
        <v>2098</v>
      </c>
      <c r="F161" s="3">
        <v>2.0</v>
      </c>
      <c r="G161" s="135" t="s">
        <v>2082</v>
      </c>
      <c r="H161" s="135" t="s">
        <v>1948</v>
      </c>
    </row>
    <row r="162">
      <c r="A162" s="130">
        <v>161.0</v>
      </c>
      <c r="B162" s="147" t="s">
        <v>1450</v>
      </c>
      <c r="C162" s="1" t="s">
        <v>1451</v>
      </c>
      <c r="D162" s="44">
        <v>1.0</v>
      </c>
      <c r="E162" s="135" t="str">
        <f>C162</f>
        <v>(CFO + Interest paid + Taxes paid)/Interest paid</v>
      </c>
      <c r="F162" s="3">
        <v>1.0</v>
      </c>
      <c r="G162" s="135" t="s">
        <v>2099</v>
      </c>
      <c r="H162" s="135" t="s">
        <v>2100</v>
      </c>
    </row>
    <row r="163">
      <c r="A163" s="130">
        <v>162.0</v>
      </c>
      <c r="B163" s="147" t="s">
        <v>1453</v>
      </c>
      <c r="C163" s="1" t="s">
        <v>2080</v>
      </c>
      <c r="D163" s="44">
        <v>2.0</v>
      </c>
      <c r="E163" s="135" t="s">
        <v>2101</v>
      </c>
      <c r="F163" s="3">
        <v>2.0</v>
      </c>
      <c r="G163" s="135" t="s">
        <v>2082</v>
      </c>
      <c r="H163" s="135" t="s">
        <v>2102</v>
      </c>
    </row>
    <row r="164">
      <c r="A164" s="130">
        <v>163.0</v>
      </c>
      <c r="B164" s="107" t="s">
        <v>1457</v>
      </c>
      <c r="C164" s="1" t="s">
        <v>1458</v>
      </c>
      <c r="D164" s="44">
        <v>1.0</v>
      </c>
      <c r="E164" s="135" t="str">
        <f t="shared" ref="E164:E175" si="12">C164</f>
        <v>Assets = Liabilities + Shareholders' Equity</v>
      </c>
      <c r="F164" s="3">
        <v>1.0</v>
      </c>
      <c r="G164" s="135" t="s">
        <v>1458</v>
      </c>
      <c r="H164" s="135" t="s">
        <v>1885</v>
      </c>
    </row>
    <row r="165">
      <c r="A165" s="130">
        <v>164.0</v>
      </c>
      <c r="B165" s="107" t="s">
        <v>1128</v>
      </c>
      <c r="C165" s="1" t="s">
        <v>1462</v>
      </c>
      <c r="D165" s="44">
        <v>1.0</v>
      </c>
      <c r="E165" s="135" t="str">
        <f t="shared" si="12"/>
        <v>(Net Income - Pref Stk dividends) / Shares outstanding</v>
      </c>
      <c r="F165" s="3">
        <v>1.0</v>
      </c>
      <c r="G165" s="135" t="s">
        <v>2103</v>
      </c>
      <c r="H165" s="135" t="s">
        <v>2104</v>
      </c>
    </row>
    <row r="166">
      <c r="A166" s="130">
        <v>165.0</v>
      </c>
      <c r="B166" s="107" t="s">
        <v>1463</v>
      </c>
      <c r="C166" s="1" t="s">
        <v>1464</v>
      </c>
      <c r="D166" s="44">
        <v>1.0</v>
      </c>
      <c r="E166" s="135" t="str">
        <f t="shared" si="12"/>
        <v>Market share price / Earnings per share</v>
      </c>
      <c r="F166" s="3">
        <v>1.0</v>
      </c>
      <c r="G166" s="135" t="s">
        <v>2105</v>
      </c>
      <c r="H166" s="135" t="s">
        <v>1128</v>
      </c>
    </row>
    <row r="167">
      <c r="A167" s="130">
        <v>166.0</v>
      </c>
      <c r="B167" s="107" t="s">
        <v>1465</v>
      </c>
      <c r="C167" s="1" t="s">
        <v>1466</v>
      </c>
      <c r="D167" s="44">
        <v>1.0</v>
      </c>
      <c r="E167" s="135" t="str">
        <f t="shared" si="12"/>
        <v>Market capitalization + Interest Bearing Debt - Cash</v>
      </c>
      <c r="F167" s="3">
        <v>1.0</v>
      </c>
      <c r="G167" s="135" t="s">
        <v>1466</v>
      </c>
      <c r="H167" s="135" t="s">
        <v>1885</v>
      </c>
    </row>
    <row r="168">
      <c r="A168" s="130">
        <v>167.0</v>
      </c>
      <c r="B168" s="107" t="s">
        <v>1467</v>
      </c>
      <c r="C168" s="1" t="s">
        <v>1468</v>
      </c>
      <c r="D168" s="44">
        <v>1.0</v>
      </c>
      <c r="E168" s="135" t="str">
        <f t="shared" si="12"/>
        <v>Enterprise value / Earnings before interest + taxes</v>
      </c>
      <c r="F168" s="3">
        <v>1.0</v>
      </c>
      <c r="G168" s="135" t="s">
        <v>1465</v>
      </c>
      <c r="H168" s="135" t="s">
        <v>2106</v>
      </c>
    </row>
    <row r="169">
      <c r="A169" s="130">
        <v>168.0</v>
      </c>
      <c r="B169" s="107" t="s">
        <v>1469</v>
      </c>
      <c r="C169" s="1" t="s">
        <v>1470</v>
      </c>
      <c r="D169" s="44">
        <v>1.0</v>
      </c>
      <c r="E169" s="135" t="str">
        <f t="shared" si="12"/>
        <v>Market value per share / Book value per share</v>
      </c>
      <c r="F169" s="3">
        <v>1.0</v>
      </c>
      <c r="G169" s="135" t="s">
        <v>2107</v>
      </c>
      <c r="H169" s="135" t="s">
        <v>1159</v>
      </c>
    </row>
    <row r="170">
      <c r="A170" s="130">
        <v>169.0</v>
      </c>
      <c r="B170" s="107" t="s">
        <v>1471</v>
      </c>
      <c r="C170" s="1" t="s">
        <v>1472</v>
      </c>
      <c r="D170" s="44">
        <v>1.0</v>
      </c>
      <c r="E170" s="135" t="str">
        <f t="shared" si="12"/>
        <v>Market price per share X Shares outstanding</v>
      </c>
      <c r="F170" s="3">
        <v>1.0</v>
      </c>
      <c r="G170" s="135" t="s">
        <v>1472</v>
      </c>
      <c r="H170" s="135" t="s">
        <v>1885</v>
      </c>
    </row>
    <row r="171">
      <c r="A171" s="130">
        <v>170.0</v>
      </c>
      <c r="B171" s="107" t="s">
        <v>1473</v>
      </c>
      <c r="C171" s="1" t="s">
        <v>1474</v>
      </c>
      <c r="D171" s="44">
        <v>1.0</v>
      </c>
      <c r="E171" s="135" t="str">
        <f t="shared" si="12"/>
        <v>Net income / Common equity</v>
      </c>
      <c r="F171" s="3">
        <v>1.0</v>
      </c>
      <c r="G171" s="135" t="s">
        <v>1895</v>
      </c>
      <c r="H171" s="135" t="s">
        <v>2108</v>
      </c>
    </row>
    <row r="172">
      <c r="A172" s="130">
        <v>171.0</v>
      </c>
      <c r="B172" s="107" t="s">
        <v>1475</v>
      </c>
      <c r="C172" s="1" t="s">
        <v>1476</v>
      </c>
      <c r="D172" s="44">
        <v>1.0</v>
      </c>
      <c r="E172" s="135" t="str">
        <f t="shared" si="12"/>
        <v>Net Income + Interest X (1 - tax rate) / (Equity + long-term debt)</v>
      </c>
      <c r="F172" s="3">
        <v>1.0</v>
      </c>
      <c r="G172" s="135" t="s">
        <v>2109</v>
      </c>
      <c r="H172" s="135" t="s">
        <v>2110</v>
      </c>
    </row>
    <row r="173">
      <c r="A173" s="130">
        <v>172.0</v>
      </c>
      <c r="B173" s="107" t="s">
        <v>1477</v>
      </c>
      <c r="C173" s="1" t="s">
        <v>1478</v>
      </c>
      <c r="D173" s="44">
        <v>1.0</v>
      </c>
      <c r="E173" s="135" t="str">
        <f t="shared" si="12"/>
        <v>Net income /Average Owner’s Equity</v>
      </c>
      <c r="F173" s="3">
        <v>1.0</v>
      </c>
      <c r="G173" s="135" t="s">
        <v>1895</v>
      </c>
      <c r="H173" s="135" t="s">
        <v>2111</v>
      </c>
    </row>
    <row r="174">
      <c r="A174" s="130">
        <v>173.0</v>
      </c>
      <c r="B174" s="107" t="s">
        <v>1479</v>
      </c>
      <c r="C174" s="1" t="s">
        <v>1480</v>
      </c>
      <c r="D174" s="44">
        <v>1.0</v>
      </c>
      <c r="E174" s="135" t="str">
        <f t="shared" si="12"/>
        <v>Net Income + Interest X (1 - tax rate) / Total assets</v>
      </c>
      <c r="F174" s="3">
        <v>1.0</v>
      </c>
      <c r="G174" s="135" t="s">
        <v>2109</v>
      </c>
      <c r="H174" s="135" t="s">
        <v>1904</v>
      </c>
    </row>
    <row r="175">
      <c r="A175" s="130">
        <v>174.0</v>
      </c>
      <c r="B175" s="107" t="s">
        <v>1481</v>
      </c>
      <c r="C175" s="1" t="s">
        <v>1482</v>
      </c>
      <c r="D175" s="44">
        <v>1.0</v>
      </c>
      <c r="E175" s="135" t="str">
        <f t="shared" si="12"/>
        <v>Net Income/Equity</v>
      </c>
      <c r="F175" s="3">
        <v>1.0</v>
      </c>
      <c r="G175" s="135" t="s">
        <v>1876</v>
      </c>
      <c r="H175" s="135" t="s">
        <v>2112</v>
      </c>
    </row>
    <row r="176">
      <c r="A176" s="130">
        <v>175.0</v>
      </c>
      <c r="B176" s="107" t="s">
        <v>1218</v>
      </c>
      <c r="C176" s="1" t="s">
        <v>2113</v>
      </c>
      <c r="D176" s="44">
        <v>2.0</v>
      </c>
      <c r="E176" s="135" t="s">
        <v>2114</v>
      </c>
      <c r="F176" s="3">
        <v>2.0</v>
      </c>
      <c r="G176" s="135" t="s">
        <v>2115</v>
      </c>
      <c r="H176" s="135" t="s">
        <v>2116</v>
      </c>
    </row>
    <row r="177">
      <c r="A177" s="130">
        <v>176.0</v>
      </c>
      <c r="B177" s="107" t="s">
        <v>1211</v>
      </c>
      <c r="C177" s="1" t="s">
        <v>1486</v>
      </c>
      <c r="D177" s="44">
        <v>1.0</v>
      </c>
      <c r="E177" s="135" t="str">
        <f t="shared" ref="E177:E215" si="13">C177</f>
        <v>Gross Profit / Net Sales or Revenues</v>
      </c>
      <c r="F177" s="3">
        <v>1.0</v>
      </c>
      <c r="G177" s="135" t="s">
        <v>1874</v>
      </c>
      <c r="H177" s="135" t="s">
        <v>2117</v>
      </c>
    </row>
    <row r="178">
      <c r="A178" s="130">
        <v>177.0</v>
      </c>
      <c r="B178" s="107" t="s">
        <v>1487</v>
      </c>
      <c r="C178" s="1" t="s">
        <v>1488</v>
      </c>
      <c r="D178" s="44">
        <v>1.0</v>
      </c>
      <c r="E178" s="135" t="str">
        <f t="shared" si="13"/>
        <v>Net Income after tax / Net Sales</v>
      </c>
      <c r="F178" s="3">
        <v>1.0</v>
      </c>
      <c r="G178" s="135" t="s">
        <v>2118</v>
      </c>
      <c r="H178" s="135" t="s">
        <v>1875</v>
      </c>
    </row>
    <row r="179">
      <c r="A179" s="130">
        <v>178.0</v>
      </c>
      <c r="B179" s="107" t="s">
        <v>1489</v>
      </c>
      <c r="C179" s="1" t="s">
        <v>1490</v>
      </c>
      <c r="D179" s="44">
        <v>1.0</v>
      </c>
      <c r="E179" s="135" t="str">
        <f t="shared" si="13"/>
        <v>Operating profit / Net Sales</v>
      </c>
      <c r="F179" s="3">
        <v>1.0</v>
      </c>
      <c r="G179" s="135" t="s">
        <v>2119</v>
      </c>
      <c r="H179" s="135" t="s">
        <v>1875</v>
      </c>
    </row>
    <row r="180">
      <c r="A180" s="130">
        <v>179.0</v>
      </c>
      <c r="B180" s="107" t="s">
        <v>1491</v>
      </c>
      <c r="C180" s="1" t="s">
        <v>1492</v>
      </c>
      <c r="D180" s="44">
        <v>1.0</v>
      </c>
      <c r="E180" s="135" t="str">
        <f t="shared" si="13"/>
        <v>EBIT / Average Total Assets</v>
      </c>
      <c r="F180" s="3">
        <v>1.0</v>
      </c>
      <c r="G180" s="135" t="s">
        <v>759</v>
      </c>
      <c r="H180" s="135" t="s">
        <v>1877</v>
      </c>
    </row>
    <row r="181">
      <c r="A181" s="130">
        <v>180.0</v>
      </c>
      <c r="B181" s="107" t="s">
        <v>1493</v>
      </c>
      <c r="C181" s="1" t="s">
        <v>1494</v>
      </c>
      <c r="D181" s="44">
        <v>1.0</v>
      </c>
      <c r="E181" s="135" t="str">
        <f t="shared" si="13"/>
        <v>Pretax income / Net sales</v>
      </c>
      <c r="F181" s="3">
        <v>1.0</v>
      </c>
      <c r="G181" s="135" t="s">
        <v>2120</v>
      </c>
      <c r="H181" s="135" t="s">
        <v>1878</v>
      </c>
    </row>
    <row r="182">
      <c r="A182" s="130">
        <v>181.0</v>
      </c>
      <c r="B182" s="107" t="s">
        <v>1495</v>
      </c>
      <c r="C182" s="152" t="s">
        <v>1496</v>
      </c>
      <c r="D182" s="44">
        <v>1.0</v>
      </c>
      <c r="E182" s="135" t="str">
        <f t="shared" si="13"/>
        <v>Pretax income / Total assets</v>
      </c>
      <c r="F182" s="3">
        <v>1.0</v>
      </c>
      <c r="G182" s="135" t="s">
        <v>2120</v>
      </c>
      <c r="H182" s="135" t="s">
        <v>1904</v>
      </c>
    </row>
    <row r="183">
      <c r="A183" s="130">
        <v>182.0</v>
      </c>
      <c r="B183" s="107" t="s">
        <v>1497</v>
      </c>
      <c r="C183" s="152" t="s">
        <v>1498</v>
      </c>
      <c r="D183" s="44">
        <v>1.0</v>
      </c>
      <c r="E183" s="135" t="str">
        <f t="shared" si="13"/>
        <v>Pre-tax / Common equity</v>
      </c>
      <c r="F183" s="3">
        <v>1.0</v>
      </c>
      <c r="G183" s="135" t="s">
        <v>2121</v>
      </c>
      <c r="H183" s="135" t="s">
        <v>2108</v>
      </c>
    </row>
    <row r="184">
      <c r="A184" s="130">
        <v>183.0</v>
      </c>
      <c r="B184" s="107" t="s">
        <v>1499</v>
      </c>
      <c r="C184" s="152" t="s">
        <v>1500</v>
      </c>
      <c r="D184" s="44">
        <v>1.0</v>
      </c>
      <c r="E184" s="135" t="str">
        <f t="shared" si="13"/>
        <v>Net Income / Total Assets</v>
      </c>
      <c r="F184" s="3">
        <v>1.0</v>
      </c>
      <c r="G184" s="135" t="s">
        <v>1876</v>
      </c>
      <c r="H184" s="135" t="s">
        <v>364</v>
      </c>
    </row>
    <row r="185">
      <c r="A185" s="130">
        <v>184.0</v>
      </c>
      <c r="B185" s="107" t="s">
        <v>1501</v>
      </c>
      <c r="C185" s="152" t="s">
        <v>2122</v>
      </c>
      <c r="D185" s="44">
        <v>1.0</v>
      </c>
      <c r="E185" s="135" t="str">
        <f t="shared" si="13"/>
        <v>(Net Income/Sales) (Sales/Assets) (Assets/Equity)</v>
      </c>
      <c r="F185" s="3">
        <v>1.0</v>
      </c>
      <c r="G185" s="135" t="s">
        <v>2122</v>
      </c>
      <c r="H185" s="135" t="s">
        <v>1885</v>
      </c>
    </row>
    <row r="186">
      <c r="A186" s="130">
        <v>185.0</v>
      </c>
      <c r="B186" s="107" t="s">
        <v>1058</v>
      </c>
      <c r="C186" s="152" t="s">
        <v>1503</v>
      </c>
      <c r="D186" s="44">
        <v>1.0</v>
      </c>
      <c r="E186" s="135" t="str">
        <f t="shared" si="13"/>
        <v>Net Income/Average Total Assets: The return on assets ratio indicates how much profit businesses make compared to their assets.</v>
      </c>
      <c r="F186" s="3">
        <v>1.0</v>
      </c>
      <c r="G186" s="135" t="s">
        <v>1876</v>
      </c>
      <c r="H186" s="135" t="s">
        <v>2123</v>
      </c>
    </row>
    <row r="187">
      <c r="A187" s="130">
        <v>186.0</v>
      </c>
      <c r="B187" s="107" t="s">
        <v>1504</v>
      </c>
      <c r="C187" s="1" t="s">
        <v>1505</v>
      </c>
      <c r="D187" s="44">
        <v>1.0</v>
      </c>
      <c r="E187" s="135" t="str">
        <f t="shared" si="13"/>
        <v>Net Income/Average Stockholder Equity: This ratio shows your business's profitability from your stockholders' investments.</v>
      </c>
      <c r="F187" s="3">
        <v>1.0</v>
      </c>
      <c r="G187" s="135" t="s">
        <v>1876</v>
      </c>
      <c r="H187" s="135" t="s">
        <v>2124</v>
      </c>
    </row>
    <row r="188">
      <c r="A188" s="130">
        <v>187.0</v>
      </c>
      <c r="B188" s="107" t="s">
        <v>1506</v>
      </c>
      <c r="C188" s="1" t="s">
        <v>1507</v>
      </c>
      <c r="D188" s="44">
        <v>1.0</v>
      </c>
      <c r="E188" s="135" t="str">
        <f t="shared" si="13"/>
        <v>Net Income/Sales: The profit margin is an easy way to tell how much of your income comes from sales.</v>
      </c>
      <c r="F188" s="3">
        <v>1.0</v>
      </c>
      <c r="G188" s="135" t="s">
        <v>1876</v>
      </c>
      <c r="H188" s="135" t="s">
        <v>2125</v>
      </c>
    </row>
    <row r="189">
      <c r="A189" s="130">
        <v>188.0</v>
      </c>
      <c r="B189" s="107" t="s">
        <v>1508</v>
      </c>
      <c r="C189" s="1" t="s">
        <v>1509</v>
      </c>
      <c r="D189" s="44">
        <v>1.0</v>
      </c>
      <c r="E189" s="135" t="str">
        <f t="shared" si="13"/>
        <v>Net Income/Number of Common Shares Outstanding: The earnings-per-share ratio is similar to the return-on-equity ratio, except that this ratio indicates your profitability from the outstanding shares at the end of a given period.</v>
      </c>
      <c r="F189" s="3">
        <v>1.0</v>
      </c>
      <c r="G189" s="135" t="s">
        <v>1876</v>
      </c>
      <c r="H189" s="135" t="s">
        <v>2126</v>
      </c>
    </row>
    <row r="190">
      <c r="A190" s="130">
        <v>189.0</v>
      </c>
      <c r="B190" s="107" t="s">
        <v>1511</v>
      </c>
      <c r="C190" s="1" t="s">
        <v>1512</v>
      </c>
      <c r="D190" s="44">
        <v>1.0</v>
      </c>
      <c r="E190" s="135" t="str">
        <f t="shared" si="13"/>
        <v>Net Sales / Average Total Assets</v>
      </c>
      <c r="F190" s="3">
        <v>1.0</v>
      </c>
      <c r="G190" s="135" t="s">
        <v>1875</v>
      </c>
      <c r="H190" s="135" t="s">
        <v>1877</v>
      </c>
    </row>
    <row r="191">
      <c r="A191" s="130">
        <v>190.0</v>
      </c>
      <c r="B191" s="107" t="s">
        <v>1513</v>
      </c>
      <c r="C191" s="1" t="s">
        <v>1514</v>
      </c>
      <c r="D191" s="44">
        <v>1.0</v>
      </c>
      <c r="E191" s="135" t="str">
        <f t="shared" si="13"/>
        <v>Net Sales / Average Accounts Receivable</v>
      </c>
      <c r="F191" s="3">
        <v>1.0</v>
      </c>
      <c r="G191" s="135" t="s">
        <v>1875</v>
      </c>
      <c r="H191" s="135" t="s">
        <v>1906</v>
      </c>
    </row>
    <row r="192">
      <c r="A192" s="130">
        <v>191.0</v>
      </c>
      <c r="B192" s="107" t="s">
        <v>1515</v>
      </c>
      <c r="C192" s="1" t="s">
        <v>1516</v>
      </c>
      <c r="D192" s="44">
        <v>1.0</v>
      </c>
      <c r="E192" s="135" t="str">
        <f t="shared" si="13"/>
        <v>365 days/Receivables turnover ratio</v>
      </c>
      <c r="F192" s="3">
        <v>1.0</v>
      </c>
      <c r="G192" s="136" t="s">
        <v>1887</v>
      </c>
      <c r="H192" s="135" t="s">
        <v>2127</v>
      </c>
    </row>
    <row r="193">
      <c r="A193" s="130">
        <v>192.0</v>
      </c>
      <c r="B193" s="107" t="s">
        <v>1069</v>
      </c>
      <c r="C193" s="1" t="s">
        <v>1517</v>
      </c>
      <c r="D193" s="44">
        <v>1.0</v>
      </c>
      <c r="E193" s="135" t="str">
        <f t="shared" si="13"/>
        <v>Cost of Goods Sold / Average Inventory</v>
      </c>
      <c r="F193" s="3">
        <v>1.0</v>
      </c>
      <c r="G193" s="135" t="s">
        <v>1886</v>
      </c>
      <c r="H193" s="135" t="s">
        <v>2009</v>
      </c>
    </row>
    <row r="194">
      <c r="A194" s="130">
        <v>193.0</v>
      </c>
      <c r="B194" s="107" t="s">
        <v>1518</v>
      </c>
      <c r="C194" s="1" t="s">
        <v>1519</v>
      </c>
      <c r="D194" s="44">
        <v>1.0</v>
      </c>
      <c r="E194" s="135" t="str">
        <f t="shared" si="13"/>
        <v>Average Accounts and Expenses Payable/(Operating expenses / 365)</v>
      </c>
      <c r="F194" s="3">
        <v>1.0</v>
      </c>
      <c r="G194" s="135" t="s">
        <v>2128</v>
      </c>
      <c r="H194" s="136" t="s">
        <v>2129</v>
      </c>
    </row>
    <row r="195">
      <c r="A195" s="130">
        <v>194.0</v>
      </c>
      <c r="B195" s="107" t="s">
        <v>1520</v>
      </c>
      <c r="C195" s="1" t="s">
        <v>1521</v>
      </c>
      <c r="D195" s="44">
        <v>1.0</v>
      </c>
      <c r="E195" s="135" t="str">
        <f t="shared" si="13"/>
        <v>365 days / Inventory turnover ratio</v>
      </c>
      <c r="F195" s="3">
        <v>1.0</v>
      </c>
      <c r="G195" s="136" t="s">
        <v>1887</v>
      </c>
      <c r="H195" s="135" t="s">
        <v>2130</v>
      </c>
    </row>
    <row r="196">
      <c r="A196" s="130">
        <v>195.0</v>
      </c>
      <c r="B196" s="107" t="s">
        <v>1522</v>
      </c>
      <c r="C196" s="1" t="s">
        <v>1523</v>
      </c>
      <c r="D196" s="44">
        <v>1.0</v>
      </c>
      <c r="E196" s="135" t="str">
        <f t="shared" si="13"/>
        <v>Sales / Debt-free Working Capital</v>
      </c>
      <c r="F196" s="3">
        <v>1.0</v>
      </c>
      <c r="G196" s="135" t="s">
        <v>1888</v>
      </c>
      <c r="H196" s="135" t="s">
        <v>2131</v>
      </c>
    </row>
    <row r="197">
      <c r="A197" s="130">
        <v>196.0</v>
      </c>
      <c r="B197" s="107" t="s">
        <v>1524</v>
      </c>
      <c r="C197" s="1" t="s">
        <v>1525</v>
      </c>
      <c r="D197" s="44">
        <v>1.0</v>
      </c>
      <c r="E197" s="135" t="str">
        <f t="shared" si="13"/>
        <v>Average Total assets /Net Sales</v>
      </c>
      <c r="F197" s="3">
        <v>1.0</v>
      </c>
      <c r="G197" s="135" t="s">
        <v>2132</v>
      </c>
      <c r="H197" s="135" t="s">
        <v>1875</v>
      </c>
    </row>
    <row r="198">
      <c r="A198" s="130">
        <v>197.0</v>
      </c>
      <c r="B198" s="107" t="s">
        <v>1186</v>
      </c>
      <c r="C198" s="1" t="s">
        <v>1526</v>
      </c>
      <c r="D198" s="44">
        <v>1.0</v>
      </c>
      <c r="E198" s="135" t="str">
        <f t="shared" si="13"/>
        <v>Sales / (Current assets - current liabilities)</v>
      </c>
      <c r="F198" s="3">
        <v>1.0</v>
      </c>
      <c r="G198" s="135" t="s">
        <v>1888</v>
      </c>
      <c r="H198" s="135" t="s">
        <v>2133</v>
      </c>
    </row>
    <row r="199">
      <c r="A199" s="130">
        <v>198.0</v>
      </c>
      <c r="B199" s="107" t="s">
        <v>1293</v>
      </c>
      <c r="C199" s="1" t="s">
        <v>1528</v>
      </c>
      <c r="D199" s="44">
        <v>1.0</v>
      </c>
      <c r="E199" s="135" t="str">
        <f t="shared" si="13"/>
        <v>Cash / Average Current Liabilities</v>
      </c>
      <c r="F199" s="3">
        <v>1.0</v>
      </c>
      <c r="G199" s="135" t="s">
        <v>1293</v>
      </c>
      <c r="H199" s="135" t="s">
        <v>2134</v>
      </c>
    </row>
    <row r="200">
      <c r="A200" s="130">
        <v>199.0</v>
      </c>
      <c r="B200" s="107" t="s">
        <v>1040</v>
      </c>
      <c r="C200" s="1" t="s">
        <v>1529</v>
      </c>
      <c r="D200" s="44">
        <v>1.0</v>
      </c>
      <c r="E200" s="135" t="str">
        <f t="shared" si="13"/>
        <v>Net Cash Provided by Operating Activities / Average Current Liabilities</v>
      </c>
      <c r="F200" s="3">
        <v>1.0</v>
      </c>
      <c r="G200" s="135" t="s">
        <v>607</v>
      </c>
      <c r="H200" s="135" t="s">
        <v>2134</v>
      </c>
    </row>
    <row r="201">
      <c r="A201" s="130">
        <v>200.0</v>
      </c>
      <c r="B201" s="107" t="s">
        <v>1028</v>
      </c>
      <c r="C201" s="1" t="s">
        <v>1530</v>
      </c>
      <c r="D201" s="44">
        <v>1.0</v>
      </c>
      <c r="E201" s="135" t="str">
        <f t="shared" si="13"/>
        <v>Current Assets / Current Liabilities</v>
      </c>
      <c r="F201" s="3">
        <v>1.0</v>
      </c>
      <c r="G201" s="135" t="s">
        <v>1883</v>
      </c>
      <c r="H201" s="135" t="s">
        <v>1894</v>
      </c>
    </row>
    <row r="202">
      <c r="A202" s="130">
        <v>201.0</v>
      </c>
      <c r="B202" s="107" t="s">
        <v>1531</v>
      </c>
      <c r="C202" s="1" t="s">
        <v>1532</v>
      </c>
      <c r="D202" s="44">
        <v>1.0</v>
      </c>
      <c r="E202" s="135" t="str">
        <f t="shared" si="13"/>
        <v>Quick Assets (Cash &amp; equivalents + S-T investments + Receivables)/ Current Liabilities</v>
      </c>
      <c r="F202" s="3">
        <v>1.0</v>
      </c>
      <c r="G202" s="135" t="s">
        <v>2135</v>
      </c>
      <c r="H202" s="135" t="s">
        <v>1894</v>
      </c>
    </row>
    <row r="203">
      <c r="A203" s="130">
        <v>202.0</v>
      </c>
      <c r="B203" s="107" t="s">
        <v>1533</v>
      </c>
      <c r="C203" s="1" t="s">
        <v>1534</v>
      </c>
      <c r="D203" s="44">
        <v>1.0</v>
      </c>
      <c r="E203" s="135" t="str">
        <f t="shared" si="13"/>
        <v>Interest-bearing debt / Total equity</v>
      </c>
      <c r="F203" s="3">
        <v>1.0</v>
      </c>
      <c r="G203" s="135" t="s">
        <v>2136</v>
      </c>
      <c r="H203" s="135" t="s">
        <v>2137</v>
      </c>
    </row>
    <row r="204">
      <c r="A204" s="130">
        <v>203.0</v>
      </c>
      <c r="B204" s="107" t="s">
        <v>1535</v>
      </c>
      <c r="C204" s="1" t="s">
        <v>1536</v>
      </c>
      <c r="D204" s="44">
        <v>1.0</v>
      </c>
      <c r="E204" s="135" t="str">
        <f t="shared" si="13"/>
        <v>Dividends Per Share/ Earnings per Share</v>
      </c>
      <c r="F204" s="3">
        <v>1.0</v>
      </c>
      <c r="G204" s="135" t="s">
        <v>2138</v>
      </c>
      <c r="H204" s="135" t="s">
        <v>1823</v>
      </c>
    </row>
    <row r="205">
      <c r="A205" s="130">
        <v>204.0</v>
      </c>
      <c r="B205" s="107" t="s">
        <v>1403</v>
      </c>
      <c r="C205" s="1" t="s">
        <v>1537</v>
      </c>
      <c r="D205" s="44">
        <v>1.0</v>
      </c>
      <c r="E205" s="135" t="str">
        <f t="shared" si="13"/>
        <v>Dividends Paid / Net Income</v>
      </c>
      <c r="F205" s="3">
        <v>1.0</v>
      </c>
      <c r="G205" s="135" t="s">
        <v>680</v>
      </c>
      <c r="H205" s="135" t="s">
        <v>1876</v>
      </c>
    </row>
    <row r="206">
      <c r="A206" s="130">
        <v>205.0</v>
      </c>
      <c r="B206" s="107" t="s">
        <v>1538</v>
      </c>
      <c r="C206" s="1" t="s">
        <v>1539</v>
      </c>
      <c r="D206" s="44">
        <v>1.0</v>
      </c>
      <c r="E206" s="135" t="str">
        <f t="shared" si="13"/>
        <v>Net Income + Depreciation and Amortization</v>
      </c>
      <c r="F206" s="3">
        <v>1.0</v>
      </c>
      <c r="G206" s="135" t="s">
        <v>1539</v>
      </c>
      <c r="H206" s="135" t="s">
        <v>1885</v>
      </c>
    </row>
    <row r="207">
      <c r="A207" s="130">
        <v>206.0</v>
      </c>
      <c r="B207" s="107" t="s">
        <v>1540</v>
      </c>
      <c r="C207" s="1" t="s">
        <v>1541</v>
      </c>
      <c r="D207" s="44">
        <v>1.0</v>
      </c>
      <c r="E207" s="135" t="str">
        <f t="shared" si="13"/>
        <v>Total Current Assets - Total Current Liabilities</v>
      </c>
      <c r="F207" s="3">
        <v>1.0</v>
      </c>
      <c r="G207" s="135" t="s">
        <v>1541</v>
      </c>
      <c r="H207" s="135" t="s">
        <v>1885</v>
      </c>
    </row>
    <row r="208">
      <c r="A208" s="130">
        <v>207.0</v>
      </c>
      <c r="B208" s="107" t="s">
        <v>1543</v>
      </c>
      <c r="C208" s="1" t="s">
        <v>1544</v>
      </c>
      <c r="D208" s="44">
        <v>1.0</v>
      </c>
      <c r="E208" s="135" t="str">
        <f t="shared" si="13"/>
        <v>Total Liabilities / Total assets</v>
      </c>
      <c r="F208" s="3">
        <v>1.0</v>
      </c>
      <c r="G208" s="135" t="s">
        <v>461</v>
      </c>
      <c r="H208" s="135" t="s">
        <v>1904</v>
      </c>
    </row>
    <row r="209">
      <c r="A209" s="130">
        <v>208.0</v>
      </c>
      <c r="B209" s="107" t="s">
        <v>1545</v>
      </c>
      <c r="C209" s="1" t="s">
        <v>1546</v>
      </c>
      <c r="D209" s="44">
        <v>1.0</v>
      </c>
      <c r="E209" s="135" t="str">
        <f t="shared" si="13"/>
        <v>Total Liabilities / Total Equity</v>
      </c>
      <c r="F209" s="3">
        <v>1.0</v>
      </c>
      <c r="G209" s="135" t="s">
        <v>461</v>
      </c>
      <c r="H209" s="135" t="s">
        <v>2043</v>
      </c>
    </row>
    <row r="210">
      <c r="A210" s="130">
        <v>209.0</v>
      </c>
      <c r="B210" s="107" t="s">
        <v>1547</v>
      </c>
      <c r="C210" s="1" t="s">
        <v>1548</v>
      </c>
      <c r="D210" s="44">
        <v>1.0</v>
      </c>
      <c r="E210" s="135" t="str">
        <f t="shared" si="13"/>
        <v>Total equity / Total assets</v>
      </c>
      <c r="F210" s="3">
        <v>1.0</v>
      </c>
      <c r="G210" s="135" t="s">
        <v>2137</v>
      </c>
      <c r="H210" s="135" t="s">
        <v>1904</v>
      </c>
    </row>
    <row r="211">
      <c r="A211" s="130">
        <v>210.0</v>
      </c>
      <c r="B211" s="107" t="s">
        <v>1549</v>
      </c>
      <c r="C211" s="1" t="s">
        <v>1550</v>
      </c>
      <c r="D211" s="44">
        <v>1.0</v>
      </c>
      <c r="E211" s="135" t="str">
        <f t="shared" si="13"/>
        <v>Total Assets / Total Equity</v>
      </c>
      <c r="F211" s="3">
        <v>1.0</v>
      </c>
      <c r="G211" s="135" t="s">
        <v>364</v>
      </c>
      <c r="H211" s="135" t="s">
        <v>2043</v>
      </c>
    </row>
    <row r="212">
      <c r="A212" s="130">
        <v>211.0</v>
      </c>
      <c r="B212" s="107" t="s">
        <v>1552</v>
      </c>
      <c r="C212" s="1" t="s">
        <v>1553</v>
      </c>
      <c r="D212" s="44">
        <v>1.0</v>
      </c>
      <c r="E212" s="135" t="str">
        <f t="shared" si="13"/>
        <v>Long-term Liabilities / Total Equity</v>
      </c>
      <c r="F212" s="3">
        <v>1.0</v>
      </c>
      <c r="G212" s="135" t="s">
        <v>2139</v>
      </c>
      <c r="H212" s="135" t="s">
        <v>2043</v>
      </c>
    </row>
    <row r="213">
      <c r="A213" s="130">
        <v>212.0</v>
      </c>
      <c r="B213" s="107" t="s">
        <v>1554</v>
      </c>
      <c r="C213" s="1" t="s">
        <v>1555</v>
      </c>
      <c r="D213" s="44">
        <v>1.0</v>
      </c>
      <c r="E213" s="135" t="str">
        <f t="shared" si="13"/>
        <v>Operating income* / Interest expense</v>
      </c>
      <c r="F213" s="3">
        <v>1.0</v>
      </c>
      <c r="G213" s="135" t="s">
        <v>2140</v>
      </c>
      <c r="H213" s="135" t="s">
        <v>1908</v>
      </c>
    </row>
    <row r="214">
      <c r="A214" s="130">
        <v>213.0</v>
      </c>
      <c r="B214" s="108" t="s">
        <v>1556</v>
      </c>
      <c r="C214" s="1" t="s">
        <v>1557</v>
      </c>
      <c r="D214" s="44">
        <v>1.0</v>
      </c>
      <c r="E214" s="135" t="str">
        <f t="shared" si="13"/>
        <v>Operating income* + depreciation + amortization / Interest</v>
      </c>
      <c r="F214" s="3">
        <v>1.0</v>
      </c>
      <c r="G214" s="135" t="s">
        <v>2141</v>
      </c>
      <c r="H214" s="135" t="s">
        <v>1914</v>
      </c>
    </row>
    <row r="215">
      <c r="A215" s="130">
        <v>214.0</v>
      </c>
      <c r="B215" s="108" t="s">
        <v>1290</v>
      </c>
      <c r="C215" s="1" t="s">
        <v>1558</v>
      </c>
      <c r="D215" s="44">
        <v>1.0</v>
      </c>
      <c r="E215" s="135" t="str">
        <f t="shared" si="13"/>
        <v>(Net Income before taxes + Interest charges + long-term lease payments) / (Interest charges + Long-term lease payments)</v>
      </c>
      <c r="F215" s="3">
        <v>1.0</v>
      </c>
      <c r="G215" s="135" t="s">
        <v>2142</v>
      </c>
      <c r="H215" s="135" t="s">
        <v>2143</v>
      </c>
    </row>
    <row r="216">
      <c r="A216" s="130">
        <v>215.0</v>
      </c>
      <c r="B216" s="107" t="s">
        <v>1560</v>
      </c>
      <c r="C216" s="1" t="s">
        <v>2144</v>
      </c>
      <c r="D216" s="44">
        <v>2.0</v>
      </c>
      <c r="E216" s="135" t="s">
        <v>2145</v>
      </c>
      <c r="F216" s="3">
        <v>2.0</v>
      </c>
      <c r="G216" s="135" t="s">
        <v>2146</v>
      </c>
      <c r="H216" s="135" t="s">
        <v>2147</v>
      </c>
    </row>
    <row r="217">
      <c r="A217" s="130">
        <v>216.0</v>
      </c>
      <c r="B217" s="107" t="s">
        <v>1562</v>
      </c>
      <c r="C217" s="1" t="s">
        <v>1563</v>
      </c>
      <c r="D217" s="44">
        <v>1.0</v>
      </c>
      <c r="E217" s="135" t="str">
        <f t="shared" ref="E217:E237" si="14">C217</f>
        <v>Contribution Margin per Unit * Units Sold</v>
      </c>
      <c r="F217" s="3">
        <v>1.0</v>
      </c>
      <c r="G217" s="135" t="s">
        <v>1563</v>
      </c>
      <c r="H217" s="135" t="s">
        <v>1885</v>
      </c>
    </row>
    <row r="218">
      <c r="A218" s="130">
        <v>217.0</v>
      </c>
      <c r="B218" s="107" t="s">
        <v>1564</v>
      </c>
      <c r="C218" s="1" t="s">
        <v>1565</v>
      </c>
      <c r="D218" s="44">
        <v>1.0</v>
      </c>
      <c r="E218" s="135" t="str">
        <f t="shared" si="14"/>
        <v>Total Variable Costs / Units Sold</v>
      </c>
      <c r="F218" s="3">
        <v>1.0</v>
      </c>
      <c r="G218" s="135" t="s">
        <v>2148</v>
      </c>
      <c r="H218" s="135" t="s">
        <v>2149</v>
      </c>
    </row>
    <row r="219">
      <c r="A219" s="130">
        <v>218.0</v>
      </c>
      <c r="B219" s="107" t="s">
        <v>1566</v>
      </c>
      <c r="C219" s="1" t="s">
        <v>1567</v>
      </c>
      <c r="D219" s="44">
        <v>1.0</v>
      </c>
      <c r="E219" s="135" t="str">
        <f t="shared" si="14"/>
        <v>(Selling Price – Variable Costs) / Selling Price</v>
      </c>
      <c r="F219" s="3">
        <v>1.0</v>
      </c>
      <c r="G219" s="135" t="s">
        <v>2150</v>
      </c>
      <c r="H219" s="135" t="s">
        <v>2151</v>
      </c>
    </row>
    <row r="220">
      <c r="A220" s="130">
        <v>219.0</v>
      </c>
      <c r="B220" s="107" t="s">
        <v>1568</v>
      </c>
      <c r="C220" s="1" t="s">
        <v>1569</v>
      </c>
      <c r="D220" s="44">
        <v>1.0</v>
      </c>
      <c r="E220" s="135" t="str">
        <f t="shared" si="14"/>
        <v>Fixed Costs / Contribution Margin</v>
      </c>
      <c r="F220" s="3">
        <v>1.0</v>
      </c>
      <c r="G220" s="135" t="s">
        <v>2152</v>
      </c>
      <c r="H220" s="135" t="s">
        <v>1741</v>
      </c>
    </row>
    <row r="221">
      <c r="A221" s="130">
        <v>220.0</v>
      </c>
      <c r="B221" s="107" t="s">
        <v>1570</v>
      </c>
      <c r="C221" s="1" t="s">
        <v>1571</v>
      </c>
      <c r="D221" s="44">
        <v>1.0</v>
      </c>
      <c r="E221" s="135" t="str">
        <f t="shared" si="14"/>
        <v>Fixed Costs / Contribution Margin Ratio</v>
      </c>
      <c r="F221" s="3">
        <v>1.0</v>
      </c>
      <c r="G221" s="135" t="s">
        <v>2152</v>
      </c>
      <c r="H221" s="135" t="s">
        <v>1566</v>
      </c>
    </row>
    <row r="222">
      <c r="A222" s="130">
        <v>221.0</v>
      </c>
      <c r="B222" s="107" t="s">
        <v>1572</v>
      </c>
      <c r="C222" s="1" t="s">
        <v>1573</v>
      </c>
      <c r="D222" s="44">
        <v>1.0</v>
      </c>
      <c r="E222" s="135" t="str">
        <f t="shared" si="14"/>
        <v>Total Revenues - (Total Variable Costs + Total Fixed Costs) = 0</v>
      </c>
      <c r="F222" s="3">
        <v>1.0</v>
      </c>
      <c r="G222" s="136" t="s">
        <v>2153</v>
      </c>
      <c r="H222" s="135" t="s">
        <v>1885</v>
      </c>
    </row>
    <row r="223">
      <c r="A223" s="130">
        <v>222.0</v>
      </c>
      <c r="B223" s="107" t="s">
        <v>1574</v>
      </c>
      <c r="C223" s="1" t="s">
        <v>1575</v>
      </c>
      <c r="D223" s="44">
        <v>1.0</v>
      </c>
      <c r="E223" s="135" t="str">
        <f t="shared" si="14"/>
        <v>((Quantity *Price) – fixed costs – profit required) / Quantity</v>
      </c>
      <c r="F223" s="3">
        <v>1.0</v>
      </c>
      <c r="G223" s="135" t="s">
        <v>2154</v>
      </c>
      <c r="H223" s="135" t="s">
        <v>2155</v>
      </c>
    </row>
    <row r="224">
      <c r="A224" s="130">
        <v>223.0</v>
      </c>
      <c r="B224" s="107" t="s">
        <v>1576</v>
      </c>
      <c r="C224" s="1" t="s">
        <v>1577</v>
      </c>
      <c r="D224" s="44">
        <v>1.0</v>
      </c>
      <c r="E224" s="135" t="str">
        <f t="shared" si="14"/>
        <v>Actual Sales – BEP = (#units * sales price) - BEP</v>
      </c>
      <c r="F224" s="3">
        <v>1.0</v>
      </c>
      <c r="G224" s="135" t="s">
        <v>1577</v>
      </c>
      <c r="H224" s="135" t="s">
        <v>1885</v>
      </c>
    </row>
    <row r="225">
      <c r="A225" s="130">
        <v>224.0</v>
      </c>
      <c r="B225" s="107" t="s">
        <v>1578</v>
      </c>
      <c r="C225" s="1" t="s">
        <v>1579</v>
      </c>
      <c r="D225" s="44">
        <v>1.0</v>
      </c>
      <c r="E225" s="135" t="str">
        <f t="shared" si="14"/>
        <v>Total contribution margin - Fixed Costs</v>
      </c>
      <c r="F225" s="3">
        <v>1.0</v>
      </c>
      <c r="G225" s="135" t="s">
        <v>1579</v>
      </c>
      <c r="H225" s="135" t="s">
        <v>1885</v>
      </c>
    </row>
    <row r="226">
      <c r="A226" s="130">
        <v>225.0</v>
      </c>
      <c r="B226" s="107" t="s">
        <v>1580</v>
      </c>
      <c r="C226" s="1" t="s">
        <v>1581</v>
      </c>
      <c r="D226" s="44">
        <v>1.0</v>
      </c>
      <c r="E226" s="135" t="str">
        <f t="shared" si="14"/>
        <v>Sum of Variable Costs / units produced</v>
      </c>
      <c r="F226" s="3">
        <v>1.0</v>
      </c>
      <c r="G226" s="135" t="s">
        <v>2156</v>
      </c>
      <c r="H226" s="135" t="s">
        <v>2157</v>
      </c>
    </row>
    <row r="227">
      <c r="A227" s="130">
        <v>226.0</v>
      </c>
      <c r="B227" s="107" t="s">
        <v>1582</v>
      </c>
      <c r="C227" s="1" t="s">
        <v>1583</v>
      </c>
      <c r="D227" s="44">
        <v>1.0</v>
      </c>
      <c r="E227" s="135" t="str">
        <f t="shared" si="14"/>
        <v>Total Variable Costs + Total Fixed Costs</v>
      </c>
      <c r="F227" s="3">
        <v>1.0</v>
      </c>
      <c r="G227" s="135" t="s">
        <v>1583</v>
      </c>
      <c r="H227" s="135" t="s">
        <v>1885</v>
      </c>
    </row>
    <row r="228">
      <c r="A228" s="130">
        <v>227.0</v>
      </c>
      <c r="B228" s="107" t="s">
        <v>1584</v>
      </c>
      <c r="C228" s="1" t="s">
        <v>1585</v>
      </c>
      <c r="D228" s="44">
        <v>1.0</v>
      </c>
      <c r="E228" s="135" t="str">
        <f t="shared" si="14"/>
        <v>Change in Cost / Change in Activity</v>
      </c>
      <c r="F228" s="3">
        <v>1.0</v>
      </c>
      <c r="G228" s="135" t="s">
        <v>2158</v>
      </c>
      <c r="H228" s="135" t="s">
        <v>2159</v>
      </c>
    </row>
    <row r="229">
      <c r="A229" s="130">
        <v>228.0</v>
      </c>
      <c r="B229" s="107" t="s">
        <v>1584</v>
      </c>
      <c r="C229" s="1" t="s">
        <v>1586</v>
      </c>
      <c r="D229" s="44">
        <v>1.0</v>
      </c>
      <c r="E229" s="135" t="str">
        <f t="shared" si="14"/>
        <v>(Cost at its highest level of Activity - Cost at its lowest level of</v>
      </c>
      <c r="F229" s="3">
        <v>1.0</v>
      </c>
      <c r="G229" s="135" t="s">
        <v>1586</v>
      </c>
      <c r="H229" s="135" t="s">
        <v>1885</v>
      </c>
    </row>
    <row r="230">
      <c r="A230" s="130">
        <v>229.0</v>
      </c>
      <c r="B230" s="153" t="s">
        <v>1587</v>
      </c>
      <c r="C230" s="1" t="s">
        <v>1588</v>
      </c>
      <c r="D230" s="44">
        <v>1.0</v>
      </c>
      <c r="E230" s="135" t="str">
        <f t="shared" si="14"/>
        <v>Fixed cost + (Variable cost per unit x Activity level in units)</v>
      </c>
      <c r="F230" s="3">
        <v>1.0</v>
      </c>
      <c r="G230" s="135" t="s">
        <v>1588</v>
      </c>
      <c r="H230" s="135" t="s">
        <v>1885</v>
      </c>
    </row>
    <row r="231">
      <c r="A231" s="130">
        <v>230.0</v>
      </c>
      <c r="B231" s="107" t="s">
        <v>1591</v>
      </c>
      <c r="C231" s="1" t="s">
        <v>1592</v>
      </c>
      <c r="D231" s="44">
        <v>1.0</v>
      </c>
      <c r="E231" s="135" t="str">
        <f t="shared" si="14"/>
        <v>PV=FVn/(1 + i)n</v>
      </c>
      <c r="F231" s="3">
        <v>1.0</v>
      </c>
      <c r="G231" s="135" t="s">
        <v>2160</v>
      </c>
      <c r="H231" s="135" t="s">
        <v>2161</v>
      </c>
    </row>
    <row r="232">
      <c r="A232" s="130">
        <v>231.0</v>
      </c>
      <c r="B232" s="107" t="s">
        <v>1593</v>
      </c>
      <c r="C232" s="1" t="s">
        <v>1594</v>
      </c>
      <c r="D232" s="44">
        <v>1.0</v>
      </c>
      <c r="E232" s="135" t="str">
        <f t="shared" si="14"/>
        <v>Net Initial Investment / Annual Cash Flow</v>
      </c>
      <c r="F232" s="3">
        <v>1.0</v>
      </c>
      <c r="G232" s="135" t="s">
        <v>2162</v>
      </c>
      <c r="H232" s="135" t="s">
        <v>2163</v>
      </c>
    </row>
    <row r="233">
      <c r="A233" s="130">
        <v>232.0</v>
      </c>
      <c r="B233" s="107" t="s">
        <v>1595</v>
      </c>
      <c r="C233" s="1" t="s">
        <v>1596</v>
      </c>
      <c r="D233" s="44">
        <v>1.0</v>
      </c>
      <c r="E233" s="135" t="str">
        <f t="shared" si="14"/>
        <v>Cash Flow/ (1 + r)^n</v>
      </c>
      <c r="F233" s="3">
        <v>1.0</v>
      </c>
      <c r="G233" s="135" t="s">
        <v>2164</v>
      </c>
      <c r="H233" s="135" t="s">
        <v>2165</v>
      </c>
    </row>
    <row r="234">
      <c r="A234" s="130">
        <v>233.0</v>
      </c>
      <c r="B234" s="107" t="s">
        <v>1597</v>
      </c>
      <c r="C234" s="1" t="s">
        <v>1598</v>
      </c>
      <c r="D234" s="44">
        <v>1.0</v>
      </c>
      <c r="E234" s="135" t="str">
        <f t="shared" si="14"/>
        <v>F(euro/$) = S(euro/$) (1 + Reurorf)/ (1 + R$rf)</v>
      </c>
      <c r="F234" s="3">
        <v>1.0</v>
      </c>
      <c r="G234" s="136" t="s">
        <v>2166</v>
      </c>
      <c r="H234" s="135" t="s">
        <v>1885</v>
      </c>
    </row>
    <row r="235">
      <c r="A235" s="130">
        <v>234.0</v>
      </c>
      <c r="B235" s="107" t="s">
        <v>1599</v>
      </c>
      <c r="C235" s="1" t="s">
        <v>1600</v>
      </c>
      <c r="D235" s="44">
        <v>1.0</v>
      </c>
      <c r="E235" s="135" t="str">
        <f t="shared" si="14"/>
        <v>RPS= (DPS/ PPS)</v>
      </c>
      <c r="F235" s="3">
        <v>1.0</v>
      </c>
      <c r="G235" s="136" t="s">
        <v>2167</v>
      </c>
      <c r="H235" s="135" t="s">
        <v>1885</v>
      </c>
    </row>
    <row r="236">
      <c r="A236" s="130">
        <v>235.0</v>
      </c>
      <c r="B236" s="107" t="s">
        <v>1601</v>
      </c>
      <c r="C236" s="1" t="s">
        <v>1602</v>
      </c>
      <c r="D236" s="44">
        <v>1.0</v>
      </c>
      <c r="E236" s="135" t="str">
        <f t="shared" si="14"/>
        <v>Pdollar = S(dollar/euro) * Peuro</v>
      </c>
      <c r="F236" s="3">
        <v>1.0</v>
      </c>
      <c r="G236" s="135" t="s">
        <v>2168</v>
      </c>
      <c r="H236" s="135" t="s">
        <v>2169</v>
      </c>
    </row>
    <row r="237">
      <c r="A237" s="130">
        <v>236.0</v>
      </c>
      <c r="B237" s="107" t="s">
        <v>1603</v>
      </c>
      <c r="C237" s="1" t="s">
        <v>1604</v>
      </c>
      <c r="D237" s="44">
        <v>1.0</v>
      </c>
      <c r="E237" s="135" t="str">
        <f t="shared" si="14"/>
        <v>Rs= (D1/ P0) + g</v>
      </c>
      <c r="F237" s="3">
        <v>1.0</v>
      </c>
      <c r="G237" s="136" t="s">
        <v>2170</v>
      </c>
      <c r="H237" s="135" t="s">
        <v>1885</v>
      </c>
    </row>
    <row r="238">
      <c r="A238" s="130">
        <v>237.0</v>
      </c>
      <c r="B238" s="117" t="s">
        <v>1028</v>
      </c>
      <c r="C238" s="1" t="s">
        <v>1867</v>
      </c>
      <c r="D238" s="44">
        <v>2.0</v>
      </c>
      <c r="E238" s="135" t="s">
        <v>2023</v>
      </c>
      <c r="F238" s="3">
        <v>2.0</v>
      </c>
      <c r="G238" s="135" t="s">
        <v>2024</v>
      </c>
      <c r="H238" s="135" t="s">
        <v>2020</v>
      </c>
    </row>
    <row r="239">
      <c r="A239" s="130">
        <v>238.0</v>
      </c>
      <c r="B239" s="120" t="s">
        <v>1609</v>
      </c>
      <c r="C239" s="1" t="s">
        <v>2171</v>
      </c>
      <c r="D239" s="44">
        <v>2.0</v>
      </c>
      <c r="E239" s="135" t="s">
        <v>2172</v>
      </c>
      <c r="F239" s="3">
        <v>2.0</v>
      </c>
      <c r="G239" s="135" t="s">
        <v>2173</v>
      </c>
      <c r="H239" s="135" t="s">
        <v>2020</v>
      </c>
    </row>
    <row r="240">
      <c r="A240" s="130">
        <v>239.0</v>
      </c>
      <c r="B240" s="117" t="s">
        <v>1612</v>
      </c>
      <c r="C240" s="1" t="s">
        <v>2174</v>
      </c>
      <c r="D240" s="44">
        <v>2.0</v>
      </c>
      <c r="E240" s="135" t="s">
        <v>2175</v>
      </c>
      <c r="F240" s="3">
        <v>2.0</v>
      </c>
      <c r="G240" s="135" t="s">
        <v>2176</v>
      </c>
      <c r="H240" s="135" t="s">
        <v>2020</v>
      </c>
    </row>
    <row r="241">
      <c r="A241" s="130">
        <v>240.0</v>
      </c>
      <c r="B241" s="117" t="s">
        <v>1616</v>
      </c>
      <c r="C241" s="1" t="s">
        <v>2080</v>
      </c>
      <c r="D241" s="44">
        <v>2.0</v>
      </c>
      <c r="E241" s="135" t="s">
        <v>2177</v>
      </c>
      <c r="F241" s="3">
        <v>2.0</v>
      </c>
      <c r="G241" s="135" t="s">
        <v>2082</v>
      </c>
      <c r="H241" s="135" t="s">
        <v>2178</v>
      </c>
    </row>
    <row r="242">
      <c r="A242" s="130">
        <v>241.0</v>
      </c>
      <c r="B242" s="118" t="s">
        <v>1619</v>
      </c>
      <c r="C242" s="1" t="s">
        <v>2179</v>
      </c>
      <c r="D242" s="44">
        <v>2.0</v>
      </c>
      <c r="E242" s="135" t="s">
        <v>2180</v>
      </c>
      <c r="F242" s="3">
        <v>2.0</v>
      </c>
      <c r="G242" s="136" t="s">
        <v>2181</v>
      </c>
      <c r="H242" s="136" t="s">
        <v>2182</v>
      </c>
    </row>
    <row r="243">
      <c r="A243" s="130">
        <v>242.0</v>
      </c>
      <c r="B243" s="117" t="s">
        <v>1540</v>
      </c>
      <c r="C243" s="1" t="s">
        <v>1622</v>
      </c>
      <c r="D243" s="44">
        <v>1.0</v>
      </c>
      <c r="E243" s="135" t="str">
        <f>C243</f>
        <v>Current assets – Current liabilities</v>
      </c>
      <c r="F243" s="3">
        <v>1.0</v>
      </c>
      <c r="G243" s="135" t="s">
        <v>1622</v>
      </c>
      <c r="H243" s="135" t="s">
        <v>1885</v>
      </c>
    </row>
    <row r="244">
      <c r="A244" s="130">
        <v>243.0</v>
      </c>
      <c r="B244" s="117" t="s">
        <v>1624</v>
      </c>
      <c r="C244" s="1" t="s">
        <v>1878</v>
      </c>
      <c r="D244" s="44">
        <v>2.0</v>
      </c>
      <c r="E244" s="135" t="s">
        <v>2183</v>
      </c>
      <c r="F244" s="3">
        <v>2.0</v>
      </c>
      <c r="G244" s="135" t="s">
        <v>2184</v>
      </c>
      <c r="H244" s="135" t="s">
        <v>2185</v>
      </c>
    </row>
    <row r="245">
      <c r="A245" s="130">
        <v>244.0</v>
      </c>
      <c r="B245" s="117" t="s">
        <v>1627</v>
      </c>
      <c r="C245" s="1" t="s">
        <v>2186</v>
      </c>
      <c r="D245" s="44">
        <v>2.0</v>
      </c>
      <c r="E245" s="135" t="s">
        <v>2186</v>
      </c>
      <c r="F245" s="3">
        <v>2.0</v>
      </c>
      <c r="G245" s="136" t="s">
        <v>1887</v>
      </c>
      <c r="H245" s="135" t="s">
        <v>1928</v>
      </c>
    </row>
    <row r="246">
      <c r="A246" s="130">
        <v>245.0</v>
      </c>
      <c r="B246" s="117" t="s">
        <v>1069</v>
      </c>
      <c r="C246" s="1" t="s">
        <v>2187</v>
      </c>
      <c r="D246" s="44">
        <v>2.0</v>
      </c>
      <c r="E246" s="135" t="s">
        <v>2188</v>
      </c>
      <c r="F246" s="3">
        <v>2.0</v>
      </c>
      <c r="G246" s="135" t="s">
        <v>2189</v>
      </c>
      <c r="H246" s="135" t="s">
        <v>2190</v>
      </c>
    </row>
    <row r="247">
      <c r="A247" s="130">
        <v>246.0</v>
      </c>
      <c r="B247" s="117" t="s">
        <v>1632</v>
      </c>
      <c r="C247" s="1" t="s">
        <v>2191</v>
      </c>
      <c r="D247" s="44">
        <v>2.0</v>
      </c>
      <c r="E247" s="135" t="s">
        <v>2191</v>
      </c>
      <c r="F247" s="3">
        <v>2.0</v>
      </c>
      <c r="G247" s="136" t="s">
        <v>1887</v>
      </c>
      <c r="H247" s="135" t="s">
        <v>2192</v>
      </c>
    </row>
    <row r="248">
      <c r="A248" s="130">
        <v>247.0</v>
      </c>
      <c r="B248" s="123" t="s">
        <v>1635</v>
      </c>
      <c r="C248" s="1" t="s">
        <v>2193</v>
      </c>
      <c r="D248" s="44">
        <v>2.0</v>
      </c>
      <c r="E248" s="135" t="s">
        <v>2193</v>
      </c>
      <c r="F248" s="3">
        <v>2.0</v>
      </c>
      <c r="G248" s="136" t="s">
        <v>1887</v>
      </c>
      <c r="H248" s="135" t="s">
        <v>2194</v>
      </c>
    </row>
    <row r="249">
      <c r="A249" s="130">
        <v>248.0</v>
      </c>
      <c r="B249" s="123" t="s">
        <v>1638</v>
      </c>
      <c r="C249" s="1" t="s">
        <v>1639</v>
      </c>
      <c r="D249" s="44">
        <v>1.0</v>
      </c>
      <c r="E249" s="135" t="str">
        <f t="shared" ref="E249:E250" si="15">C249</f>
        <v>Receivables collection days + Inventory holding days</v>
      </c>
      <c r="F249" s="3">
        <v>1.0</v>
      </c>
      <c r="G249" s="135" t="s">
        <v>1639</v>
      </c>
      <c r="H249" s="135" t="s">
        <v>1885</v>
      </c>
    </row>
    <row r="250">
      <c r="A250" s="130">
        <v>249.0</v>
      </c>
      <c r="B250" s="117" t="s">
        <v>1641</v>
      </c>
      <c r="C250" s="1" t="s">
        <v>1642</v>
      </c>
      <c r="D250" s="44">
        <v>1.0</v>
      </c>
      <c r="E250" s="135" t="str">
        <f t="shared" si="15"/>
        <v>Operating cycle - Average days payables outstanding</v>
      </c>
      <c r="F250" s="3">
        <v>1.0</v>
      </c>
      <c r="G250" s="135" t="s">
        <v>1642</v>
      </c>
      <c r="H250" s="135" t="s">
        <v>1885</v>
      </c>
    </row>
    <row r="251">
      <c r="A251" s="130">
        <v>250.0</v>
      </c>
      <c r="B251" s="117" t="s">
        <v>1186</v>
      </c>
      <c r="C251" s="1" t="s">
        <v>1878</v>
      </c>
      <c r="D251" s="44">
        <v>2.0</v>
      </c>
      <c r="E251" s="135" t="s">
        <v>2195</v>
      </c>
      <c r="F251" s="3">
        <v>2.0</v>
      </c>
      <c r="G251" s="135" t="s">
        <v>2184</v>
      </c>
      <c r="H251" s="135" t="s">
        <v>1940</v>
      </c>
    </row>
    <row r="252">
      <c r="A252" s="130">
        <v>251.0</v>
      </c>
      <c r="B252" s="117" t="s">
        <v>1646</v>
      </c>
      <c r="C252" s="1" t="s">
        <v>1878</v>
      </c>
      <c r="D252" s="44">
        <v>2.0</v>
      </c>
      <c r="E252" s="135" t="s">
        <v>2196</v>
      </c>
      <c r="F252" s="3">
        <v>2.0</v>
      </c>
      <c r="G252" s="135" t="s">
        <v>2184</v>
      </c>
      <c r="H252" s="135" t="s">
        <v>2197</v>
      </c>
    </row>
    <row r="253">
      <c r="A253" s="130">
        <v>252.0</v>
      </c>
      <c r="B253" s="117" t="s">
        <v>1074</v>
      </c>
      <c r="C253" s="1" t="s">
        <v>1878</v>
      </c>
      <c r="D253" s="44">
        <v>2.0</v>
      </c>
      <c r="E253" s="135" t="s">
        <v>2198</v>
      </c>
      <c r="F253" s="3">
        <v>2.0</v>
      </c>
      <c r="G253" s="135" t="s">
        <v>2184</v>
      </c>
      <c r="H253" s="135" t="s">
        <v>1944</v>
      </c>
    </row>
    <row r="254">
      <c r="A254" s="130">
        <v>253.0</v>
      </c>
      <c r="B254" s="117" t="s">
        <v>1651</v>
      </c>
      <c r="C254" s="1" t="s">
        <v>2199</v>
      </c>
      <c r="D254" s="44">
        <v>2.0</v>
      </c>
      <c r="E254" s="135" t="s">
        <v>2200</v>
      </c>
      <c r="F254" s="3">
        <v>2.0</v>
      </c>
      <c r="G254" s="135" t="s">
        <v>2201</v>
      </c>
      <c r="H254" s="135" t="s">
        <v>2202</v>
      </c>
    </row>
    <row r="255">
      <c r="A255" s="130">
        <v>254.0</v>
      </c>
      <c r="B255" s="117" t="s">
        <v>1654</v>
      </c>
      <c r="C255" s="1" t="s">
        <v>2203</v>
      </c>
      <c r="D255" s="44">
        <v>2.0</v>
      </c>
      <c r="E255" s="135" t="s">
        <v>2204</v>
      </c>
      <c r="F255" s="3">
        <v>2.0</v>
      </c>
      <c r="G255" s="135" t="s">
        <v>2205</v>
      </c>
      <c r="H255" s="135" t="s">
        <v>2202</v>
      </c>
    </row>
    <row r="256">
      <c r="A256" s="130">
        <v>255.0</v>
      </c>
      <c r="B256" s="117" t="s">
        <v>1657</v>
      </c>
      <c r="C256" s="1" t="s">
        <v>1895</v>
      </c>
      <c r="D256" s="44">
        <v>2.0</v>
      </c>
      <c r="E256" s="135" t="s">
        <v>2206</v>
      </c>
      <c r="F256" s="3">
        <v>2.0</v>
      </c>
      <c r="G256" s="135" t="s">
        <v>1959</v>
      </c>
      <c r="H256" s="135" t="s">
        <v>2207</v>
      </c>
    </row>
    <row r="257">
      <c r="A257" s="130">
        <v>256.0</v>
      </c>
      <c r="B257" s="117" t="s">
        <v>1661</v>
      </c>
      <c r="C257" s="1" t="s">
        <v>2208</v>
      </c>
      <c r="D257" s="44">
        <v>2.0</v>
      </c>
      <c r="E257" s="135" t="s">
        <v>2209</v>
      </c>
      <c r="F257" s="3">
        <v>2.0</v>
      </c>
      <c r="G257" s="135" t="s">
        <v>2210</v>
      </c>
      <c r="H257" s="135" t="s">
        <v>1944</v>
      </c>
    </row>
    <row r="258">
      <c r="A258" s="130">
        <v>257.0</v>
      </c>
      <c r="B258" s="120" t="s">
        <v>1664</v>
      </c>
      <c r="C258" s="1" t="s">
        <v>2211</v>
      </c>
      <c r="D258" s="44">
        <v>2.0</v>
      </c>
      <c r="E258" s="135" t="s">
        <v>2212</v>
      </c>
      <c r="F258" s="3">
        <v>2.0</v>
      </c>
      <c r="G258" s="135" t="s">
        <v>2213</v>
      </c>
      <c r="H258" s="135" t="s">
        <v>2214</v>
      </c>
    </row>
    <row r="259">
      <c r="A259" s="130">
        <v>258.0</v>
      </c>
      <c r="B259" s="117" t="s">
        <v>1667</v>
      </c>
      <c r="C259" s="1" t="s">
        <v>2215</v>
      </c>
      <c r="D259" s="44">
        <v>2.0</v>
      </c>
      <c r="E259" s="135" t="s">
        <v>2216</v>
      </c>
      <c r="F259" s="3">
        <v>2.0</v>
      </c>
      <c r="G259" s="135" t="s">
        <v>2217</v>
      </c>
      <c r="H259" s="135" t="s">
        <v>2184</v>
      </c>
    </row>
    <row r="260">
      <c r="A260" s="130">
        <v>259.0</v>
      </c>
      <c r="B260" s="117" t="s">
        <v>160</v>
      </c>
      <c r="C260" s="1" t="s">
        <v>759</v>
      </c>
      <c r="D260" s="44">
        <v>2.0</v>
      </c>
      <c r="E260" s="135" t="s">
        <v>2218</v>
      </c>
      <c r="F260" s="3">
        <v>2.0</v>
      </c>
      <c r="G260" s="135" t="s">
        <v>1961</v>
      </c>
      <c r="H260" s="135" t="s">
        <v>2184</v>
      </c>
    </row>
    <row r="261">
      <c r="A261" s="130">
        <v>260.0</v>
      </c>
      <c r="B261" s="117" t="s">
        <v>1672</v>
      </c>
      <c r="C261" s="1" t="s">
        <v>1895</v>
      </c>
      <c r="D261" s="44">
        <v>2.0</v>
      </c>
      <c r="E261" s="135" t="s">
        <v>2219</v>
      </c>
      <c r="F261" s="3">
        <v>2.0</v>
      </c>
      <c r="G261" s="135" t="s">
        <v>1959</v>
      </c>
      <c r="H261" s="135" t="s">
        <v>2220</v>
      </c>
    </row>
    <row r="262">
      <c r="A262" s="130">
        <v>261.0</v>
      </c>
      <c r="B262" s="117" t="s">
        <v>1427</v>
      </c>
      <c r="C262" s="1" t="s">
        <v>2080</v>
      </c>
      <c r="D262" s="44">
        <v>2.0</v>
      </c>
      <c r="E262" s="135" t="s">
        <v>2084</v>
      </c>
      <c r="F262" s="3">
        <v>2.0</v>
      </c>
      <c r="G262" s="135" t="s">
        <v>2082</v>
      </c>
      <c r="H262" s="135" t="s">
        <v>1944</v>
      </c>
    </row>
    <row r="263">
      <c r="A263" s="130">
        <v>262.0</v>
      </c>
      <c r="B263" s="117" t="s">
        <v>1676</v>
      </c>
      <c r="C263" s="1" t="s">
        <v>2221</v>
      </c>
      <c r="D263" s="44">
        <v>2.0</v>
      </c>
      <c r="E263" s="135" t="s">
        <v>2222</v>
      </c>
      <c r="F263" s="3">
        <v>2.0</v>
      </c>
      <c r="G263" s="135" t="s">
        <v>2223</v>
      </c>
      <c r="H263" s="135" t="s">
        <v>2224</v>
      </c>
    </row>
    <row r="264">
      <c r="A264" s="130">
        <v>263.0</v>
      </c>
      <c r="B264" s="117" t="s">
        <v>1679</v>
      </c>
      <c r="C264" s="1" t="s">
        <v>2225</v>
      </c>
      <c r="D264" s="44">
        <v>2.0</v>
      </c>
      <c r="E264" s="135" t="s">
        <v>2226</v>
      </c>
      <c r="F264" s="3">
        <v>2.0</v>
      </c>
      <c r="G264" s="135" t="s">
        <v>2227</v>
      </c>
      <c r="H264" s="135" t="s">
        <v>2034</v>
      </c>
    </row>
    <row r="265">
      <c r="A265" s="130">
        <v>264.0</v>
      </c>
      <c r="B265" s="117" t="s">
        <v>1683</v>
      </c>
      <c r="C265" s="1" t="s">
        <v>2228</v>
      </c>
      <c r="D265" s="44">
        <v>2.0</v>
      </c>
      <c r="E265" s="135" t="s">
        <v>2229</v>
      </c>
      <c r="F265" s="3">
        <v>2.0</v>
      </c>
      <c r="G265" s="135" t="s">
        <v>2230</v>
      </c>
      <c r="H265" s="135" t="s">
        <v>2231</v>
      </c>
    </row>
    <row r="266">
      <c r="A266" s="130">
        <v>265.0</v>
      </c>
      <c r="B266" s="120" t="s">
        <v>1687</v>
      </c>
      <c r="C266" s="1" t="s">
        <v>2232</v>
      </c>
      <c r="D266" s="44">
        <v>2.0</v>
      </c>
      <c r="E266" s="135" t="s">
        <v>2233</v>
      </c>
      <c r="F266" s="3">
        <v>2.0</v>
      </c>
      <c r="G266" s="135" t="s">
        <v>2234</v>
      </c>
      <c r="H266" s="135" t="s">
        <v>1959</v>
      </c>
    </row>
    <row r="267">
      <c r="A267" s="130">
        <v>266.0</v>
      </c>
      <c r="B267" s="117" t="s">
        <v>1690</v>
      </c>
      <c r="C267" s="1" t="s">
        <v>2235</v>
      </c>
      <c r="D267" s="44">
        <v>2.0</v>
      </c>
      <c r="E267" s="135" t="s">
        <v>2236</v>
      </c>
      <c r="F267" s="3">
        <v>2.0</v>
      </c>
      <c r="G267" s="135" t="s">
        <v>2237</v>
      </c>
      <c r="H267" s="135" t="s">
        <v>2033</v>
      </c>
    </row>
    <row r="268">
      <c r="A268" s="130">
        <v>267.0</v>
      </c>
      <c r="B268" s="153" t="s">
        <v>1693</v>
      </c>
      <c r="C268" s="1" t="s">
        <v>1946</v>
      </c>
      <c r="D268" s="44">
        <v>2.0</v>
      </c>
      <c r="E268" s="135" t="s">
        <v>1951</v>
      </c>
      <c r="F268" s="3">
        <v>2.0</v>
      </c>
      <c r="G268" s="135" t="s">
        <v>1948</v>
      </c>
      <c r="H268" s="135" t="s">
        <v>1952</v>
      </c>
    </row>
    <row r="269">
      <c r="A269" s="130">
        <v>268.0</v>
      </c>
      <c r="B269" s="153" t="s">
        <v>1695</v>
      </c>
      <c r="C269" s="1" t="s">
        <v>1946</v>
      </c>
      <c r="D269" s="44">
        <v>2.0</v>
      </c>
      <c r="E269" s="135" t="s">
        <v>1947</v>
      </c>
      <c r="F269" s="3">
        <v>2.0</v>
      </c>
      <c r="G269" s="135" t="s">
        <v>1948</v>
      </c>
      <c r="H269" s="135" t="s">
        <v>1949</v>
      </c>
    </row>
    <row r="270">
      <c r="A270" s="130">
        <v>269.0</v>
      </c>
      <c r="B270" s="153" t="s">
        <v>1200</v>
      </c>
      <c r="C270" s="1" t="s">
        <v>2238</v>
      </c>
      <c r="D270" s="44">
        <v>2.0</v>
      </c>
      <c r="E270" s="135" t="s">
        <v>2239</v>
      </c>
      <c r="F270" s="3">
        <v>2.0</v>
      </c>
      <c r="G270" s="135" t="s">
        <v>2240</v>
      </c>
      <c r="H270" s="135" t="s">
        <v>2241</v>
      </c>
    </row>
    <row r="271">
      <c r="A271" s="130">
        <v>270.0</v>
      </c>
      <c r="B271" s="153" t="s">
        <v>1699</v>
      </c>
      <c r="C271" s="1" t="s">
        <v>759</v>
      </c>
      <c r="D271" s="44">
        <v>2.0</v>
      </c>
      <c r="E271" s="135" t="s">
        <v>2242</v>
      </c>
      <c r="F271" s="3">
        <v>2.0</v>
      </c>
      <c r="G271" s="135" t="s">
        <v>1961</v>
      </c>
      <c r="H271" s="135" t="s">
        <v>2243</v>
      </c>
    </row>
    <row r="272">
      <c r="A272" s="130">
        <v>271.0</v>
      </c>
      <c r="B272" s="153" t="s">
        <v>1702</v>
      </c>
      <c r="C272" s="1" t="s">
        <v>2244</v>
      </c>
      <c r="D272" s="44">
        <v>2.0</v>
      </c>
      <c r="E272" s="135" t="s">
        <v>2245</v>
      </c>
      <c r="F272" s="3">
        <v>2.0</v>
      </c>
      <c r="G272" s="135" t="s">
        <v>2246</v>
      </c>
      <c r="H272" s="135" t="s">
        <v>2243</v>
      </c>
    </row>
    <row r="273">
      <c r="A273" s="130">
        <v>272.0</v>
      </c>
      <c r="B273" s="153" t="s">
        <v>1705</v>
      </c>
      <c r="C273" s="1" t="s">
        <v>2244</v>
      </c>
      <c r="D273" s="44">
        <v>2.0</v>
      </c>
      <c r="E273" s="135" t="s">
        <v>2247</v>
      </c>
      <c r="F273" s="3">
        <v>2.0</v>
      </c>
      <c r="G273" s="135" t="s">
        <v>2246</v>
      </c>
      <c r="H273" s="135" t="s">
        <v>2248</v>
      </c>
    </row>
    <row r="274">
      <c r="A274" s="130">
        <v>273.0</v>
      </c>
      <c r="B274" s="153" t="s">
        <v>1708</v>
      </c>
      <c r="C274" s="1" t="s">
        <v>2080</v>
      </c>
      <c r="D274" s="44">
        <v>2.0</v>
      </c>
      <c r="E274" s="135" t="s">
        <v>2249</v>
      </c>
      <c r="F274" s="3">
        <v>2.0</v>
      </c>
      <c r="G274" s="135" t="s">
        <v>2082</v>
      </c>
      <c r="H274" s="135" t="s">
        <v>2250</v>
      </c>
    </row>
    <row r="275">
      <c r="A275" s="130">
        <v>274.0</v>
      </c>
      <c r="B275" s="153" t="s">
        <v>1159</v>
      </c>
      <c r="C275" s="1" t="s">
        <v>2251</v>
      </c>
      <c r="D275" s="44">
        <v>2.0</v>
      </c>
      <c r="E275" s="135" t="s">
        <v>2252</v>
      </c>
      <c r="F275" s="3">
        <v>2.0</v>
      </c>
      <c r="G275" s="135" t="s">
        <v>2253</v>
      </c>
      <c r="H275" s="135" t="s">
        <v>2254</v>
      </c>
    </row>
    <row r="276">
      <c r="A276" s="130">
        <v>275.0</v>
      </c>
      <c r="B276" s="153" t="s">
        <v>1713</v>
      </c>
      <c r="C276" s="1" t="s">
        <v>2080</v>
      </c>
      <c r="D276" s="44">
        <v>2.0</v>
      </c>
      <c r="E276" s="135" t="s">
        <v>2255</v>
      </c>
      <c r="F276" s="3">
        <v>2.0</v>
      </c>
      <c r="G276" s="135" t="s">
        <v>2082</v>
      </c>
      <c r="H276" s="135" t="s">
        <v>2256</v>
      </c>
    </row>
    <row r="277">
      <c r="A277" s="130">
        <v>276.0</v>
      </c>
      <c r="B277" s="150" t="s">
        <v>1300</v>
      </c>
      <c r="C277" s="1" t="s">
        <v>1716</v>
      </c>
      <c r="D277" s="44">
        <v>1.0</v>
      </c>
      <c r="E277" s="135" t="str">
        <f t="shared" ref="E277:E313" si="16">C277</f>
        <v>Current Asset / Current Liability</v>
      </c>
      <c r="F277" s="3">
        <v>1.0</v>
      </c>
      <c r="G277" s="135" t="s">
        <v>2257</v>
      </c>
      <c r="H277" s="135" t="s">
        <v>2258</v>
      </c>
    </row>
    <row r="278">
      <c r="A278" s="130">
        <v>277.0</v>
      </c>
      <c r="B278" s="150" t="s">
        <v>770</v>
      </c>
      <c r="C278" s="1" t="s">
        <v>1718</v>
      </c>
      <c r="D278" s="44">
        <v>1.0</v>
      </c>
      <c r="E278" s="135" t="str">
        <f t="shared" si="16"/>
        <v>(Cash + Marketable securities + account receivables) / Current Liability</v>
      </c>
      <c r="F278" s="3">
        <v>1.0</v>
      </c>
      <c r="G278" s="135" t="s">
        <v>2259</v>
      </c>
      <c r="H278" s="135" t="s">
        <v>2258</v>
      </c>
    </row>
    <row r="279">
      <c r="A279" s="130">
        <v>278.0</v>
      </c>
      <c r="B279" s="150" t="s">
        <v>1045</v>
      </c>
      <c r="C279" s="1" t="s">
        <v>1719</v>
      </c>
      <c r="D279" s="44">
        <v>1.0</v>
      </c>
      <c r="E279" s="135" t="str">
        <f t="shared" si="16"/>
        <v>(Cash + Marketable securities)/current Liability</v>
      </c>
      <c r="F279" s="3">
        <v>1.0</v>
      </c>
      <c r="G279" s="135" t="s">
        <v>2260</v>
      </c>
      <c r="H279" s="135" t="s">
        <v>2261</v>
      </c>
    </row>
    <row r="280">
      <c r="A280" s="130">
        <v>279.0</v>
      </c>
      <c r="B280" s="150" t="s">
        <v>1720</v>
      </c>
      <c r="C280" s="1" t="s">
        <v>1721</v>
      </c>
      <c r="D280" s="44">
        <v>1.0</v>
      </c>
      <c r="E280" s="135" t="str">
        <f t="shared" si="16"/>
        <v>Cash Flow from Operations / Current Liability</v>
      </c>
      <c r="F280" s="3">
        <v>1.0</v>
      </c>
      <c r="G280" s="135" t="s">
        <v>2262</v>
      </c>
      <c r="H280" s="135" t="s">
        <v>2258</v>
      </c>
    </row>
    <row r="281">
      <c r="A281" s="130">
        <v>280.0</v>
      </c>
      <c r="B281" s="150" t="s">
        <v>1722</v>
      </c>
      <c r="C281" s="1" t="s">
        <v>1723</v>
      </c>
      <c r="D281" s="44">
        <v>1.0</v>
      </c>
      <c r="E281" s="135" t="str">
        <f t="shared" si="16"/>
        <v>net annual sales / average receivables</v>
      </c>
      <c r="F281" s="3">
        <v>1.0</v>
      </c>
      <c r="G281" s="135" t="s">
        <v>2263</v>
      </c>
      <c r="H281" s="135" t="s">
        <v>2264</v>
      </c>
    </row>
    <row r="282">
      <c r="A282" s="130">
        <v>281.0</v>
      </c>
      <c r="B282" s="150" t="s">
        <v>1724</v>
      </c>
      <c r="C282" s="1" t="s">
        <v>1725</v>
      </c>
      <c r="D282" s="44">
        <v>1.0</v>
      </c>
      <c r="E282" s="135" t="str">
        <f t="shared" si="16"/>
        <v>365/receivables turnover</v>
      </c>
      <c r="F282" s="3">
        <v>1.0</v>
      </c>
      <c r="G282" s="135" t="s">
        <v>1887</v>
      </c>
      <c r="H282" s="135" t="s">
        <v>2265</v>
      </c>
    </row>
    <row r="283">
      <c r="A283" s="130">
        <v>282.0</v>
      </c>
      <c r="B283" s="150" t="s">
        <v>1726</v>
      </c>
      <c r="C283" s="1" t="s">
        <v>1727</v>
      </c>
      <c r="D283" s="44">
        <v>1.0</v>
      </c>
      <c r="E283" s="135" t="str">
        <f t="shared" si="16"/>
        <v>Cost of goods sold (COGS) / average inventory</v>
      </c>
      <c r="F283" s="3">
        <v>1.0</v>
      </c>
      <c r="G283" s="135" t="s">
        <v>2187</v>
      </c>
      <c r="H283" s="135" t="s">
        <v>2266</v>
      </c>
    </row>
    <row r="284">
      <c r="A284" s="130">
        <v>283.0</v>
      </c>
      <c r="B284" s="150" t="s">
        <v>1728</v>
      </c>
      <c r="C284" s="1" t="s">
        <v>1729</v>
      </c>
      <c r="D284" s="44">
        <v>1.0</v>
      </c>
      <c r="E284" s="135" t="str">
        <f t="shared" si="16"/>
        <v>365/ Inventory turn over</v>
      </c>
      <c r="F284" s="3">
        <v>1.0</v>
      </c>
      <c r="G284" s="135" t="s">
        <v>1887</v>
      </c>
      <c r="H284" s="135" t="s">
        <v>2267</v>
      </c>
    </row>
    <row r="285">
      <c r="A285" s="130">
        <v>284.0</v>
      </c>
      <c r="B285" s="150" t="s">
        <v>1183</v>
      </c>
      <c r="C285" s="1" t="s">
        <v>1730</v>
      </c>
      <c r="D285" s="44">
        <v>1.0</v>
      </c>
      <c r="E285" s="135" t="str">
        <f t="shared" si="16"/>
        <v>Annual Purchases / Average Payables</v>
      </c>
      <c r="F285" s="3">
        <v>1.0</v>
      </c>
      <c r="G285" s="135" t="s">
        <v>2268</v>
      </c>
      <c r="H285" s="135" t="s">
        <v>2269</v>
      </c>
    </row>
    <row r="286">
      <c r="A286" s="130">
        <v>285.0</v>
      </c>
      <c r="B286" s="153" t="s">
        <v>1731</v>
      </c>
      <c r="C286" s="1" t="s">
        <v>1732</v>
      </c>
      <c r="D286" s="44">
        <v>1.0</v>
      </c>
      <c r="E286" s="135" t="str">
        <f t="shared" si="16"/>
        <v>365 / payable turnover</v>
      </c>
      <c r="F286" s="3">
        <v>1.0</v>
      </c>
      <c r="G286" s="136" t="s">
        <v>1887</v>
      </c>
      <c r="H286" s="135" t="s">
        <v>2270</v>
      </c>
    </row>
    <row r="287">
      <c r="A287" s="130">
        <v>286.0</v>
      </c>
      <c r="B287" s="34" t="s">
        <v>1733</v>
      </c>
      <c r="C287" s="1" t="s">
        <v>1734</v>
      </c>
      <c r="D287" s="44">
        <v>1.0</v>
      </c>
      <c r="E287" s="135" t="str">
        <f t="shared" si="16"/>
        <v>Average collection period + average number of days in stock – average age of payables</v>
      </c>
      <c r="F287" s="3">
        <v>1.0</v>
      </c>
      <c r="G287" s="135" t="s">
        <v>1734</v>
      </c>
      <c r="H287" s="135" t="s">
        <v>1885</v>
      </c>
    </row>
    <row r="288">
      <c r="A288" s="130">
        <v>287.0</v>
      </c>
      <c r="B288" t="s">
        <v>2271</v>
      </c>
      <c r="C288" s="1" t="s">
        <v>1735</v>
      </c>
      <c r="D288" s="44">
        <v>1.0</v>
      </c>
      <c r="E288" s="135" t="str">
        <f t="shared" si="16"/>
        <v>gross profit / net sales</v>
      </c>
      <c r="F288" s="3">
        <v>1.0</v>
      </c>
      <c r="G288" s="135" t="s">
        <v>2272</v>
      </c>
      <c r="H288" s="135" t="s">
        <v>2273</v>
      </c>
    </row>
    <row r="289">
      <c r="A289" s="130">
        <v>288.0</v>
      </c>
      <c r="B289" t="s">
        <v>1736</v>
      </c>
      <c r="C289" s="1" t="s">
        <v>1737</v>
      </c>
      <c r="D289" s="44">
        <v>1.0</v>
      </c>
      <c r="E289" s="135" t="str">
        <f t="shared" si="16"/>
        <v>Operating Income / net sales</v>
      </c>
      <c r="F289" s="3">
        <v>1.0</v>
      </c>
      <c r="G289" s="135" t="s">
        <v>155</v>
      </c>
      <c r="H289" s="135" t="s">
        <v>2273</v>
      </c>
    </row>
    <row r="290">
      <c r="A290" s="130">
        <v>289.0</v>
      </c>
      <c r="B290" s="34" t="s">
        <v>151</v>
      </c>
      <c r="C290" s="1" t="s">
        <v>1738</v>
      </c>
      <c r="D290" s="44">
        <v>1.0</v>
      </c>
      <c r="E290" s="135" t="str">
        <f t="shared" si="16"/>
        <v>Earnings before interest, tax, depreciation and amortization / net sales</v>
      </c>
      <c r="F290" s="3">
        <v>1.0</v>
      </c>
      <c r="G290" s="135" t="s">
        <v>2274</v>
      </c>
      <c r="H290" s="135" t="s">
        <v>2273</v>
      </c>
    </row>
    <row r="291">
      <c r="A291" s="130">
        <v>290.0</v>
      </c>
      <c r="B291" t="s">
        <v>1739</v>
      </c>
      <c r="C291" s="1" t="s">
        <v>1740</v>
      </c>
      <c r="D291" s="44">
        <v>1.0</v>
      </c>
      <c r="E291" s="135" t="str">
        <f t="shared" si="16"/>
        <v>net income / sales</v>
      </c>
      <c r="F291" s="3">
        <v>1.0</v>
      </c>
      <c r="G291" s="135" t="s">
        <v>2275</v>
      </c>
      <c r="H291" s="135" t="s">
        <v>2276</v>
      </c>
    </row>
    <row r="292">
      <c r="A292" s="130">
        <v>291.0</v>
      </c>
      <c r="B292" t="s">
        <v>1741</v>
      </c>
      <c r="C292" s="1" t="s">
        <v>1742</v>
      </c>
      <c r="D292" s="44">
        <v>1.0</v>
      </c>
      <c r="E292" s="135" t="str">
        <f t="shared" si="16"/>
        <v>Contribution / sales</v>
      </c>
      <c r="F292" s="3">
        <v>1.0</v>
      </c>
      <c r="G292" s="135" t="s">
        <v>2277</v>
      </c>
      <c r="H292" s="135" t="s">
        <v>2276</v>
      </c>
    </row>
    <row r="293">
      <c r="A293" s="130">
        <v>292.0</v>
      </c>
      <c r="B293" t="s">
        <v>1744</v>
      </c>
      <c r="C293" s="1" t="s">
        <v>1745</v>
      </c>
      <c r="D293" s="44">
        <v>1.0</v>
      </c>
      <c r="E293" s="135" t="str">
        <f t="shared" si="16"/>
        <v>EBIT /average total assets</v>
      </c>
      <c r="F293" s="3">
        <v>1.0</v>
      </c>
      <c r="G293" s="135" t="s">
        <v>759</v>
      </c>
      <c r="H293" s="135" t="s">
        <v>2278</v>
      </c>
    </row>
    <row r="294">
      <c r="A294" s="130">
        <v>293.0</v>
      </c>
      <c r="B294" t="s">
        <v>1220</v>
      </c>
      <c r="C294" s="1" t="s">
        <v>1746</v>
      </c>
      <c r="D294" s="44">
        <v>1.0</v>
      </c>
      <c r="E294" s="135" t="str">
        <f t="shared" si="16"/>
        <v>(net income – preferred dividends)/average common equity</v>
      </c>
      <c r="F294" s="3">
        <v>1.0</v>
      </c>
      <c r="G294" s="135" t="s">
        <v>2279</v>
      </c>
      <c r="H294" s="135" t="s">
        <v>2280</v>
      </c>
    </row>
    <row r="295">
      <c r="A295" s="130">
        <v>294.0</v>
      </c>
      <c r="B295" t="s">
        <v>1747</v>
      </c>
      <c r="C295" s="1" t="s">
        <v>1748</v>
      </c>
      <c r="D295" s="44">
        <v>1.0</v>
      </c>
      <c r="E295" s="135" t="str">
        <f t="shared" si="16"/>
        <v>net income / average total equity</v>
      </c>
      <c r="F295" s="3">
        <v>1.0</v>
      </c>
      <c r="G295" s="135" t="s">
        <v>2275</v>
      </c>
      <c r="H295" s="135" t="s">
        <v>2281</v>
      </c>
    </row>
    <row r="296">
      <c r="A296" s="130">
        <v>295.0</v>
      </c>
      <c r="B296" t="s">
        <v>1750</v>
      </c>
      <c r="C296" s="1" t="s">
        <v>1751</v>
      </c>
      <c r="D296" s="44">
        <v>1.0</v>
      </c>
      <c r="E296" s="135" t="str">
        <f t="shared" si="16"/>
        <v>net sales/average total assets</v>
      </c>
      <c r="F296" s="3">
        <v>1.0</v>
      </c>
      <c r="G296" s="135" t="s">
        <v>2273</v>
      </c>
      <c r="H296" s="135" t="s">
        <v>2278</v>
      </c>
    </row>
    <row r="297">
      <c r="A297" s="130">
        <v>296.0</v>
      </c>
      <c r="B297" t="s">
        <v>1646</v>
      </c>
      <c r="C297" s="1" t="s">
        <v>1752</v>
      </c>
      <c r="D297" s="44">
        <v>1.0</v>
      </c>
      <c r="E297" s="135" t="str">
        <f t="shared" si="16"/>
        <v>net sales / average net fixed assets</v>
      </c>
      <c r="F297" s="3">
        <v>1.0</v>
      </c>
      <c r="G297" s="135" t="s">
        <v>2273</v>
      </c>
      <c r="H297" s="135" t="s">
        <v>2282</v>
      </c>
    </row>
    <row r="298">
      <c r="A298" s="130">
        <v>297.0</v>
      </c>
      <c r="B298" t="s">
        <v>1753</v>
      </c>
      <c r="C298" s="1" t="s">
        <v>1754</v>
      </c>
      <c r="D298" s="44">
        <v>1.0</v>
      </c>
      <c r="E298" s="135" t="str">
        <f t="shared" si="16"/>
        <v>net sales / average total equity</v>
      </c>
      <c r="F298" s="3">
        <v>1.0</v>
      </c>
      <c r="G298" s="135" t="s">
        <v>2273</v>
      </c>
      <c r="H298" s="135" t="s">
        <v>2281</v>
      </c>
    </row>
    <row r="299">
      <c r="A299" s="130">
        <v>298.0</v>
      </c>
      <c r="B299" t="s">
        <v>1756</v>
      </c>
      <c r="C299" s="1" t="s">
        <v>1757</v>
      </c>
      <c r="D299" s="44">
        <v>1.0</v>
      </c>
      <c r="E299" s="135" t="str">
        <f t="shared" si="16"/>
        <v>total debt / total capital</v>
      </c>
      <c r="F299" s="3">
        <v>1.0</v>
      </c>
      <c r="G299" s="135" t="s">
        <v>2283</v>
      </c>
      <c r="H299" s="135" t="s">
        <v>2284</v>
      </c>
    </row>
    <row r="300">
      <c r="A300" s="130">
        <v>299.0</v>
      </c>
      <c r="B300" t="s">
        <v>1758</v>
      </c>
      <c r="C300" s="1" t="s">
        <v>1759</v>
      </c>
      <c r="D300" s="44">
        <v>1.0</v>
      </c>
      <c r="E300" s="135" t="str">
        <f t="shared" si="16"/>
        <v>Total debt / total equity</v>
      </c>
      <c r="F300" s="3">
        <v>1.0</v>
      </c>
      <c r="G300" s="135" t="s">
        <v>1946</v>
      </c>
      <c r="H300" s="135" t="s">
        <v>2285</v>
      </c>
    </row>
    <row r="301">
      <c r="A301" s="130">
        <v>300.0</v>
      </c>
      <c r="B301" t="s">
        <v>1200</v>
      </c>
      <c r="C301" s="1" t="s">
        <v>1760</v>
      </c>
      <c r="D301" s="44">
        <v>1.0</v>
      </c>
      <c r="E301" s="135" t="str">
        <f t="shared" si="16"/>
        <v>average total assets / average total equity</v>
      </c>
      <c r="F301" s="3">
        <v>1.0</v>
      </c>
      <c r="G301" s="135" t="s">
        <v>2278</v>
      </c>
      <c r="H301" s="135" t="s">
        <v>2281</v>
      </c>
    </row>
    <row r="302">
      <c r="A302" s="130">
        <v>301.0</v>
      </c>
      <c r="B302" t="s">
        <v>1761</v>
      </c>
      <c r="C302" s="1" t="s">
        <v>1762</v>
      </c>
      <c r="D302" s="44">
        <v>1.0</v>
      </c>
      <c r="E302" s="135" t="str">
        <f t="shared" si="16"/>
        <v>EBIT / interest expense</v>
      </c>
      <c r="F302" s="3">
        <v>1.0</v>
      </c>
      <c r="G302" s="135" t="s">
        <v>759</v>
      </c>
      <c r="H302" s="135" t="s">
        <v>2286</v>
      </c>
    </row>
    <row r="303">
      <c r="A303" s="130">
        <v>302.0</v>
      </c>
      <c r="B303" t="s">
        <v>1705</v>
      </c>
      <c r="C303" s="1" t="s">
        <v>1763</v>
      </c>
      <c r="D303" s="44">
        <v>1.0</v>
      </c>
      <c r="E303" s="135" t="str">
        <f t="shared" si="16"/>
        <v>Cash flow from operations / total debt</v>
      </c>
      <c r="F303" s="3">
        <v>1.0</v>
      </c>
      <c r="G303" s="135" t="s">
        <v>2287</v>
      </c>
      <c r="H303" s="135" t="s">
        <v>2283</v>
      </c>
    </row>
    <row r="304">
      <c r="A304" s="130">
        <v>303.0</v>
      </c>
      <c r="B304" t="s">
        <v>1290</v>
      </c>
      <c r="C304" s="1" t="s">
        <v>1764</v>
      </c>
      <c r="D304" s="44">
        <v>1.0</v>
      </c>
      <c r="E304" s="135" t="str">
        <f t="shared" si="16"/>
        <v>earnings before fixed charges and taxes / fixed charges</v>
      </c>
      <c r="F304" s="3">
        <v>1.0</v>
      </c>
      <c r="G304" s="135" t="s">
        <v>2288</v>
      </c>
      <c r="H304" s="135" t="s">
        <v>2289</v>
      </c>
    </row>
    <row r="305">
      <c r="A305" s="130">
        <v>304.0</v>
      </c>
      <c r="B305" t="s">
        <v>1765</v>
      </c>
      <c r="C305" s="1" t="s">
        <v>1766</v>
      </c>
      <c r="D305" s="44">
        <v>1.0</v>
      </c>
      <c r="E305" s="135" t="str">
        <f t="shared" si="16"/>
        <v>current market price of the common stock / company earnings per share</v>
      </c>
      <c r="F305" s="3">
        <v>1.0</v>
      </c>
      <c r="G305" s="135" t="s">
        <v>2290</v>
      </c>
      <c r="H305" s="135" t="s">
        <v>2291</v>
      </c>
    </row>
    <row r="306">
      <c r="A306" s="130">
        <v>305.0</v>
      </c>
      <c r="B306" t="s">
        <v>1676</v>
      </c>
      <c r="C306" s="1" t="s">
        <v>1767</v>
      </c>
      <c r="D306" s="44">
        <v>1.0</v>
      </c>
      <c r="E306" s="135" t="str">
        <f t="shared" si="16"/>
        <v>(net income – dividends on preferred stock) / weighted average number of shares outstanding</v>
      </c>
      <c r="F306" s="3">
        <v>1.0</v>
      </c>
      <c r="G306" s="135" t="s">
        <v>2292</v>
      </c>
      <c r="H306" s="135" t="s">
        <v>2293</v>
      </c>
    </row>
    <row r="307">
      <c r="A307" s="130">
        <v>306.0</v>
      </c>
      <c r="B307" t="s">
        <v>1768</v>
      </c>
      <c r="C307" s="1" t="s">
        <v>1769</v>
      </c>
      <c r="D307" s="44">
        <v>1.0</v>
      </c>
      <c r="E307" s="135" t="str">
        <f t="shared" si="16"/>
        <v>Retention rate * ROE</v>
      </c>
      <c r="F307" s="3">
        <v>1.0</v>
      </c>
      <c r="G307" s="135" t="s">
        <v>1769</v>
      </c>
      <c r="H307" s="135" t="s">
        <v>1885</v>
      </c>
    </row>
    <row r="308">
      <c r="A308" s="130">
        <v>307.0</v>
      </c>
      <c r="B308" t="s">
        <v>770</v>
      </c>
      <c r="C308" s="1" t="s">
        <v>1772</v>
      </c>
      <c r="D308" s="44">
        <v>1.0</v>
      </c>
      <c r="E308" s="135" t="str">
        <f t="shared" si="16"/>
        <v>(Current Assets - Inventories) / Current Liabilities</v>
      </c>
      <c r="F308" s="3">
        <v>1.0</v>
      </c>
      <c r="G308" s="135" t="s">
        <v>2294</v>
      </c>
      <c r="H308" s="135" t="s">
        <v>1894</v>
      </c>
    </row>
    <row r="309">
      <c r="A309" s="130">
        <v>308.0</v>
      </c>
      <c r="B309" t="s">
        <v>1300</v>
      </c>
      <c r="C309" s="1" t="s">
        <v>1530</v>
      </c>
      <c r="D309" s="44">
        <v>1.0</v>
      </c>
      <c r="E309" s="135" t="str">
        <f t="shared" si="16"/>
        <v>Current Assets / Current Liabilities</v>
      </c>
      <c r="F309" s="3">
        <v>1.0</v>
      </c>
      <c r="G309" s="135" t="s">
        <v>1883</v>
      </c>
      <c r="H309" s="135" t="s">
        <v>1894</v>
      </c>
    </row>
    <row r="310">
      <c r="A310" s="130">
        <v>309.0</v>
      </c>
      <c r="B310" t="s">
        <v>1773</v>
      </c>
      <c r="C310" s="1" t="s">
        <v>1774</v>
      </c>
      <c r="D310" s="44">
        <v>1.0</v>
      </c>
      <c r="E310" s="135" t="str">
        <f t="shared" si="16"/>
        <v>Total Liabilities / Shareholders Equity</v>
      </c>
      <c r="F310" s="3">
        <v>1.0</v>
      </c>
      <c r="G310" s="135" t="s">
        <v>461</v>
      </c>
      <c r="H310" s="135" t="s">
        <v>2295</v>
      </c>
    </row>
    <row r="311">
      <c r="A311" s="130">
        <v>310.0</v>
      </c>
      <c r="B311" t="s">
        <v>1775</v>
      </c>
      <c r="C311" s="1" t="s">
        <v>1776</v>
      </c>
      <c r="D311" s="44">
        <v>1.0</v>
      </c>
      <c r="E311" s="135" t="str">
        <f t="shared" si="16"/>
        <v>Long Term Debt / Shareholders Equity</v>
      </c>
      <c r="F311" s="3">
        <v>1.0</v>
      </c>
      <c r="G311" s="135" t="s">
        <v>2296</v>
      </c>
      <c r="H311" s="135" t="s">
        <v>2295</v>
      </c>
    </row>
    <row r="312">
      <c r="A312" s="130">
        <v>311.0</v>
      </c>
      <c r="B312" t="s">
        <v>1777</v>
      </c>
      <c r="C312" s="1" t="s">
        <v>1778</v>
      </c>
      <c r="D312" s="44">
        <v>1.0</v>
      </c>
      <c r="E312" s="135" t="str">
        <f t="shared" si="16"/>
        <v>Short Term Debt / Shareholders Equity</v>
      </c>
      <c r="F312" s="3">
        <v>1.0</v>
      </c>
      <c r="G312" s="135" t="s">
        <v>2297</v>
      </c>
      <c r="H312" s="135" t="s">
        <v>2295</v>
      </c>
    </row>
    <row r="313">
      <c r="A313" s="130">
        <v>312.0</v>
      </c>
      <c r="B313" t="s">
        <v>1779</v>
      </c>
      <c r="C313" s="1" t="s">
        <v>1780</v>
      </c>
      <c r="D313" s="44">
        <v>1.0</v>
      </c>
      <c r="E313" s="135" t="str">
        <f t="shared" si="16"/>
        <v>(Receiveables / Revenue) x 365</v>
      </c>
      <c r="F313" s="3">
        <v>1.0</v>
      </c>
      <c r="G313" s="135" t="s">
        <v>2298</v>
      </c>
      <c r="H313" s="135" t="s">
        <v>2299</v>
      </c>
    </row>
    <row r="314">
      <c r="A314" s="130">
        <v>313.0</v>
      </c>
      <c r="B314" t="s">
        <v>1781</v>
      </c>
      <c r="C314" s="1" t="s">
        <v>1782</v>
      </c>
      <c r="D314" s="44">
        <v>1.0</v>
      </c>
      <c r="E314" s="1" t="s">
        <v>1782</v>
      </c>
      <c r="F314" s="3">
        <v>1.0</v>
      </c>
      <c r="G314" s="135" t="s">
        <v>1782</v>
      </c>
      <c r="H314" s="135" t="s">
        <v>1885</v>
      </c>
    </row>
    <row r="315">
      <c r="A315" s="130">
        <v>314.0</v>
      </c>
      <c r="B315" t="s">
        <v>1783</v>
      </c>
      <c r="C315" s="1" t="s">
        <v>1784</v>
      </c>
      <c r="D315" s="44">
        <v>1.0</v>
      </c>
      <c r="E315" s="1" t="s">
        <v>1784</v>
      </c>
      <c r="F315" s="3">
        <v>1.0</v>
      </c>
      <c r="G315" s="135" t="s">
        <v>1784</v>
      </c>
      <c r="H315" s="135" t="s">
        <v>1885</v>
      </c>
    </row>
    <row r="316">
      <c r="A316" s="130">
        <v>315.0</v>
      </c>
      <c r="B316" t="s">
        <v>1733</v>
      </c>
      <c r="C316" s="1" t="s">
        <v>1785</v>
      </c>
      <c r="D316" s="44">
        <v>1.0</v>
      </c>
      <c r="E316" s="135" t="str">
        <f t="shared" ref="E316:E363" si="17">C316</f>
        <v>DSO + DIO - DPO</v>
      </c>
      <c r="F316" s="3">
        <v>1.0</v>
      </c>
      <c r="G316" s="135" t="s">
        <v>1785</v>
      </c>
      <c r="H316" s="135" t="s">
        <v>1885</v>
      </c>
    </row>
    <row r="317">
      <c r="A317" s="130">
        <v>316.0</v>
      </c>
      <c r="B317" t="s">
        <v>1786</v>
      </c>
      <c r="C317" s="1" t="s">
        <v>1787</v>
      </c>
      <c r="D317" s="44">
        <v>1.0</v>
      </c>
      <c r="E317" s="135" t="str">
        <f t="shared" si="17"/>
        <v>Revenue / (Average of Current and Prior Year Receivables)</v>
      </c>
      <c r="F317" s="3">
        <v>1.0</v>
      </c>
      <c r="G317" s="135" t="s">
        <v>1937</v>
      </c>
      <c r="H317" s="135" t="s">
        <v>2300</v>
      </c>
    </row>
    <row r="318">
      <c r="A318" s="130">
        <v>317.0</v>
      </c>
      <c r="B318" t="s">
        <v>1726</v>
      </c>
      <c r="C318" s="1" t="s">
        <v>1788</v>
      </c>
      <c r="D318" s="44">
        <v>1.0</v>
      </c>
      <c r="E318" s="135" t="str">
        <f t="shared" si="17"/>
        <v>COGS / (Average of Current and Prior Year Inventory)</v>
      </c>
      <c r="F318" s="3">
        <v>1.0</v>
      </c>
      <c r="G318" s="135" t="s">
        <v>2301</v>
      </c>
      <c r="H318" s="135" t="s">
        <v>2302</v>
      </c>
    </row>
    <row r="319">
      <c r="A319" s="130">
        <v>318.0</v>
      </c>
      <c r="B319" t="s">
        <v>1789</v>
      </c>
      <c r="C319" s="1" t="s">
        <v>1790</v>
      </c>
      <c r="D319" s="44">
        <v>1.0</v>
      </c>
      <c r="E319" s="135" t="str">
        <f t="shared" si="17"/>
        <v>365 / Inventory Turnover</v>
      </c>
      <c r="F319" s="3">
        <v>1.0</v>
      </c>
      <c r="G319" s="136" t="s">
        <v>1887</v>
      </c>
      <c r="H319" s="135" t="s">
        <v>1726</v>
      </c>
    </row>
    <row r="320">
      <c r="A320" s="130">
        <v>319.0</v>
      </c>
      <c r="B320" t="s">
        <v>1791</v>
      </c>
      <c r="C320" s="1" t="s">
        <v>1792</v>
      </c>
      <c r="D320" s="44">
        <v>1.0</v>
      </c>
      <c r="E320" s="135" t="str">
        <f t="shared" si="17"/>
        <v>Intangibles / Shareholders Equity</v>
      </c>
      <c r="F320" s="3">
        <v>1.0</v>
      </c>
      <c r="G320" s="135" t="s">
        <v>2303</v>
      </c>
      <c r="H320" s="135" t="s">
        <v>2295</v>
      </c>
    </row>
    <row r="321">
      <c r="A321" s="130">
        <v>320.0</v>
      </c>
      <c r="B321" t="s">
        <v>1793</v>
      </c>
      <c r="C321" s="1" t="s">
        <v>1794</v>
      </c>
      <c r="D321" s="44">
        <v>1.0</v>
      </c>
      <c r="E321" s="135" t="str">
        <f t="shared" si="17"/>
        <v>Inventory / Revenue</v>
      </c>
      <c r="F321" s="3">
        <v>1.0</v>
      </c>
      <c r="G321" s="135" t="s">
        <v>274</v>
      </c>
      <c r="H321" s="135" t="s">
        <v>1937</v>
      </c>
    </row>
    <row r="322">
      <c r="A322" s="130">
        <v>321.0</v>
      </c>
      <c r="B322" t="s">
        <v>1795</v>
      </c>
      <c r="C322" s="1" t="s">
        <v>1796</v>
      </c>
      <c r="D322" s="44">
        <v>1.0</v>
      </c>
      <c r="E322" s="135" t="str">
        <f t="shared" si="17"/>
        <v>Long Term Debt / Invested Capital</v>
      </c>
      <c r="F322" s="3">
        <v>1.0</v>
      </c>
      <c r="G322" s="135" t="s">
        <v>2296</v>
      </c>
      <c r="H322" s="135" t="s">
        <v>2304</v>
      </c>
    </row>
    <row r="323">
      <c r="A323" s="130">
        <v>322.0</v>
      </c>
      <c r="B323" t="s">
        <v>1797</v>
      </c>
      <c r="C323" s="1" t="s">
        <v>1798</v>
      </c>
      <c r="D323" s="44">
        <v>1.0</v>
      </c>
      <c r="E323" s="135" t="str">
        <f t="shared" si="17"/>
        <v>Short Term Debt / Invested Capital</v>
      </c>
      <c r="F323" s="3">
        <v>1.0</v>
      </c>
      <c r="G323" s="135" t="s">
        <v>2297</v>
      </c>
      <c r="H323" s="135" t="s">
        <v>2304</v>
      </c>
    </row>
    <row r="324">
      <c r="A324" s="130">
        <v>323.0</v>
      </c>
      <c r="B324" t="s">
        <v>1799</v>
      </c>
      <c r="C324" s="1" t="s">
        <v>1800</v>
      </c>
      <c r="D324" s="44">
        <v>1.0</v>
      </c>
      <c r="E324" s="135" t="str">
        <f t="shared" si="17"/>
        <v>Long Term Debt / Total Liabilities</v>
      </c>
      <c r="F324" s="3">
        <v>1.0</v>
      </c>
      <c r="G324" s="135" t="s">
        <v>2296</v>
      </c>
      <c r="H324" s="135" t="s">
        <v>461</v>
      </c>
    </row>
    <row r="325">
      <c r="A325" s="130">
        <v>324.0</v>
      </c>
      <c r="B325" t="s">
        <v>1801</v>
      </c>
      <c r="C325" s="1" t="s">
        <v>1802</v>
      </c>
      <c r="D325" s="44">
        <v>1.0</v>
      </c>
      <c r="E325" s="135" t="str">
        <f t="shared" si="17"/>
        <v>Short Term Debt / Total Liabilities</v>
      </c>
      <c r="F325" s="3">
        <v>1.0</v>
      </c>
      <c r="G325" s="135" t="s">
        <v>2297</v>
      </c>
      <c r="H325" s="135" t="s">
        <v>461</v>
      </c>
    </row>
    <row r="326">
      <c r="A326" s="130">
        <v>325.0</v>
      </c>
      <c r="B326" t="s">
        <v>1803</v>
      </c>
      <c r="C326" s="1" t="s">
        <v>1804</v>
      </c>
      <c r="D326" s="44">
        <v>1.0</v>
      </c>
      <c r="E326" s="135" t="str">
        <f t="shared" si="17"/>
        <v>Total Liabilities / Total Assets</v>
      </c>
      <c r="F326" s="3">
        <v>1.0</v>
      </c>
      <c r="G326" s="135" t="s">
        <v>461</v>
      </c>
      <c r="H326" s="135" t="s">
        <v>364</v>
      </c>
    </row>
    <row r="327">
      <c r="A327" s="130">
        <v>326.0</v>
      </c>
      <c r="B327" t="s">
        <v>1805</v>
      </c>
      <c r="C327" s="1" t="s">
        <v>1806</v>
      </c>
      <c r="D327" s="44">
        <v>1.0</v>
      </c>
      <c r="E327" s="135" t="str">
        <f t="shared" si="17"/>
        <v>Working Capital / Market Cap</v>
      </c>
      <c r="F327" s="3">
        <v>1.0</v>
      </c>
      <c r="G327" s="135" t="s">
        <v>764</v>
      </c>
      <c r="H327" s="135" t="s">
        <v>2305</v>
      </c>
    </row>
    <row r="328">
      <c r="A328" s="130">
        <v>327.0</v>
      </c>
      <c r="B328" t="s">
        <v>1807</v>
      </c>
      <c r="C328" s="1" t="s">
        <v>1050</v>
      </c>
      <c r="D328" s="44">
        <v>1.0</v>
      </c>
      <c r="E328" s="135" t="str">
        <f t="shared" si="17"/>
        <v>Gross Profit ÷ Net Sales</v>
      </c>
      <c r="F328" s="3">
        <v>1.0</v>
      </c>
      <c r="G328" s="135" t="s">
        <v>1874</v>
      </c>
      <c r="H328" s="135" t="s">
        <v>1875</v>
      </c>
    </row>
    <row r="329">
      <c r="A329" s="130">
        <v>328.0</v>
      </c>
      <c r="B329" t="s">
        <v>1809</v>
      </c>
      <c r="C329" s="1" t="s">
        <v>1055</v>
      </c>
      <c r="D329" s="44">
        <v>1.0</v>
      </c>
      <c r="E329" s="135" t="str">
        <f t="shared" si="17"/>
        <v>Net Income ÷ Net Sales</v>
      </c>
      <c r="F329" s="3">
        <v>1.0</v>
      </c>
      <c r="G329" s="135" t="s">
        <v>1876</v>
      </c>
      <c r="H329" s="135" t="s">
        <v>1875</v>
      </c>
    </row>
    <row r="330">
      <c r="A330" s="130">
        <v>329.0</v>
      </c>
      <c r="B330" t="s">
        <v>1499</v>
      </c>
      <c r="C330" s="1" t="s">
        <v>1059</v>
      </c>
      <c r="D330" s="44">
        <v>1.0</v>
      </c>
      <c r="E330" s="135" t="str">
        <f t="shared" si="17"/>
        <v>Net Income ÷ Average Total Assets</v>
      </c>
      <c r="F330" s="3">
        <v>1.0</v>
      </c>
      <c r="G330" s="135" t="s">
        <v>1876</v>
      </c>
      <c r="H330" s="135" t="s">
        <v>1877</v>
      </c>
    </row>
    <row r="331">
      <c r="A331" s="130">
        <v>330.0</v>
      </c>
      <c r="B331" t="s">
        <v>1810</v>
      </c>
      <c r="C331" s="1" t="s">
        <v>1113</v>
      </c>
      <c r="D331" s="44">
        <v>1.0</v>
      </c>
      <c r="E331" s="135" t="str">
        <f t="shared" si="17"/>
        <v>Net Income ÷ Average Stockholders' Equity</v>
      </c>
      <c r="F331" s="3">
        <v>1.0</v>
      </c>
      <c r="G331" s="135" t="s">
        <v>1876</v>
      </c>
      <c r="H331" s="135" t="s">
        <v>1893</v>
      </c>
    </row>
    <row r="332">
      <c r="A332" s="130">
        <v>331.0</v>
      </c>
      <c r="B332" t="s">
        <v>1308</v>
      </c>
      <c r="C332" s="1" t="s">
        <v>1811</v>
      </c>
      <c r="D332" s="44">
        <v>1.0</v>
      </c>
      <c r="E332" s="135" t="str">
        <f t="shared" si="17"/>
        <v>Current Assets ÷ Current Liabilities</v>
      </c>
      <c r="F332" s="3">
        <v>1.0</v>
      </c>
      <c r="G332" s="135" t="s">
        <v>1883</v>
      </c>
      <c r="H332" s="135" t="s">
        <v>1894</v>
      </c>
    </row>
    <row r="333">
      <c r="A333" s="130">
        <v>332.0</v>
      </c>
      <c r="B333" t="s">
        <v>1812</v>
      </c>
      <c r="C333" s="1" t="s">
        <v>1116</v>
      </c>
      <c r="D333" s="44">
        <v>1.0</v>
      </c>
      <c r="E333" s="135" t="str">
        <f t="shared" si="17"/>
        <v>Quick Assets ÷ Current Liabilities</v>
      </c>
      <c r="F333" s="3">
        <v>1.0</v>
      </c>
      <c r="G333" s="135" t="s">
        <v>767</v>
      </c>
      <c r="H333" s="135" t="s">
        <v>1894</v>
      </c>
    </row>
    <row r="334">
      <c r="A334" s="130">
        <v>333.0</v>
      </c>
      <c r="B334" t="s">
        <v>1045</v>
      </c>
      <c r="C334" s="1" t="s">
        <v>1138</v>
      </c>
      <c r="D334" s="44">
        <v>1.0</v>
      </c>
      <c r="E334" s="135" t="str">
        <f t="shared" si="17"/>
        <v>(Cash + Marketable Securities ) ÷ Current Liabilities</v>
      </c>
      <c r="F334" s="3">
        <v>1.0</v>
      </c>
      <c r="G334" s="135" t="s">
        <v>1902</v>
      </c>
      <c r="H334" s="135" t="s">
        <v>1894</v>
      </c>
    </row>
    <row r="335">
      <c r="A335" s="130">
        <v>334.0</v>
      </c>
      <c r="B335" t="s">
        <v>1079</v>
      </c>
      <c r="C335" s="1" t="s">
        <v>1148</v>
      </c>
      <c r="D335" s="44">
        <v>1.0</v>
      </c>
      <c r="E335" s="135" t="str">
        <f t="shared" si="17"/>
        <v>Current Assets - Current Liabilities</v>
      </c>
      <c r="F335" s="3">
        <v>1.0</v>
      </c>
      <c r="G335" s="135" t="s">
        <v>1148</v>
      </c>
      <c r="H335" s="135" t="s">
        <v>1885</v>
      </c>
    </row>
    <row r="336">
      <c r="A336" s="130">
        <v>335.0</v>
      </c>
      <c r="B336" t="s">
        <v>1722</v>
      </c>
      <c r="C336" s="1" t="s">
        <v>1151</v>
      </c>
      <c r="D336" s="44">
        <v>1.0</v>
      </c>
      <c r="E336" s="135" t="str">
        <f t="shared" si="17"/>
        <v>Net Credit Sales ÷ Average Accounts Receivable</v>
      </c>
      <c r="F336" s="3">
        <v>1.0</v>
      </c>
      <c r="G336" s="135" t="s">
        <v>1905</v>
      </c>
      <c r="H336" s="135" t="s">
        <v>1906</v>
      </c>
    </row>
    <row r="337">
      <c r="A337" s="130">
        <v>336.0</v>
      </c>
      <c r="B337" t="s">
        <v>1779</v>
      </c>
      <c r="C337" s="1" t="s">
        <v>1193</v>
      </c>
      <c r="D337" s="44">
        <v>1.0</v>
      </c>
      <c r="E337" s="135" t="str">
        <f t="shared" si="17"/>
        <v>360 Days ÷ Receivable Turnover</v>
      </c>
      <c r="F337" s="3">
        <v>1.0</v>
      </c>
      <c r="G337" s="136" t="s">
        <v>1945</v>
      </c>
      <c r="H337" s="135" t="s">
        <v>1722</v>
      </c>
    </row>
    <row r="338">
      <c r="A338" s="130">
        <v>337.0</v>
      </c>
      <c r="B338" t="s">
        <v>1726</v>
      </c>
      <c r="C338" s="1" t="s">
        <v>1277</v>
      </c>
      <c r="D338" s="44">
        <v>1.0</v>
      </c>
      <c r="E338" s="135" t="str">
        <f t="shared" si="17"/>
        <v>Cost of Sales ÷ Average Inventory</v>
      </c>
      <c r="F338" s="3">
        <v>1.0</v>
      </c>
      <c r="G338" s="135" t="s">
        <v>2000</v>
      </c>
      <c r="H338" s="135" t="s">
        <v>2009</v>
      </c>
    </row>
    <row r="339">
      <c r="A339" s="130">
        <v>338.0</v>
      </c>
      <c r="B339" t="s">
        <v>1781</v>
      </c>
      <c r="C339" s="1" t="s">
        <v>1280</v>
      </c>
      <c r="D339" s="44">
        <v>1.0</v>
      </c>
      <c r="E339" s="135" t="str">
        <f t="shared" si="17"/>
        <v>360 Days ÷ Inventory Turnover</v>
      </c>
      <c r="F339" s="3">
        <v>1.0</v>
      </c>
      <c r="G339" s="136" t="s">
        <v>1945</v>
      </c>
      <c r="H339" s="135" t="s">
        <v>1722</v>
      </c>
    </row>
    <row r="340">
      <c r="A340" s="130">
        <v>339.0</v>
      </c>
      <c r="B340" t="s">
        <v>1814</v>
      </c>
      <c r="C340" s="1" t="s">
        <v>1283</v>
      </c>
      <c r="D340" s="44">
        <v>1.0</v>
      </c>
      <c r="E340" s="135" t="str">
        <f t="shared" si="17"/>
        <v>Net Credit Purchases ÷ Ave. Accounts Payable</v>
      </c>
      <c r="F340" s="3">
        <v>1.0</v>
      </c>
      <c r="G340" s="135" t="s">
        <v>1994</v>
      </c>
      <c r="H340" s="135" t="s">
        <v>2010</v>
      </c>
    </row>
    <row r="341">
      <c r="A341" s="130">
        <v>340.0</v>
      </c>
      <c r="B341" t="s">
        <v>1783</v>
      </c>
      <c r="C341" s="1" t="s">
        <v>1333</v>
      </c>
      <c r="D341" s="44">
        <v>1.0</v>
      </c>
      <c r="E341" s="135" t="str">
        <f t="shared" si="17"/>
        <v>360 Days ÷ Accounts Payable Turnover</v>
      </c>
      <c r="F341" s="3">
        <v>1.0</v>
      </c>
      <c r="G341" s="136" t="s">
        <v>1945</v>
      </c>
      <c r="H341" s="135" t="s">
        <v>1722</v>
      </c>
    </row>
    <row r="342">
      <c r="A342" s="130">
        <v>341.0</v>
      </c>
      <c r="B342" t="s">
        <v>1168</v>
      </c>
      <c r="C342" s="1" t="s">
        <v>1393</v>
      </c>
      <c r="D342" s="44">
        <v>1.0</v>
      </c>
      <c r="E342" s="135" t="str">
        <f t="shared" si="17"/>
        <v>Days Inventory Outstanding + Days Sales Outstanding</v>
      </c>
      <c r="F342" s="3">
        <v>1.0</v>
      </c>
      <c r="G342" s="135" t="s">
        <v>1393</v>
      </c>
      <c r="H342" s="135" t="s">
        <v>1885</v>
      </c>
    </row>
    <row r="343">
      <c r="A343" s="130">
        <v>342.0</v>
      </c>
      <c r="B343" t="s">
        <v>1733</v>
      </c>
      <c r="C343" s="1" t="s">
        <v>1398</v>
      </c>
      <c r="D343" s="44">
        <v>1.0</v>
      </c>
      <c r="E343" s="135" t="str">
        <f t="shared" si="17"/>
        <v>Operating Cycle - Days Payable Outstanding</v>
      </c>
      <c r="F343" s="3">
        <v>1.0</v>
      </c>
      <c r="G343" s="135" t="s">
        <v>1398</v>
      </c>
      <c r="H343" s="135" t="s">
        <v>1885</v>
      </c>
    </row>
    <row r="344">
      <c r="A344" s="130">
        <v>343.0</v>
      </c>
      <c r="B344" t="s">
        <v>1100</v>
      </c>
      <c r="C344" s="1" t="s">
        <v>1815</v>
      </c>
      <c r="D344" s="44">
        <v>1.0</v>
      </c>
      <c r="E344" s="135" t="str">
        <f t="shared" si="17"/>
        <v>Net Sales ÷ Average Total Assets</v>
      </c>
      <c r="F344" s="3">
        <v>1.0</v>
      </c>
      <c r="G344" s="135" t="s">
        <v>1875</v>
      </c>
      <c r="H344" s="135" t="s">
        <v>1877</v>
      </c>
    </row>
    <row r="345">
      <c r="A345" s="130">
        <v>344.0</v>
      </c>
      <c r="B345" t="s">
        <v>1816</v>
      </c>
      <c r="C345" s="1" t="s">
        <v>1817</v>
      </c>
      <c r="D345" s="44">
        <v>1.0</v>
      </c>
      <c r="E345" s="135" t="str">
        <f t="shared" si="17"/>
        <v>Total Liabilities ÷ Total Equity</v>
      </c>
      <c r="F345" s="3">
        <v>1.0</v>
      </c>
      <c r="G345" s="135" t="s">
        <v>461</v>
      </c>
      <c r="H345" s="135" t="s">
        <v>2043</v>
      </c>
    </row>
    <row r="346">
      <c r="A346" s="130">
        <v>345.0</v>
      </c>
      <c r="B346" t="s">
        <v>1819</v>
      </c>
      <c r="C346" s="1" t="s">
        <v>1820</v>
      </c>
      <c r="D346" s="44">
        <v>1.0</v>
      </c>
      <c r="E346" s="135" t="str">
        <f t="shared" si="17"/>
        <v>EBIT ÷ Interest Expense</v>
      </c>
      <c r="F346" s="3">
        <v>1.0</v>
      </c>
      <c r="G346" s="135" t="s">
        <v>759</v>
      </c>
      <c r="H346" s="135" t="s">
        <v>132</v>
      </c>
    </row>
    <row r="347">
      <c r="A347" s="130">
        <v>346.0</v>
      </c>
      <c r="B347" t="s">
        <v>1823</v>
      </c>
      <c r="C347" s="1" t="s">
        <v>1824</v>
      </c>
      <c r="D347" s="44">
        <v>1.0</v>
      </c>
      <c r="E347" s="135" t="str">
        <f t="shared" si="17"/>
        <v>(Net Income - Preferred Dividends) ÷ Average Common Shares Outstanding</v>
      </c>
      <c r="F347" s="3">
        <v>1.0</v>
      </c>
      <c r="G347" s="135" t="s">
        <v>2306</v>
      </c>
      <c r="H347" s="135" t="s">
        <v>2307</v>
      </c>
    </row>
    <row r="348">
      <c r="A348" s="130">
        <v>347.0</v>
      </c>
      <c r="B348" t="s">
        <v>1826</v>
      </c>
      <c r="C348" s="1" t="s">
        <v>1827</v>
      </c>
      <c r="D348" s="44">
        <v>1.0</v>
      </c>
      <c r="E348" s="135" t="str">
        <f t="shared" si="17"/>
        <v>Market Price per Share ÷ Earnings per Share</v>
      </c>
      <c r="F348" s="3">
        <v>1.0</v>
      </c>
      <c r="G348" s="135" t="s">
        <v>2308</v>
      </c>
      <c r="H348" s="135" t="s">
        <v>1823</v>
      </c>
    </row>
    <row r="349">
      <c r="A349" s="130">
        <v>348.0</v>
      </c>
      <c r="B349" t="s">
        <v>1829</v>
      </c>
      <c r="C349" s="1" t="s">
        <v>1830</v>
      </c>
      <c r="D349" s="44">
        <v>1.0</v>
      </c>
      <c r="E349" s="135" t="str">
        <f t="shared" si="17"/>
        <v>Dividend per Share ÷ Earnings per Share</v>
      </c>
      <c r="F349" s="3">
        <v>1.0</v>
      </c>
      <c r="G349" s="135" t="s">
        <v>2309</v>
      </c>
      <c r="H349" s="135" t="s">
        <v>1823</v>
      </c>
    </row>
    <row r="350">
      <c r="A350" s="130">
        <v>349.0</v>
      </c>
      <c r="B350" t="s">
        <v>1244</v>
      </c>
      <c r="C350" s="1" t="s">
        <v>1832</v>
      </c>
      <c r="D350" s="44">
        <v>1.0</v>
      </c>
      <c r="E350" s="135" t="str">
        <f t="shared" si="17"/>
        <v>Dividend per Share ÷ Market Price per Share</v>
      </c>
      <c r="F350" s="3">
        <v>1.0</v>
      </c>
      <c r="G350" s="135" t="s">
        <v>2309</v>
      </c>
      <c r="H350" s="135" t="s">
        <v>2308</v>
      </c>
    </row>
    <row r="351">
      <c r="A351" s="130">
        <v>350.0</v>
      </c>
      <c r="B351" t="s">
        <v>1834</v>
      </c>
      <c r="C351" s="1" t="s">
        <v>1835</v>
      </c>
      <c r="D351" s="44">
        <v>1.0</v>
      </c>
      <c r="E351" s="135" t="str">
        <f t="shared" si="17"/>
        <v>Common SHE ÷ Average Common Shares</v>
      </c>
      <c r="F351" s="3">
        <v>1.0</v>
      </c>
      <c r="G351" s="135" t="s">
        <v>2310</v>
      </c>
      <c r="H351" s="135" t="s">
        <v>2311</v>
      </c>
    </row>
    <row r="352">
      <c r="A352" s="130">
        <v>351.0</v>
      </c>
      <c r="B352" s="68" t="s">
        <v>1838</v>
      </c>
      <c r="C352" s="1" t="s">
        <v>155</v>
      </c>
      <c r="D352" s="44">
        <v>1.0</v>
      </c>
      <c r="E352" s="135" t="str">
        <f t="shared" si="17"/>
        <v>Operating Income</v>
      </c>
      <c r="F352" s="3">
        <v>1.0</v>
      </c>
      <c r="G352" s="135" t="s">
        <v>155</v>
      </c>
      <c r="H352" s="135" t="s">
        <v>1885</v>
      </c>
    </row>
    <row r="353">
      <c r="A353" s="130">
        <v>352.0</v>
      </c>
      <c r="B353" s="34" t="s">
        <v>1841</v>
      </c>
      <c r="C353" s="1" t="s">
        <v>1842</v>
      </c>
      <c r="D353" s="44">
        <v>1.0</v>
      </c>
      <c r="E353" s="135" t="str">
        <f t="shared" si="17"/>
        <v>Earnings before interest and taxes + Lease paypment</v>
      </c>
      <c r="F353" s="3">
        <v>1.0</v>
      </c>
      <c r="G353" s="135" t="s">
        <v>1842</v>
      </c>
      <c r="H353" s="135" t="s">
        <v>1885</v>
      </c>
    </row>
    <row r="354">
      <c r="A354" s="130">
        <v>353.0</v>
      </c>
      <c r="B354" s="154" t="s">
        <v>1845</v>
      </c>
      <c r="C354" s="1" t="s">
        <v>1846</v>
      </c>
      <c r="D354" s="44">
        <v>1.0</v>
      </c>
      <c r="E354" s="135" t="str">
        <f t="shared" si="17"/>
        <v>Current assets - Current liabilities</v>
      </c>
      <c r="F354" s="3">
        <v>1.0</v>
      </c>
      <c r="G354" s="135" t="s">
        <v>1846</v>
      </c>
      <c r="H354" s="135" t="s">
        <v>1885</v>
      </c>
    </row>
    <row r="355">
      <c r="A355" s="130">
        <v>354.0</v>
      </c>
      <c r="B355" t="s">
        <v>1847</v>
      </c>
      <c r="C355" s="1" t="s">
        <v>1848</v>
      </c>
      <c r="D355" s="44">
        <v>1.0</v>
      </c>
      <c r="E355" s="135" t="str">
        <f t="shared" si="17"/>
        <v>Total Liabilities ÷ Total Assets</v>
      </c>
      <c r="F355" s="3">
        <v>1.0</v>
      </c>
      <c r="G355" s="135" t="s">
        <v>461</v>
      </c>
      <c r="H355" s="135" t="s">
        <v>364</v>
      </c>
    </row>
    <row r="356">
      <c r="A356" s="130">
        <v>355.0</v>
      </c>
      <c r="B356" t="s">
        <v>1850</v>
      </c>
      <c r="C356" s="1" t="s">
        <v>1851</v>
      </c>
      <c r="D356" s="44">
        <v>1.0</v>
      </c>
      <c r="E356" s="135" t="str">
        <f t="shared" si="17"/>
        <v>Total Equity ÷ Total Assets</v>
      </c>
      <c r="F356" s="3">
        <v>1.0</v>
      </c>
      <c r="G356" s="135" t="s">
        <v>2043</v>
      </c>
      <c r="H356" s="135" t="s">
        <v>364</v>
      </c>
    </row>
    <row r="357">
      <c r="A357" s="130">
        <v>356.0</v>
      </c>
      <c r="B357" t="s">
        <v>1853</v>
      </c>
      <c r="C357" s="1" t="s">
        <v>1817</v>
      </c>
      <c r="D357" s="44">
        <v>1.0</v>
      </c>
      <c r="E357" s="135" t="str">
        <f t="shared" si="17"/>
        <v>Total Liabilities ÷ Total Equity</v>
      </c>
      <c r="F357" s="3">
        <v>1.0</v>
      </c>
      <c r="G357" s="135" t="s">
        <v>461</v>
      </c>
      <c r="H357" s="135" t="s">
        <v>2043</v>
      </c>
    </row>
    <row r="358">
      <c r="A358" s="130">
        <v>357.0</v>
      </c>
      <c r="B358" t="s">
        <v>1854</v>
      </c>
      <c r="C358" s="1" t="s">
        <v>1820</v>
      </c>
      <c r="D358" s="44">
        <v>1.0</v>
      </c>
      <c r="E358" s="135" t="str">
        <f t="shared" si="17"/>
        <v>EBIT ÷ Interest Expense</v>
      </c>
      <c r="F358" s="3">
        <v>1.0</v>
      </c>
      <c r="G358" s="135" t="s">
        <v>759</v>
      </c>
      <c r="H358" s="135" t="s">
        <v>132</v>
      </c>
    </row>
    <row r="359">
      <c r="A359" s="130">
        <v>358.0</v>
      </c>
      <c r="B359" t="s">
        <v>1855</v>
      </c>
      <c r="C359" s="1" t="s">
        <v>1856</v>
      </c>
      <c r="D359" s="44">
        <v>1.0</v>
      </c>
      <c r="E359" s="135" t="str">
        <f t="shared" si="17"/>
        <v>(Net Income - Preferred Dividends ) ÷ Average Common Shares Outstanding</v>
      </c>
      <c r="F359" s="3">
        <v>1.0</v>
      </c>
      <c r="G359" s="135" t="s">
        <v>2312</v>
      </c>
      <c r="H359" s="135" t="s">
        <v>2307</v>
      </c>
    </row>
    <row r="360">
      <c r="A360" s="130">
        <v>359.0</v>
      </c>
      <c r="B360" t="s">
        <v>1857</v>
      </c>
      <c r="C360" s="1" t="s">
        <v>1827</v>
      </c>
      <c r="D360" s="44">
        <v>1.0</v>
      </c>
      <c r="E360" s="135" t="str">
        <f t="shared" si="17"/>
        <v>Market Price per Share ÷ Earnings per Share</v>
      </c>
      <c r="F360" s="3">
        <v>1.0</v>
      </c>
      <c r="G360" s="135" t="s">
        <v>2308</v>
      </c>
      <c r="H360" s="135" t="s">
        <v>1823</v>
      </c>
    </row>
    <row r="361">
      <c r="A361" s="130">
        <v>360.0</v>
      </c>
      <c r="B361" t="s">
        <v>1858</v>
      </c>
      <c r="C361" s="1" t="s">
        <v>1830</v>
      </c>
      <c r="D361" s="44">
        <v>1.0</v>
      </c>
      <c r="E361" s="135" t="str">
        <f t="shared" si="17"/>
        <v>Dividend per Share ÷ Earnings per Share</v>
      </c>
      <c r="F361" s="3">
        <v>1.0</v>
      </c>
      <c r="G361" s="135" t="s">
        <v>2309</v>
      </c>
      <c r="H361" s="135" t="s">
        <v>1823</v>
      </c>
    </row>
    <row r="362">
      <c r="A362" s="130">
        <v>361.0</v>
      </c>
      <c r="B362" t="s">
        <v>1859</v>
      </c>
      <c r="C362" s="1" t="s">
        <v>1832</v>
      </c>
      <c r="D362" s="44">
        <v>1.0</v>
      </c>
      <c r="E362" s="135" t="str">
        <f t="shared" si="17"/>
        <v>Dividend per Share ÷ Market Price per Share</v>
      </c>
      <c r="F362" s="3">
        <v>1.0</v>
      </c>
      <c r="G362" s="135" t="s">
        <v>2309</v>
      </c>
      <c r="H362" s="135" t="s">
        <v>2308</v>
      </c>
    </row>
    <row r="363">
      <c r="A363" s="130">
        <v>362.0</v>
      </c>
      <c r="B363" t="s">
        <v>1860</v>
      </c>
      <c r="C363" s="1" t="s">
        <v>1835</v>
      </c>
      <c r="D363" s="44">
        <v>1.0</v>
      </c>
      <c r="E363" s="135" t="str">
        <f t="shared" si="17"/>
        <v>Common SHE ÷ Average Common Shares</v>
      </c>
      <c r="F363" s="3">
        <v>1.0</v>
      </c>
      <c r="G363" s="135" t="s">
        <v>2310</v>
      </c>
      <c r="H363" s="135" t="s">
        <v>2311</v>
      </c>
    </row>
  </sheetData>
  <autoFilter ref="$A$1:$M$363">
    <sortState ref="A1:M363">
      <sortCondition ref="A1:A363"/>
      <sortCondition ref="G1:G363"/>
      <sortCondition ref="C1:C363"/>
      <sortCondition descending="1" ref="I1:I363"/>
      <sortCondition descending="1" ref="J1:J363"/>
      <sortCondition ref="K1:K363"/>
      <sortCondition descending="1" ref="D1:D363"/>
    </sortState>
  </autoFil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0"/>
    <col customWidth="1" min="2" max="2" width="35.29"/>
    <col customWidth="1" min="3" max="3" width="41.86"/>
    <col customWidth="1" min="4" max="4" width="3.0"/>
    <col customWidth="1" min="6" max="6" width="4.0"/>
    <col customWidth="1" min="7" max="7" width="43.29"/>
    <col customWidth="1" min="8" max="8" width="39.0"/>
  </cols>
  <sheetData>
    <row r="1">
      <c r="A1" s="155"/>
      <c r="B1" s="34"/>
      <c r="C1" s="155"/>
      <c r="D1" s="30"/>
      <c r="E1" s="135"/>
      <c r="F1" s="156" t="s">
        <v>2313</v>
      </c>
      <c r="G1" s="30"/>
      <c r="H1" s="30"/>
      <c r="I1" s="30"/>
    </row>
    <row r="2">
      <c r="A2" s="155" t="s">
        <v>34</v>
      </c>
      <c r="B2" s="34" t="s">
        <v>36</v>
      </c>
      <c r="C2" s="155" t="s">
        <v>775</v>
      </c>
      <c r="D2" s="30" t="s">
        <v>1863</v>
      </c>
      <c r="E2" s="135"/>
      <c r="F2" s="156"/>
      <c r="G2" s="33" t="s">
        <v>2314</v>
      </c>
      <c r="H2" s="33" t="s">
        <v>2315</v>
      </c>
      <c r="I2" s="30" t="s">
        <v>2316</v>
      </c>
    </row>
    <row r="3">
      <c r="A3" s="157">
        <v>176.0</v>
      </c>
      <c r="B3" s="108" t="s">
        <v>1211</v>
      </c>
      <c r="C3" s="30" t="s">
        <v>2317</v>
      </c>
      <c r="D3" s="158">
        <v>1.0</v>
      </c>
      <c r="E3" s="30">
        <v>1.0</v>
      </c>
      <c r="F3" s="30" t="s">
        <v>2318</v>
      </c>
      <c r="G3" s="30" t="s">
        <v>2319</v>
      </c>
      <c r="H3" s="30" t="s">
        <v>73</v>
      </c>
      <c r="I3" s="135"/>
    </row>
    <row r="4">
      <c r="A4" s="157">
        <v>108.0</v>
      </c>
      <c r="B4" s="83" t="s">
        <v>1306</v>
      </c>
      <c r="C4" s="135"/>
      <c r="D4" s="158">
        <v>1.0</v>
      </c>
      <c r="E4" s="30">
        <v>1.0</v>
      </c>
      <c r="F4" s="135"/>
      <c r="G4" s="14" t="s">
        <v>246</v>
      </c>
      <c r="H4" s="159" t="s">
        <v>413</v>
      </c>
      <c r="I4" s="135"/>
    </row>
    <row r="5">
      <c r="A5" s="157">
        <v>190.0</v>
      </c>
      <c r="B5" s="108" t="s">
        <v>2320</v>
      </c>
      <c r="C5" s="30" t="s">
        <v>2321</v>
      </c>
      <c r="D5" s="158">
        <v>1.0</v>
      </c>
      <c r="E5" s="30">
        <v>1.0</v>
      </c>
      <c r="F5" s="135"/>
      <c r="G5" s="160" t="s">
        <v>73</v>
      </c>
      <c r="H5" s="160" t="s">
        <v>269</v>
      </c>
      <c r="I5" s="135"/>
    </row>
    <row r="6">
      <c r="A6" s="157">
        <v>332.0</v>
      </c>
      <c r="B6" s="143" t="s">
        <v>1812</v>
      </c>
      <c r="C6" s="159" t="s">
        <v>2322</v>
      </c>
      <c r="D6" s="161">
        <v>1.0</v>
      </c>
      <c r="E6" s="162">
        <v>1.0</v>
      </c>
      <c r="F6" s="9"/>
      <c r="G6" s="14" t="s">
        <v>768</v>
      </c>
      <c r="H6" s="159" t="s">
        <v>413</v>
      </c>
      <c r="I6" s="9"/>
    </row>
    <row r="7">
      <c r="A7" s="157">
        <v>129.0</v>
      </c>
      <c r="B7" s="163" t="s">
        <v>1357</v>
      </c>
      <c r="C7" s="30"/>
      <c r="D7" s="158">
        <v>1.0</v>
      </c>
      <c r="E7" s="30">
        <v>1.0</v>
      </c>
      <c r="F7" s="135"/>
      <c r="G7" s="160" t="s">
        <v>73</v>
      </c>
      <c r="H7" s="160" t="s">
        <v>366</v>
      </c>
      <c r="I7" s="135"/>
    </row>
    <row r="8">
      <c r="A8" s="157">
        <v>191.0</v>
      </c>
      <c r="B8" s="108" t="s">
        <v>1515</v>
      </c>
      <c r="C8" s="158" t="s">
        <v>1516</v>
      </c>
      <c r="D8" s="158">
        <v>1.0</v>
      </c>
      <c r="E8" s="30">
        <v>1.0</v>
      </c>
      <c r="F8" s="135"/>
      <c r="G8" s="158">
        <v>365.0</v>
      </c>
      <c r="H8" s="158" t="s">
        <v>2127</v>
      </c>
      <c r="I8" s="135"/>
    </row>
    <row r="9">
      <c r="A9" s="157">
        <v>244.0</v>
      </c>
      <c r="B9" s="164" t="s">
        <v>1632</v>
      </c>
      <c r="C9" s="159" t="s">
        <v>2323</v>
      </c>
      <c r="D9" s="161">
        <v>2.0</v>
      </c>
      <c r="E9" s="162">
        <v>2.0</v>
      </c>
      <c r="F9" s="9"/>
      <c r="G9" s="162">
        <v>365.0</v>
      </c>
      <c r="H9" s="31" t="s">
        <v>1624</v>
      </c>
      <c r="I9" s="9"/>
    </row>
    <row r="10">
      <c r="A10" s="157">
        <v>245.0</v>
      </c>
      <c r="B10" s="164" t="s">
        <v>1635</v>
      </c>
      <c r="C10" s="165" t="s">
        <v>2324</v>
      </c>
      <c r="D10" s="161">
        <v>2.0</v>
      </c>
      <c r="E10" s="162">
        <v>2.0</v>
      </c>
      <c r="F10" s="9"/>
      <c r="G10" s="165" t="s">
        <v>2325</v>
      </c>
      <c r="H10" s="159" t="s">
        <v>276</v>
      </c>
      <c r="I10" s="9"/>
    </row>
    <row r="11">
      <c r="A11" s="157">
        <v>281.0</v>
      </c>
      <c r="B11" s="31" t="s">
        <v>1724</v>
      </c>
      <c r="C11" s="159" t="s">
        <v>52</v>
      </c>
      <c r="D11" s="31" t="s">
        <v>52</v>
      </c>
      <c r="E11" s="31" t="s">
        <v>52</v>
      </c>
      <c r="F11" s="9"/>
      <c r="G11" s="162">
        <v>365.0</v>
      </c>
      <c r="H11" s="31" t="s">
        <v>2265</v>
      </c>
      <c r="I11" s="9"/>
    </row>
    <row r="12">
      <c r="A12" s="157">
        <v>42.0</v>
      </c>
      <c r="B12" s="31" t="s">
        <v>1159</v>
      </c>
      <c r="C12" s="135"/>
      <c r="D12" s="158">
        <v>1.0</v>
      </c>
      <c r="E12" s="30">
        <v>1.0</v>
      </c>
      <c r="F12" s="135"/>
      <c r="G12" s="14" t="s">
        <v>504</v>
      </c>
      <c r="H12" s="14" t="s">
        <v>218</v>
      </c>
      <c r="I12" s="135"/>
    </row>
    <row r="13">
      <c r="A13" s="157">
        <v>196.0</v>
      </c>
      <c r="B13" s="108" t="s">
        <v>1524</v>
      </c>
      <c r="C13" s="30" t="s">
        <v>2326</v>
      </c>
      <c r="D13" s="158">
        <v>1.0</v>
      </c>
      <c r="E13" s="30">
        <v>1.0</v>
      </c>
      <c r="F13" s="135"/>
      <c r="G13" s="160" t="s">
        <v>366</v>
      </c>
      <c r="H13" s="160" t="s">
        <v>73</v>
      </c>
      <c r="I13" s="135"/>
    </row>
    <row r="14">
      <c r="A14" s="157">
        <v>90.0</v>
      </c>
      <c r="B14" s="83" t="s">
        <v>1264</v>
      </c>
      <c r="C14" s="30"/>
      <c r="D14" s="158">
        <v>1.0</v>
      </c>
      <c r="E14" s="30">
        <v>1.0</v>
      </c>
      <c r="F14" s="135"/>
      <c r="G14" s="160" t="s">
        <v>73</v>
      </c>
      <c r="H14" s="14" t="s">
        <v>765</v>
      </c>
      <c r="I14" s="135"/>
    </row>
    <row r="15">
      <c r="A15" s="157">
        <v>213.0</v>
      </c>
      <c r="B15" s="166" t="s">
        <v>2327</v>
      </c>
      <c r="C15" s="159" t="s">
        <v>2328</v>
      </c>
      <c r="D15" s="161">
        <v>1.0</v>
      </c>
      <c r="E15" s="162">
        <v>1.0</v>
      </c>
      <c r="F15" s="9"/>
      <c r="G15" s="14" t="s">
        <v>145</v>
      </c>
      <c r="H15" s="14" t="s">
        <v>134</v>
      </c>
      <c r="I15" s="9"/>
    </row>
    <row r="16">
      <c r="A16" s="157">
        <v>41.0</v>
      </c>
      <c r="B16" s="143" t="s">
        <v>1156</v>
      </c>
      <c r="C16" s="30" t="s">
        <v>2329</v>
      </c>
      <c r="D16" s="158">
        <v>1.0</v>
      </c>
      <c r="E16" s="30">
        <v>1.0</v>
      </c>
      <c r="F16" s="135"/>
      <c r="G16" s="158" t="s">
        <v>1909</v>
      </c>
      <c r="H16" s="160" t="s">
        <v>463</v>
      </c>
      <c r="I16" s="135"/>
    </row>
    <row r="17">
      <c r="A17" s="157">
        <v>279.0</v>
      </c>
      <c r="B17" s="143" t="s">
        <v>1720</v>
      </c>
      <c r="C17" s="159" t="s">
        <v>52</v>
      </c>
      <c r="D17" s="161">
        <v>1.0</v>
      </c>
      <c r="E17" s="162">
        <v>1.0</v>
      </c>
      <c r="F17" s="9"/>
      <c r="G17" s="159" t="s">
        <v>733</v>
      </c>
      <c r="H17" s="159" t="s">
        <v>413</v>
      </c>
      <c r="I17" s="9"/>
    </row>
    <row r="18">
      <c r="A18" s="157">
        <v>23.0</v>
      </c>
      <c r="B18" s="167" t="s">
        <v>1108</v>
      </c>
      <c r="C18" s="30" t="s">
        <v>2330</v>
      </c>
      <c r="D18" s="158">
        <v>1.0</v>
      </c>
      <c r="E18" s="30">
        <v>1.0</v>
      </c>
      <c r="F18" s="158"/>
      <c r="G18" s="30" t="s">
        <v>733</v>
      </c>
      <c r="H18" s="14" t="s">
        <v>463</v>
      </c>
      <c r="I18" s="135"/>
    </row>
    <row r="19">
      <c r="A19" s="157">
        <v>156.0</v>
      </c>
      <c r="B19" s="148" t="s">
        <v>1407</v>
      </c>
      <c r="C19" s="30" t="s">
        <v>52</v>
      </c>
      <c r="D19" s="158">
        <v>1.0</v>
      </c>
      <c r="E19" s="30">
        <v>1.0</v>
      </c>
      <c r="F19" s="30" t="s">
        <v>2318</v>
      </c>
      <c r="G19" s="30" t="s">
        <v>733</v>
      </c>
      <c r="H19" s="14" t="s">
        <v>218</v>
      </c>
      <c r="I19" s="135"/>
    </row>
    <row r="20">
      <c r="A20" s="157">
        <v>24.0</v>
      </c>
      <c r="B20" s="168" t="s">
        <v>2331</v>
      </c>
      <c r="C20" s="30" t="s">
        <v>2332</v>
      </c>
      <c r="D20" s="158">
        <v>1.0</v>
      </c>
      <c r="E20" s="30">
        <v>1.0</v>
      </c>
      <c r="F20" s="135"/>
      <c r="G20" s="30" t="s">
        <v>2333</v>
      </c>
      <c r="H20" s="160" t="s">
        <v>366</v>
      </c>
      <c r="I20" s="135"/>
    </row>
    <row r="21">
      <c r="A21" s="157">
        <v>152.0</v>
      </c>
      <c r="B21" s="147" t="s">
        <v>1424</v>
      </c>
      <c r="C21" s="30" t="s">
        <v>52</v>
      </c>
      <c r="D21" s="158">
        <v>1.0</v>
      </c>
      <c r="E21" s="30">
        <v>1.0</v>
      </c>
      <c r="F21" s="30" t="s">
        <v>2318</v>
      </c>
      <c r="G21" s="30" t="s">
        <v>733</v>
      </c>
      <c r="H21" s="160" t="s">
        <v>73</v>
      </c>
      <c r="I21" s="30"/>
    </row>
    <row r="22">
      <c r="A22" s="157">
        <v>133.0</v>
      </c>
      <c r="B22" s="147" t="s">
        <v>2334</v>
      </c>
      <c r="C22" s="30"/>
      <c r="D22" s="158">
        <v>1.0</v>
      </c>
      <c r="E22" s="30">
        <v>1.0</v>
      </c>
      <c r="F22" s="135"/>
      <c r="G22" s="30" t="s">
        <v>733</v>
      </c>
      <c r="H22" s="160" t="s">
        <v>528</v>
      </c>
      <c r="I22" s="135"/>
    </row>
    <row r="23">
      <c r="A23" s="157">
        <v>33.0</v>
      </c>
      <c r="B23" s="34" t="s">
        <v>1137</v>
      </c>
      <c r="C23" s="30" t="s">
        <v>2335</v>
      </c>
      <c r="D23" s="158">
        <v>1.0</v>
      </c>
      <c r="E23" s="30">
        <v>1.0</v>
      </c>
      <c r="F23" s="135"/>
      <c r="G23" s="14" t="s">
        <v>246</v>
      </c>
      <c r="H23" s="160" t="s">
        <v>413</v>
      </c>
      <c r="I23" s="135"/>
    </row>
    <row r="24">
      <c r="A24" s="157">
        <v>153.0</v>
      </c>
      <c r="B24" s="148" t="s">
        <v>1427</v>
      </c>
      <c r="C24" s="30" t="s">
        <v>52</v>
      </c>
      <c r="D24" s="158">
        <v>1.0</v>
      </c>
      <c r="E24" s="30">
        <v>1.0</v>
      </c>
      <c r="F24" s="30" t="s">
        <v>2318</v>
      </c>
      <c r="G24" s="30" t="s">
        <v>733</v>
      </c>
      <c r="H24" s="160" t="s">
        <v>366</v>
      </c>
      <c r="I24" s="30"/>
    </row>
    <row r="25">
      <c r="A25" s="157">
        <v>154.0</v>
      </c>
      <c r="B25" s="34" t="s">
        <v>2336</v>
      </c>
      <c r="C25" s="30" t="s">
        <v>52</v>
      </c>
      <c r="G25" s="30" t="s">
        <v>733</v>
      </c>
      <c r="H25" s="30" t="s">
        <v>504</v>
      </c>
      <c r="I25" s="135"/>
    </row>
    <row r="26">
      <c r="A26" s="157">
        <v>155.0</v>
      </c>
      <c r="B26" s="148" t="s">
        <v>1433</v>
      </c>
      <c r="C26" s="30" t="s">
        <v>52</v>
      </c>
      <c r="D26" s="158">
        <v>1.0</v>
      </c>
      <c r="E26" s="30">
        <v>1.0</v>
      </c>
      <c r="F26" s="30" t="s">
        <v>2318</v>
      </c>
      <c r="G26" s="30" t="s">
        <v>733</v>
      </c>
      <c r="H26" s="160" t="s">
        <v>157</v>
      </c>
      <c r="I26" s="135"/>
    </row>
    <row r="27">
      <c r="A27" s="157">
        <v>275.0</v>
      </c>
      <c r="B27" s="34" t="s">
        <v>1713</v>
      </c>
      <c r="C27" s="159" t="s">
        <v>2337</v>
      </c>
      <c r="D27" s="161">
        <v>1.0</v>
      </c>
      <c r="E27" s="162">
        <v>1.0</v>
      </c>
      <c r="F27" s="9"/>
      <c r="G27" s="165" t="s">
        <v>733</v>
      </c>
      <c r="H27" s="160" t="s">
        <v>157</v>
      </c>
      <c r="I27" s="9"/>
    </row>
    <row r="28">
      <c r="A28" s="157">
        <v>3.0</v>
      </c>
      <c r="B28" s="34" t="s">
        <v>1040</v>
      </c>
      <c r="C28" s="30" t="s">
        <v>2338</v>
      </c>
      <c r="D28" s="158">
        <v>1.0</v>
      </c>
      <c r="E28" s="30">
        <v>1.0</v>
      </c>
      <c r="F28" s="135"/>
      <c r="G28" s="14" t="s">
        <v>609</v>
      </c>
      <c r="H28" s="158" t="s">
        <v>413</v>
      </c>
      <c r="I28" s="135"/>
    </row>
    <row r="29">
      <c r="A29" s="157">
        <v>308.0</v>
      </c>
      <c r="B29" s="143" t="s">
        <v>1300</v>
      </c>
      <c r="C29" s="159" t="s">
        <v>2339</v>
      </c>
      <c r="D29" s="161">
        <v>1.0</v>
      </c>
      <c r="E29" s="162">
        <v>1.0</v>
      </c>
      <c r="F29" s="9"/>
      <c r="G29" s="159" t="s">
        <v>290</v>
      </c>
      <c r="H29" s="165" t="s">
        <v>413</v>
      </c>
      <c r="I29" s="9"/>
    </row>
    <row r="30">
      <c r="A30" s="157">
        <v>194.0</v>
      </c>
      <c r="B30" s="108" t="s">
        <v>1520</v>
      </c>
      <c r="C30" s="30" t="s">
        <v>2340</v>
      </c>
      <c r="D30" s="158">
        <v>1.0</v>
      </c>
      <c r="E30" s="30">
        <v>1.0</v>
      </c>
      <c r="F30" s="135"/>
      <c r="G30" s="158">
        <v>365.0</v>
      </c>
      <c r="H30" s="30" t="s">
        <v>2341</v>
      </c>
      <c r="I30" s="135"/>
    </row>
    <row r="31">
      <c r="A31" s="157">
        <v>193.0</v>
      </c>
      <c r="B31" s="108" t="s">
        <v>1518</v>
      </c>
      <c r="C31" s="30" t="s">
        <v>2342</v>
      </c>
      <c r="D31" s="158">
        <v>1.0</v>
      </c>
      <c r="E31" s="30">
        <v>1.0</v>
      </c>
      <c r="F31" s="135"/>
      <c r="G31" s="14" t="s">
        <v>373</v>
      </c>
      <c r="H31" s="14" t="s">
        <v>125</v>
      </c>
      <c r="I31" s="30">
        <v>365.0</v>
      </c>
    </row>
    <row r="32">
      <c r="A32" s="157">
        <v>15.0</v>
      </c>
      <c r="B32" s="167" t="s">
        <v>1087</v>
      </c>
      <c r="C32" s="30" t="s">
        <v>2343</v>
      </c>
      <c r="D32" s="158">
        <v>1.0</v>
      </c>
      <c r="E32" s="30">
        <v>1.0</v>
      </c>
      <c r="F32" s="135"/>
      <c r="G32" s="158">
        <v>365.0</v>
      </c>
      <c r="H32" s="30" t="s">
        <v>2344</v>
      </c>
      <c r="I32" s="135"/>
    </row>
    <row r="33">
      <c r="A33" s="157">
        <v>17.0</v>
      </c>
      <c r="B33" s="167" t="s">
        <v>1091</v>
      </c>
      <c r="C33" s="158" t="s">
        <v>1092</v>
      </c>
      <c r="D33" s="158">
        <v>1.0</v>
      </c>
      <c r="E33" s="30">
        <v>1.0</v>
      </c>
      <c r="F33" s="135"/>
      <c r="G33" s="158">
        <v>365.0</v>
      </c>
      <c r="H33" s="158" t="s">
        <v>1890</v>
      </c>
      <c r="I33" s="135"/>
    </row>
    <row r="34">
      <c r="A34" s="157">
        <v>160.0</v>
      </c>
      <c r="B34" s="148" t="s">
        <v>1447</v>
      </c>
      <c r="C34" s="30" t="s">
        <v>52</v>
      </c>
      <c r="D34" s="158">
        <v>2.0</v>
      </c>
      <c r="E34" s="30">
        <v>2.0</v>
      </c>
      <c r="F34" s="30" t="s">
        <v>2318</v>
      </c>
      <c r="G34" s="30" t="s">
        <v>733</v>
      </c>
      <c r="H34" s="30" t="s">
        <v>2345</v>
      </c>
      <c r="I34" s="135"/>
    </row>
    <row r="35">
      <c r="A35" s="157">
        <v>91.0</v>
      </c>
      <c r="B35" s="83" t="s">
        <v>1266</v>
      </c>
      <c r="C35" s="30"/>
      <c r="D35" s="158">
        <v>1.0</v>
      </c>
      <c r="E35" s="30">
        <v>1.0</v>
      </c>
      <c r="F35" s="135"/>
      <c r="G35" s="30" t="s">
        <v>2345</v>
      </c>
      <c r="H35" s="4" t="s">
        <v>2003</v>
      </c>
      <c r="I35" s="135"/>
    </row>
    <row r="36">
      <c r="A36" s="157">
        <v>157.0</v>
      </c>
      <c r="B36" s="148" t="s">
        <v>1438</v>
      </c>
      <c r="C36" s="30" t="s">
        <v>52</v>
      </c>
      <c r="D36" s="158">
        <v>1.0</v>
      </c>
      <c r="E36" s="30">
        <v>1.0</v>
      </c>
      <c r="F36" s="30" t="s">
        <v>2318</v>
      </c>
      <c r="G36" s="30" t="s">
        <v>733</v>
      </c>
      <c r="H36" s="14" t="s">
        <v>661</v>
      </c>
      <c r="I36" s="135"/>
    </row>
    <row r="37">
      <c r="A37" s="157">
        <v>94.0</v>
      </c>
      <c r="B37" s="83" t="s">
        <v>1272</v>
      </c>
      <c r="C37" s="169" t="s">
        <v>1273</v>
      </c>
      <c r="D37" s="158">
        <v>1.0</v>
      </c>
      <c r="E37" s="30">
        <v>1.0</v>
      </c>
      <c r="F37" s="135"/>
      <c r="G37" s="4" t="s">
        <v>760</v>
      </c>
      <c r="H37" s="14" t="s">
        <v>134</v>
      </c>
      <c r="I37" s="135"/>
    </row>
    <row r="38">
      <c r="A38" s="157">
        <v>267.0</v>
      </c>
      <c r="B38" s="31" t="s">
        <v>2346</v>
      </c>
      <c r="C38" s="159" t="s">
        <v>528</v>
      </c>
      <c r="D38" s="161">
        <v>2.0</v>
      </c>
      <c r="E38" s="162">
        <v>2.0</v>
      </c>
      <c r="F38" s="143"/>
      <c r="G38" s="159" t="s">
        <v>528</v>
      </c>
      <c r="H38" s="159" t="s">
        <v>366</v>
      </c>
      <c r="I38" s="9"/>
    </row>
    <row r="39">
      <c r="A39" s="157">
        <v>122.0</v>
      </c>
      <c r="B39" s="148" t="s">
        <v>1341</v>
      </c>
      <c r="C39" s="158"/>
      <c r="D39" s="158">
        <v>2.0</v>
      </c>
      <c r="E39" s="30">
        <v>2.0</v>
      </c>
      <c r="F39" s="158"/>
      <c r="G39" s="160" t="s">
        <v>528</v>
      </c>
      <c r="H39" s="30" t="s">
        <v>366</v>
      </c>
      <c r="I39" s="135"/>
    </row>
    <row r="40">
      <c r="A40" s="157">
        <v>124.0</v>
      </c>
      <c r="B40" s="163" t="s">
        <v>1344</v>
      </c>
      <c r="C40" s="30"/>
      <c r="D40" s="158">
        <v>2.0</v>
      </c>
      <c r="E40" s="30">
        <v>2.0</v>
      </c>
      <c r="F40" s="158"/>
      <c r="G40" s="160" t="s">
        <v>528</v>
      </c>
      <c r="H40" s="14" t="s">
        <v>504</v>
      </c>
      <c r="I40" s="135"/>
    </row>
    <row r="41">
      <c r="A41" s="157">
        <v>137.0</v>
      </c>
      <c r="B41" s="34" t="s">
        <v>1378</v>
      </c>
      <c r="C41" s="170" t="s">
        <v>1387</v>
      </c>
      <c r="D41" s="158">
        <v>1.0</v>
      </c>
      <c r="E41" s="30">
        <v>1.0</v>
      </c>
      <c r="G41" s="30" t="s">
        <v>2347</v>
      </c>
      <c r="H41" s="160" t="s">
        <v>528</v>
      </c>
      <c r="I41" s="163"/>
    </row>
    <row r="42">
      <c r="A42" s="157">
        <v>78.0</v>
      </c>
      <c r="B42" s="83" t="s">
        <v>2348</v>
      </c>
      <c r="C42" s="158"/>
      <c r="D42" s="158"/>
      <c r="E42" s="30"/>
      <c r="F42" s="135"/>
      <c r="G42" s="14" t="s">
        <v>682</v>
      </c>
      <c r="H42" s="165" t="s">
        <v>548</v>
      </c>
      <c r="I42" s="135"/>
    </row>
    <row r="43">
      <c r="A43" s="157">
        <v>266.0</v>
      </c>
      <c r="B43" s="164" t="s">
        <v>1690</v>
      </c>
      <c r="C43" s="159" t="s">
        <v>2349</v>
      </c>
      <c r="D43" s="161">
        <v>2.0</v>
      </c>
      <c r="E43" s="162">
        <v>2.0</v>
      </c>
      <c r="F43" s="9"/>
      <c r="G43" s="14" t="s">
        <v>2350</v>
      </c>
      <c r="H43" s="14" t="s">
        <v>218</v>
      </c>
      <c r="I43" s="14"/>
    </row>
    <row r="44">
      <c r="A44" s="157">
        <v>147.0</v>
      </c>
      <c r="B44" s="34" t="s">
        <v>1413</v>
      </c>
      <c r="C44" s="170" t="s">
        <v>1414</v>
      </c>
      <c r="D44" s="158">
        <v>2.0</v>
      </c>
      <c r="E44" s="30">
        <v>2.0</v>
      </c>
      <c r="G44" s="14" t="s">
        <v>682</v>
      </c>
      <c r="H44" s="14" t="s">
        <v>218</v>
      </c>
      <c r="I44" s="135"/>
    </row>
    <row r="45">
      <c r="A45" s="157">
        <v>188.0</v>
      </c>
      <c r="B45" s="108" t="s">
        <v>1508</v>
      </c>
      <c r="C45" s="30" t="s">
        <v>2351</v>
      </c>
      <c r="D45" s="158">
        <v>1.0</v>
      </c>
      <c r="E45" s="30">
        <v>1.0</v>
      </c>
      <c r="F45" s="135"/>
      <c r="G45" s="160" t="s">
        <v>548</v>
      </c>
      <c r="H45" s="14" t="s">
        <v>218</v>
      </c>
      <c r="I45" s="135"/>
    </row>
    <row r="46">
      <c r="A46" s="157">
        <v>150.0</v>
      </c>
      <c r="B46" s="148" t="s">
        <v>1419</v>
      </c>
      <c r="C46" s="158" t="s">
        <v>1420</v>
      </c>
      <c r="D46" s="158">
        <v>1.0</v>
      </c>
      <c r="E46" s="30">
        <v>1.0</v>
      </c>
      <c r="F46" s="135"/>
      <c r="G46" s="30" t="s">
        <v>760</v>
      </c>
      <c r="H46" s="14" t="s">
        <v>134</v>
      </c>
      <c r="I46" s="135"/>
    </row>
    <row r="47">
      <c r="A47" s="157">
        <v>179.0</v>
      </c>
      <c r="B47" s="108" t="s">
        <v>1491</v>
      </c>
      <c r="C47" s="30" t="s">
        <v>2352</v>
      </c>
      <c r="D47" s="158">
        <v>1.0</v>
      </c>
      <c r="E47" s="30">
        <v>1.0</v>
      </c>
      <c r="F47" s="30" t="s">
        <v>2318</v>
      </c>
      <c r="G47" s="30" t="s">
        <v>760</v>
      </c>
      <c r="H47" s="160" t="s">
        <v>366</v>
      </c>
      <c r="I47" s="135"/>
    </row>
    <row r="48">
      <c r="A48" s="157">
        <v>289.0</v>
      </c>
      <c r="B48" s="143" t="s">
        <v>149</v>
      </c>
      <c r="C48" s="165" t="s">
        <v>52</v>
      </c>
      <c r="D48" s="161">
        <v>1.0</v>
      </c>
      <c r="E48" s="162">
        <v>1.0</v>
      </c>
      <c r="F48" s="9"/>
      <c r="G48" s="30" t="s">
        <v>760</v>
      </c>
      <c r="H48" s="165" t="s">
        <v>73</v>
      </c>
      <c r="I48" s="9"/>
    </row>
    <row r="49">
      <c r="A49" s="157">
        <v>146.0</v>
      </c>
      <c r="B49" s="34" t="s">
        <v>1411</v>
      </c>
      <c r="C49" s="170" t="s">
        <v>1412</v>
      </c>
      <c r="D49" s="158">
        <v>1.0</v>
      </c>
      <c r="E49" s="30">
        <v>1.0</v>
      </c>
      <c r="G49" s="170" t="s">
        <v>142</v>
      </c>
      <c r="H49" s="14" t="s">
        <v>218</v>
      </c>
      <c r="I49" s="163"/>
    </row>
    <row r="50">
      <c r="A50" s="157">
        <v>151.0</v>
      </c>
      <c r="B50" s="148" t="s">
        <v>1421</v>
      </c>
      <c r="C50" s="30" t="s">
        <v>1422</v>
      </c>
      <c r="D50" s="158">
        <v>1.0</v>
      </c>
      <c r="E50" s="30">
        <v>1.0</v>
      </c>
      <c r="F50" s="135"/>
      <c r="G50" s="160" t="s">
        <v>142</v>
      </c>
      <c r="H50" s="14" t="s">
        <v>134</v>
      </c>
      <c r="I50" s="135"/>
    </row>
    <row r="51">
      <c r="A51" s="157">
        <v>210.0</v>
      </c>
      <c r="B51" s="171" t="s">
        <v>1549</v>
      </c>
      <c r="C51" s="159"/>
      <c r="D51" s="161">
        <v>1.0</v>
      </c>
      <c r="E51" s="162">
        <v>1.0</v>
      </c>
      <c r="F51" s="9"/>
      <c r="G51" s="159" t="s">
        <v>366</v>
      </c>
      <c r="H51" s="172" t="s">
        <v>504</v>
      </c>
      <c r="I51" s="9"/>
    </row>
    <row r="52">
      <c r="A52" s="157">
        <v>297.0</v>
      </c>
      <c r="B52" s="143" t="s">
        <v>1753</v>
      </c>
      <c r="C52" s="159"/>
      <c r="D52" s="161">
        <v>1.0</v>
      </c>
      <c r="E52" s="162">
        <v>1.0</v>
      </c>
      <c r="F52" s="9"/>
      <c r="G52" s="159" t="s">
        <v>760</v>
      </c>
      <c r="H52" s="159" t="s">
        <v>366</v>
      </c>
      <c r="I52" s="9"/>
    </row>
    <row r="53">
      <c r="A53" s="157">
        <v>135.0</v>
      </c>
      <c r="B53" s="34" t="s">
        <v>1382</v>
      </c>
      <c r="C53" s="170" t="s">
        <v>1383</v>
      </c>
      <c r="D53" s="158">
        <v>1.0</v>
      </c>
      <c r="E53" s="30">
        <v>1.0</v>
      </c>
      <c r="G53" s="30" t="s">
        <v>754</v>
      </c>
      <c r="H53" s="160" t="s">
        <v>528</v>
      </c>
      <c r="I53" s="163"/>
    </row>
    <row r="54">
      <c r="A54" s="157">
        <v>43.0</v>
      </c>
      <c r="B54" s="143" t="s">
        <v>1163</v>
      </c>
      <c r="C54" s="173"/>
      <c r="G54" s="14" t="s">
        <v>749</v>
      </c>
    </row>
    <row r="55">
      <c r="A55" s="157">
        <v>136.0</v>
      </c>
      <c r="B55" s="34" t="s">
        <v>1385</v>
      </c>
      <c r="C55" s="170" t="s">
        <v>1386</v>
      </c>
      <c r="D55" s="158">
        <v>1.0</v>
      </c>
      <c r="E55" s="30">
        <v>1.0</v>
      </c>
      <c r="G55" s="14" t="s">
        <v>2353</v>
      </c>
      <c r="H55" s="14" t="s">
        <v>528</v>
      </c>
      <c r="I55" s="163"/>
    </row>
    <row r="56">
      <c r="A56" s="157">
        <v>258.0</v>
      </c>
      <c r="B56" s="123" t="s">
        <v>1667</v>
      </c>
      <c r="C56" s="159" t="s">
        <v>548</v>
      </c>
      <c r="D56" s="161">
        <v>2.0</v>
      </c>
      <c r="E56" s="162">
        <v>2.0</v>
      </c>
      <c r="F56" s="9"/>
      <c r="G56" s="31" t="s">
        <v>73</v>
      </c>
      <c r="H56" s="159" t="s">
        <v>73</v>
      </c>
      <c r="I56" s="9"/>
    </row>
    <row r="57">
      <c r="A57" s="157">
        <v>5.0</v>
      </c>
      <c r="B57" s="49" t="s">
        <v>1049</v>
      </c>
      <c r="C57" s="30" t="s">
        <v>2354</v>
      </c>
      <c r="D57" s="158">
        <v>1.0</v>
      </c>
      <c r="E57" s="30">
        <v>1.0</v>
      </c>
      <c r="F57" s="135"/>
      <c r="G57" s="30" t="s">
        <v>2319</v>
      </c>
      <c r="H57" s="160" t="s">
        <v>73</v>
      </c>
      <c r="I57" s="135"/>
    </row>
    <row r="58">
      <c r="A58" s="157">
        <v>319.0</v>
      </c>
      <c r="B58" s="14" t="s">
        <v>1791</v>
      </c>
      <c r="C58" s="143" t="s">
        <v>1792</v>
      </c>
      <c r="D58" s="161">
        <v>1.0</v>
      </c>
      <c r="E58" s="162">
        <v>1.0</v>
      </c>
      <c r="F58" s="9"/>
      <c r="G58" s="14" t="s">
        <v>320</v>
      </c>
      <c r="H58" s="14" t="s">
        <v>504</v>
      </c>
      <c r="I58" s="173"/>
    </row>
    <row r="59">
      <c r="A59" s="157">
        <v>99.0</v>
      </c>
      <c r="B59" s="148" t="s">
        <v>1286</v>
      </c>
      <c r="C59" s="30"/>
      <c r="D59" s="158">
        <v>1.0</v>
      </c>
      <c r="E59" s="30">
        <v>1.0</v>
      </c>
      <c r="F59" s="135"/>
      <c r="G59" s="30" t="s">
        <v>760</v>
      </c>
      <c r="H59" s="14" t="s">
        <v>134</v>
      </c>
      <c r="I59" s="135"/>
    </row>
    <row r="60">
      <c r="A60" s="157">
        <v>320.0</v>
      </c>
      <c r="B60" s="143" t="s">
        <v>1793</v>
      </c>
      <c r="C60" s="31" t="s">
        <v>1794</v>
      </c>
      <c r="D60" s="161">
        <v>1.0</v>
      </c>
      <c r="E60" s="162">
        <v>1.0</v>
      </c>
      <c r="F60" s="9"/>
      <c r="G60" s="159" t="s">
        <v>2355</v>
      </c>
      <c r="H60" s="165" t="s">
        <v>73</v>
      </c>
      <c r="I60" s="9"/>
    </row>
    <row r="61">
      <c r="A61" s="157">
        <v>83.0</v>
      </c>
      <c r="B61" s="83" t="s">
        <v>1250</v>
      </c>
      <c r="C61" s="30" t="s">
        <v>2356</v>
      </c>
      <c r="D61" s="135"/>
      <c r="E61" s="30"/>
      <c r="F61" s="135"/>
      <c r="G61" s="30" t="s">
        <v>73</v>
      </c>
      <c r="H61" s="30" t="s">
        <v>272</v>
      </c>
      <c r="I61" s="135"/>
    </row>
    <row r="62">
      <c r="A62" s="157">
        <v>9.0</v>
      </c>
      <c r="B62" s="34" t="s">
        <v>2357</v>
      </c>
      <c r="C62" s="30" t="s">
        <v>2358</v>
      </c>
      <c r="D62" s="158">
        <v>1.0</v>
      </c>
      <c r="E62" s="30">
        <v>1.0</v>
      </c>
      <c r="F62" s="135"/>
      <c r="G62" s="30" t="s">
        <v>79</v>
      </c>
      <c r="H62" s="30" t="s">
        <v>276</v>
      </c>
      <c r="I62" s="135"/>
    </row>
    <row r="63">
      <c r="A63" s="157">
        <v>310.0</v>
      </c>
      <c r="B63" s="143" t="s">
        <v>1775</v>
      </c>
      <c r="C63" s="159" t="s">
        <v>2359</v>
      </c>
      <c r="D63" s="161">
        <v>1.0</v>
      </c>
      <c r="E63" s="162">
        <v>1.0</v>
      </c>
      <c r="F63" s="9"/>
      <c r="G63" s="159" t="s">
        <v>421</v>
      </c>
      <c r="H63" s="14" t="s">
        <v>504</v>
      </c>
      <c r="I63" s="9"/>
    </row>
    <row r="64">
      <c r="A64" s="157">
        <v>126.0</v>
      </c>
      <c r="B64" s="163" t="s">
        <v>1350</v>
      </c>
      <c r="C64" s="30"/>
      <c r="D64" s="158">
        <v>2.0</v>
      </c>
      <c r="E64" s="30">
        <v>2.0</v>
      </c>
      <c r="F64" s="135"/>
      <c r="G64" s="14" t="s">
        <v>421</v>
      </c>
      <c r="H64" s="160" t="s">
        <v>366</v>
      </c>
      <c r="I64" s="135"/>
    </row>
    <row r="65">
      <c r="A65" s="157">
        <v>323.0</v>
      </c>
      <c r="B65" s="143" t="s">
        <v>1799</v>
      </c>
      <c r="C65" s="159" t="s">
        <v>2360</v>
      </c>
      <c r="D65" s="161">
        <v>1.0</v>
      </c>
      <c r="E65" s="162">
        <v>1.0</v>
      </c>
      <c r="F65" s="9"/>
      <c r="G65" s="159" t="s">
        <v>421</v>
      </c>
      <c r="H65" s="159" t="s">
        <v>463</v>
      </c>
      <c r="I65" s="9"/>
    </row>
    <row r="66">
      <c r="A66" s="157">
        <v>205.0</v>
      </c>
      <c r="B66" s="171" t="s">
        <v>1538</v>
      </c>
      <c r="C66" s="171" t="s">
        <v>1539</v>
      </c>
      <c r="D66" s="135"/>
      <c r="E66" s="30"/>
      <c r="F66" s="135"/>
      <c r="G66" s="172" t="s">
        <v>2361</v>
      </c>
      <c r="H66" s="158" t="s">
        <v>1885</v>
      </c>
      <c r="I66" s="135"/>
    </row>
    <row r="67">
      <c r="A67" s="157">
        <v>134.0</v>
      </c>
      <c r="B67" s="148" t="s">
        <v>1380</v>
      </c>
      <c r="C67" s="30"/>
      <c r="D67" s="158">
        <v>1.0</v>
      </c>
      <c r="E67" s="30">
        <v>1.0</v>
      </c>
      <c r="F67" s="30" t="s">
        <v>2318</v>
      </c>
      <c r="G67" s="30" t="s">
        <v>733</v>
      </c>
      <c r="H67" s="48" t="s">
        <v>741</v>
      </c>
      <c r="I67" s="163"/>
    </row>
    <row r="68">
      <c r="A68" s="157">
        <v>63.0</v>
      </c>
      <c r="B68" s="148" t="s">
        <v>2362</v>
      </c>
      <c r="C68" s="30" t="s">
        <v>548</v>
      </c>
      <c r="D68" s="158">
        <v>2.0</v>
      </c>
      <c r="E68" s="30">
        <v>2.0</v>
      </c>
      <c r="F68" s="135"/>
      <c r="G68" s="160" t="s">
        <v>548</v>
      </c>
      <c r="H68" s="30" t="s">
        <v>73</v>
      </c>
      <c r="I68" s="135"/>
    </row>
    <row r="69">
      <c r="A69" s="157">
        <v>290.0</v>
      </c>
      <c r="B69" s="143" t="s">
        <v>1739</v>
      </c>
      <c r="C69" s="31" t="s">
        <v>151</v>
      </c>
      <c r="D69" s="161">
        <v>1.0</v>
      </c>
      <c r="E69" s="162">
        <v>1.0</v>
      </c>
      <c r="F69" s="9"/>
      <c r="G69" s="31" t="s">
        <v>151</v>
      </c>
      <c r="H69" s="31"/>
      <c r="I69" s="9"/>
    </row>
    <row r="70">
      <c r="A70" s="157">
        <v>260.0</v>
      </c>
      <c r="B70" s="123" t="s">
        <v>1672</v>
      </c>
      <c r="C70" s="165" t="s">
        <v>2363</v>
      </c>
      <c r="D70" s="161">
        <v>2.0</v>
      </c>
      <c r="E70" s="162">
        <v>2.0</v>
      </c>
      <c r="F70" s="9"/>
      <c r="G70" s="159" t="s">
        <v>548</v>
      </c>
      <c r="H70" s="159" t="s">
        <v>73</v>
      </c>
      <c r="I70" s="9"/>
    </row>
    <row r="71">
      <c r="A71" s="157">
        <v>334.0</v>
      </c>
      <c r="B71" s="143" t="s">
        <v>1079</v>
      </c>
      <c r="C71" s="159" t="s">
        <v>2364</v>
      </c>
      <c r="D71" s="161">
        <v>1.0</v>
      </c>
      <c r="E71" s="162">
        <v>1.0</v>
      </c>
      <c r="F71" s="9"/>
      <c r="G71" s="172" t="s">
        <v>766</v>
      </c>
      <c r="H71" s="31" t="s">
        <v>1885</v>
      </c>
      <c r="I71" s="9"/>
    </row>
    <row r="72">
      <c r="A72" s="157">
        <v>38.0</v>
      </c>
      <c r="B72" s="143" t="s">
        <v>1147</v>
      </c>
      <c r="C72" s="159" t="s">
        <v>2364</v>
      </c>
      <c r="D72" s="161">
        <v>1.0</v>
      </c>
      <c r="E72" s="162">
        <v>1.0</v>
      </c>
      <c r="F72" s="143"/>
      <c r="G72" s="165" t="s">
        <v>2364</v>
      </c>
      <c r="H72" s="31" t="s">
        <v>1885</v>
      </c>
      <c r="I72" s="135"/>
    </row>
    <row r="73">
      <c r="A73" s="157">
        <v>18.0</v>
      </c>
      <c r="B73" s="143" t="s">
        <v>1094</v>
      </c>
      <c r="C73" s="143" t="s">
        <v>1095</v>
      </c>
      <c r="D73" s="158">
        <v>1.0</v>
      </c>
      <c r="E73" s="30">
        <v>1.0</v>
      </c>
      <c r="F73" s="135"/>
      <c r="G73" s="160" t="s">
        <v>73</v>
      </c>
      <c r="H73" s="30" t="s">
        <v>765</v>
      </c>
      <c r="I73" s="135"/>
    </row>
    <row r="74">
      <c r="A74" s="157">
        <v>11.0</v>
      </c>
      <c r="B74" s="148" t="s">
        <v>1313</v>
      </c>
      <c r="C74" s="30" t="s">
        <v>2365</v>
      </c>
      <c r="D74" s="158">
        <v>1.0</v>
      </c>
      <c r="E74" s="30">
        <v>1.0</v>
      </c>
      <c r="F74" s="135"/>
      <c r="G74" s="30" t="s">
        <v>765</v>
      </c>
      <c r="H74" s="160" t="s">
        <v>366</v>
      </c>
      <c r="I74" s="135"/>
    </row>
    <row r="75">
      <c r="A75" s="157">
        <v>177.0</v>
      </c>
      <c r="B75" s="108" t="s">
        <v>2366</v>
      </c>
      <c r="C75" s="30" t="s">
        <v>2367</v>
      </c>
      <c r="D75" s="158">
        <v>1.0</v>
      </c>
      <c r="E75" s="30">
        <v>1.0</v>
      </c>
      <c r="F75" s="30" t="s">
        <v>2318</v>
      </c>
      <c r="G75" s="30" t="s">
        <v>548</v>
      </c>
      <c r="H75" s="160" t="s">
        <v>73</v>
      </c>
      <c r="I75" s="135"/>
    </row>
    <row r="76">
      <c r="A76" s="157">
        <v>74.0</v>
      </c>
      <c r="B76" s="82" t="s">
        <v>2368</v>
      </c>
      <c r="C76" s="30" t="s">
        <v>2369</v>
      </c>
      <c r="D76" s="158">
        <v>1.0</v>
      </c>
      <c r="E76" s="30">
        <v>1.0</v>
      </c>
      <c r="F76" s="135"/>
      <c r="G76" s="159" t="s">
        <v>157</v>
      </c>
      <c r="H76" s="159" t="s">
        <v>2370</v>
      </c>
      <c r="I76" s="135"/>
    </row>
    <row r="77">
      <c r="A77" s="157">
        <v>82.0</v>
      </c>
      <c r="B77" s="82" t="s">
        <v>2371</v>
      </c>
      <c r="C77" s="30" t="s">
        <v>2372</v>
      </c>
      <c r="D77" s="158">
        <v>1.0</v>
      </c>
      <c r="E77" s="30">
        <v>1.0</v>
      </c>
      <c r="F77" s="158"/>
      <c r="G77" s="30" t="s">
        <v>2373</v>
      </c>
      <c r="H77" s="158" t="s">
        <v>1984</v>
      </c>
      <c r="I77" s="135"/>
    </row>
    <row r="78">
      <c r="A78" s="157">
        <v>327.0</v>
      </c>
      <c r="B78" s="174" t="s">
        <v>2374</v>
      </c>
      <c r="C78" s="159" t="s">
        <v>2354</v>
      </c>
      <c r="D78" s="161">
        <v>1.0</v>
      </c>
      <c r="E78" s="162">
        <v>1.0</v>
      </c>
      <c r="F78" s="143"/>
      <c r="G78" s="159" t="s">
        <v>2319</v>
      </c>
      <c r="H78" s="159" t="s">
        <v>73</v>
      </c>
      <c r="I78" s="9"/>
    </row>
    <row r="79">
      <c r="A79" s="157">
        <v>71.0</v>
      </c>
      <c r="B79" s="82" t="s">
        <v>2375</v>
      </c>
      <c r="C79" s="30" t="s">
        <v>2376</v>
      </c>
      <c r="D79" s="158">
        <v>2.0</v>
      </c>
      <c r="E79" s="30">
        <v>2.0</v>
      </c>
      <c r="F79" s="30" t="s">
        <v>2377</v>
      </c>
      <c r="G79" s="159" t="s">
        <v>2319</v>
      </c>
      <c r="H79" s="159" t="s">
        <v>2370</v>
      </c>
      <c r="I79" s="30"/>
    </row>
    <row r="80">
      <c r="A80" s="157">
        <v>45.0</v>
      </c>
      <c r="B80" s="70" t="s">
        <v>1169</v>
      </c>
      <c r="C80" s="30" t="s">
        <v>2355</v>
      </c>
      <c r="D80" s="158">
        <v>1.0</v>
      </c>
      <c r="E80" s="30">
        <v>1.0</v>
      </c>
      <c r="F80" s="135"/>
      <c r="G80" s="30">
        <v>365.0</v>
      </c>
      <c r="H80" s="159" t="s">
        <v>73</v>
      </c>
      <c r="I80" s="14" t="s">
        <v>583</v>
      </c>
    </row>
    <row r="81">
      <c r="A81" s="157">
        <v>47.0</v>
      </c>
      <c r="B81" s="70" t="s">
        <v>1174</v>
      </c>
      <c r="D81" s="158">
        <v>2.0</v>
      </c>
      <c r="E81" s="30">
        <v>2.0</v>
      </c>
      <c r="F81" s="135"/>
      <c r="G81" s="30">
        <v>365.0</v>
      </c>
      <c r="H81" s="14" t="s">
        <v>587</v>
      </c>
      <c r="I81" s="14" t="s">
        <v>583</v>
      </c>
    </row>
    <row r="82">
      <c r="A82" s="157">
        <v>46.0</v>
      </c>
      <c r="B82" s="70" t="s">
        <v>1172</v>
      </c>
      <c r="C82" s="30" t="s">
        <v>269</v>
      </c>
      <c r="D82" s="175">
        <v>2.0</v>
      </c>
      <c r="E82" s="30">
        <v>2.0</v>
      </c>
      <c r="F82" s="175"/>
      <c r="G82" s="30">
        <v>365.0</v>
      </c>
      <c r="H82" s="14" t="s">
        <v>581</v>
      </c>
      <c r="I82" s="14" t="s">
        <v>583</v>
      </c>
    </row>
    <row r="83">
      <c r="A83" s="157">
        <v>72.0</v>
      </c>
      <c r="B83" s="82" t="s">
        <v>1229</v>
      </c>
      <c r="C83" s="176"/>
      <c r="D83" s="177">
        <v>2.0</v>
      </c>
      <c r="E83" s="176">
        <v>2.0</v>
      </c>
      <c r="F83" s="177"/>
      <c r="G83" s="172" t="s">
        <v>2378</v>
      </c>
      <c r="H83" s="30" t="s">
        <v>2379</v>
      </c>
      <c r="I83" s="135"/>
    </row>
    <row r="84">
      <c r="A84" s="157">
        <v>259.0</v>
      </c>
      <c r="B84" s="178" t="s">
        <v>160</v>
      </c>
      <c r="C84" s="159" t="s">
        <v>733</v>
      </c>
      <c r="D84" s="161">
        <v>2.0</v>
      </c>
      <c r="E84" s="162">
        <v>2.0</v>
      </c>
      <c r="F84" s="9"/>
      <c r="G84" s="159" t="s">
        <v>2380</v>
      </c>
      <c r="H84" s="159" t="s">
        <v>73</v>
      </c>
      <c r="I84" s="9"/>
    </row>
    <row r="85">
      <c r="A85" s="157">
        <v>178.0</v>
      </c>
      <c r="B85" s="107" t="s">
        <v>1489</v>
      </c>
      <c r="C85" s="30" t="s">
        <v>2381</v>
      </c>
      <c r="D85" s="158">
        <v>1.0</v>
      </c>
      <c r="E85" s="30">
        <v>1.0</v>
      </c>
      <c r="F85" s="30" t="s">
        <v>2318</v>
      </c>
      <c r="G85" s="160" t="s">
        <v>157</v>
      </c>
      <c r="H85" s="160" t="s">
        <v>73</v>
      </c>
      <c r="I85" s="135"/>
    </row>
    <row r="86">
      <c r="A86" s="157">
        <v>73.0</v>
      </c>
      <c r="B86" s="82" t="s">
        <v>1231</v>
      </c>
      <c r="C86" s="30" t="s">
        <v>2382</v>
      </c>
      <c r="D86" s="158">
        <v>1.0</v>
      </c>
      <c r="E86" s="30">
        <v>1.0</v>
      </c>
      <c r="F86" s="135"/>
      <c r="G86" s="159" t="s">
        <v>157</v>
      </c>
      <c r="H86" s="172" t="s">
        <v>2379</v>
      </c>
      <c r="I86" s="135"/>
    </row>
    <row r="87">
      <c r="A87" s="157">
        <v>69.0</v>
      </c>
      <c r="B87" s="153" t="s">
        <v>1222</v>
      </c>
      <c r="C87" s="94" t="s">
        <v>1223</v>
      </c>
      <c r="G87" s="159" t="s">
        <v>157</v>
      </c>
      <c r="H87" s="159" t="s">
        <v>366</v>
      </c>
      <c r="I87" s="135"/>
    </row>
    <row r="88">
      <c r="A88" s="157">
        <v>240.0</v>
      </c>
      <c r="B88" s="178" t="s">
        <v>2383</v>
      </c>
      <c r="C88" s="159"/>
      <c r="D88" s="161">
        <v>1.0</v>
      </c>
      <c r="E88" s="162">
        <v>1.0</v>
      </c>
      <c r="F88" s="9"/>
      <c r="G88" s="179" t="s">
        <v>733</v>
      </c>
      <c r="H88" s="165" t="s">
        <v>413</v>
      </c>
      <c r="I88" s="9"/>
    </row>
    <row r="89">
      <c r="A89" s="157">
        <v>302.0</v>
      </c>
      <c r="B89" s="174" t="s">
        <v>2384</v>
      </c>
      <c r="C89" s="165" t="s">
        <v>2385</v>
      </c>
      <c r="D89" s="161">
        <v>1.0</v>
      </c>
      <c r="E89" s="162">
        <v>1.0</v>
      </c>
      <c r="F89" s="9"/>
      <c r="G89" s="159" t="s">
        <v>73</v>
      </c>
      <c r="H89" s="31" t="s">
        <v>504</v>
      </c>
      <c r="I89" s="9"/>
    </row>
    <row r="90">
      <c r="A90" s="157">
        <v>272.0</v>
      </c>
      <c r="B90" s="180" t="s">
        <v>2384</v>
      </c>
      <c r="C90" s="181" t="s">
        <v>2251</v>
      </c>
      <c r="D90" s="161">
        <v>1.0</v>
      </c>
      <c r="E90" s="162">
        <v>1.0</v>
      </c>
      <c r="F90" s="9"/>
      <c r="G90" s="182" t="s">
        <v>2386</v>
      </c>
      <c r="H90" s="165" t="s">
        <v>463</v>
      </c>
      <c r="I90" s="9"/>
    </row>
    <row r="91">
      <c r="A91" s="157">
        <v>271.0</v>
      </c>
      <c r="B91" s="180" t="s">
        <v>2387</v>
      </c>
      <c r="C91" s="165" t="s">
        <v>733</v>
      </c>
      <c r="D91" s="161">
        <v>1.0</v>
      </c>
      <c r="E91" s="162">
        <v>1.0</v>
      </c>
      <c r="F91" s="9"/>
      <c r="G91" s="159" t="s">
        <v>2386</v>
      </c>
      <c r="H91" s="14" t="s">
        <v>134</v>
      </c>
      <c r="I91" s="9"/>
    </row>
    <row r="92">
      <c r="A92" s="157">
        <v>95.0</v>
      </c>
      <c r="B92" s="82" t="s">
        <v>1274</v>
      </c>
      <c r="C92" s="9"/>
      <c r="D92" s="158">
        <v>1.0</v>
      </c>
      <c r="E92" s="30">
        <v>1.0</v>
      </c>
      <c r="F92" s="135"/>
      <c r="G92" s="30" t="s">
        <v>548</v>
      </c>
      <c r="H92" s="30" t="s">
        <v>364</v>
      </c>
      <c r="I92" s="135"/>
    </row>
    <row r="93">
      <c r="A93" s="157">
        <v>32.0</v>
      </c>
      <c r="B93" s="153" t="s">
        <v>1134</v>
      </c>
      <c r="C93" s="30" t="s">
        <v>2388</v>
      </c>
      <c r="D93" s="158">
        <v>1.0</v>
      </c>
      <c r="E93" s="30">
        <v>1.0</v>
      </c>
      <c r="F93" s="135"/>
      <c r="G93" s="14" t="s">
        <v>682</v>
      </c>
      <c r="H93" s="160" t="s">
        <v>548</v>
      </c>
      <c r="I93" s="135"/>
    </row>
    <row r="94">
      <c r="A94" s="157">
        <v>13.0</v>
      </c>
      <c r="B94" s="153" t="s">
        <v>1083</v>
      </c>
      <c r="C94" s="30" t="s">
        <v>2389</v>
      </c>
      <c r="D94" s="158">
        <v>1.0</v>
      </c>
      <c r="E94" s="30">
        <v>1.0</v>
      </c>
      <c r="F94" s="135"/>
      <c r="G94" s="14" t="s">
        <v>448</v>
      </c>
      <c r="H94" s="158" t="s">
        <v>2390</v>
      </c>
      <c r="I94" s="135"/>
    </row>
    <row r="95">
      <c r="A95" s="157">
        <v>180.0</v>
      </c>
      <c r="B95" s="107" t="s">
        <v>1493</v>
      </c>
      <c r="C95" s="30" t="s">
        <v>2391</v>
      </c>
      <c r="D95" s="158">
        <v>1.0</v>
      </c>
      <c r="E95" s="30">
        <v>1.0</v>
      </c>
      <c r="F95" s="30" t="s">
        <v>2318</v>
      </c>
      <c r="G95" s="160" t="s">
        <v>173</v>
      </c>
      <c r="H95" s="160" t="s">
        <v>73</v>
      </c>
      <c r="I95" s="135"/>
    </row>
    <row r="96">
      <c r="A96" s="157">
        <v>181.0</v>
      </c>
      <c r="B96" s="107" t="s">
        <v>1495</v>
      </c>
      <c r="C96" s="183" t="s">
        <v>2392</v>
      </c>
      <c r="D96" s="158">
        <v>1.0</v>
      </c>
      <c r="E96" s="30">
        <v>1.0</v>
      </c>
      <c r="F96" s="135"/>
      <c r="G96" s="160" t="s">
        <v>173</v>
      </c>
      <c r="H96" s="160" t="s">
        <v>366</v>
      </c>
      <c r="I96" s="135"/>
    </row>
    <row r="97">
      <c r="A97" s="157">
        <v>182.0</v>
      </c>
      <c r="B97" s="108" t="s">
        <v>1497</v>
      </c>
      <c r="C97" s="183" t="s">
        <v>2393</v>
      </c>
      <c r="D97" s="158">
        <v>1.0</v>
      </c>
      <c r="E97" s="30">
        <v>1.0</v>
      </c>
      <c r="F97" s="135"/>
      <c r="G97" s="184" t="s">
        <v>173</v>
      </c>
      <c r="H97" s="158" t="s">
        <v>2108</v>
      </c>
      <c r="I97" s="135"/>
    </row>
    <row r="98">
      <c r="A98" s="157">
        <v>62.0</v>
      </c>
      <c r="B98" s="185" t="s">
        <v>2394</v>
      </c>
      <c r="C98" s="165" t="s">
        <v>2395</v>
      </c>
      <c r="D98" s="161">
        <v>2.0</v>
      </c>
      <c r="E98" s="161">
        <v>2.0</v>
      </c>
      <c r="F98" s="9"/>
      <c r="G98" s="143" t="s">
        <v>2395</v>
      </c>
      <c r="H98" s="165" t="s">
        <v>73</v>
      </c>
    </row>
    <row r="99">
      <c r="A99" s="157">
        <v>187.0</v>
      </c>
      <c r="B99" s="108" t="s">
        <v>1506</v>
      </c>
      <c r="C99" s="30" t="s">
        <v>2396</v>
      </c>
      <c r="D99" s="158">
        <v>1.0</v>
      </c>
      <c r="E99" s="30">
        <v>1.0</v>
      </c>
      <c r="F99" s="135"/>
      <c r="G99" s="160" t="s">
        <v>548</v>
      </c>
      <c r="H99" s="159" t="s">
        <v>73</v>
      </c>
      <c r="I99" s="135"/>
    </row>
    <row r="100">
      <c r="A100" s="157">
        <v>27.0</v>
      </c>
      <c r="B100" s="143" t="s">
        <v>1119</v>
      </c>
      <c r="G100" s="160" t="s">
        <v>548</v>
      </c>
      <c r="H100" s="159" t="s">
        <v>73</v>
      </c>
      <c r="I100" s="135"/>
    </row>
    <row r="101">
      <c r="A101" s="157">
        <v>107.0</v>
      </c>
      <c r="B101" s="82" t="s">
        <v>770</v>
      </c>
      <c r="C101" s="30"/>
      <c r="D101" s="158">
        <v>2.0</v>
      </c>
      <c r="E101" s="30">
        <v>2.0</v>
      </c>
      <c r="F101" s="135"/>
      <c r="G101" s="160" t="s">
        <v>290</v>
      </c>
      <c r="H101" s="160" t="s">
        <v>413</v>
      </c>
      <c r="I101" s="135"/>
    </row>
    <row r="102">
      <c r="A102" s="157">
        <v>16.0</v>
      </c>
      <c r="B102" s="186" t="s">
        <v>1089</v>
      </c>
      <c r="C102" s="30" t="s">
        <v>2397</v>
      </c>
      <c r="D102" s="158">
        <v>1.0</v>
      </c>
      <c r="E102" s="30">
        <v>1.0</v>
      </c>
      <c r="F102" s="135"/>
      <c r="G102" s="187" t="s">
        <v>73</v>
      </c>
      <c r="H102" s="160" t="s">
        <v>269</v>
      </c>
      <c r="I102" s="135"/>
    </row>
    <row r="103">
      <c r="A103" s="157">
        <v>7.0</v>
      </c>
      <c r="B103" s="188" t="s">
        <v>1058</v>
      </c>
      <c r="C103" s="30"/>
      <c r="D103" s="158">
        <v>1.0</v>
      </c>
      <c r="E103" s="30">
        <v>1.0</v>
      </c>
      <c r="F103" s="135"/>
      <c r="G103" s="160" t="s">
        <v>548</v>
      </c>
      <c r="H103" s="160" t="s">
        <v>366</v>
      </c>
      <c r="I103" s="135"/>
    </row>
    <row r="104">
      <c r="A104" s="157">
        <v>138.0</v>
      </c>
      <c r="B104" s="110" t="s">
        <v>1389</v>
      </c>
      <c r="C104" s="189" t="s">
        <v>1390</v>
      </c>
      <c r="D104" s="158">
        <v>2.0</v>
      </c>
      <c r="E104" s="30">
        <v>2.0</v>
      </c>
      <c r="F104" s="94"/>
      <c r="G104" s="30" t="s">
        <v>760</v>
      </c>
      <c r="H104" s="4" t="s">
        <v>366</v>
      </c>
      <c r="I104" s="154"/>
    </row>
    <row r="105">
      <c r="A105" s="157">
        <v>171.0</v>
      </c>
      <c r="B105" s="107" t="s">
        <v>1475</v>
      </c>
      <c r="C105" s="30" t="s">
        <v>2398</v>
      </c>
      <c r="D105" s="158">
        <v>1.0</v>
      </c>
      <c r="E105" s="30">
        <v>1.0</v>
      </c>
      <c r="F105" s="30" t="s">
        <v>2318</v>
      </c>
      <c r="G105" s="30" t="s">
        <v>2399</v>
      </c>
      <c r="H105" s="30" t="s">
        <v>2400</v>
      </c>
      <c r="I105" s="135"/>
    </row>
    <row r="106">
      <c r="A106" s="157">
        <v>328.0</v>
      </c>
      <c r="B106" s="174" t="s">
        <v>1809</v>
      </c>
      <c r="C106" s="159" t="s">
        <v>2401</v>
      </c>
      <c r="D106" s="161">
        <v>1.0</v>
      </c>
      <c r="E106" s="162">
        <v>1.0</v>
      </c>
      <c r="F106" s="9"/>
      <c r="G106" s="159" t="s">
        <v>548</v>
      </c>
      <c r="H106" s="159" t="s">
        <v>73</v>
      </c>
      <c r="I106" s="9"/>
    </row>
    <row r="107">
      <c r="A107" s="157">
        <v>293.0</v>
      </c>
      <c r="B107" s="190" t="s">
        <v>2402</v>
      </c>
      <c r="C107" s="159"/>
      <c r="D107" s="161">
        <v>1.0</v>
      </c>
      <c r="E107" s="162">
        <v>1.0</v>
      </c>
      <c r="F107" s="9"/>
      <c r="G107" s="14" t="s">
        <v>760</v>
      </c>
      <c r="H107" s="4" t="s">
        <v>366</v>
      </c>
      <c r="I107" s="9"/>
    </row>
    <row r="108">
      <c r="A108" s="157">
        <v>66.0</v>
      </c>
      <c r="B108" s="147" t="s">
        <v>1216</v>
      </c>
      <c r="C108" s="79" t="s">
        <v>1219</v>
      </c>
      <c r="G108" s="159" t="s">
        <v>548</v>
      </c>
      <c r="H108" s="30" t="s">
        <v>504</v>
      </c>
      <c r="I108" s="135"/>
    </row>
    <row r="109">
      <c r="A109" s="157">
        <v>70.0</v>
      </c>
      <c r="B109" s="147" t="s">
        <v>1224</v>
      </c>
      <c r="C109" s="148" t="s">
        <v>2403</v>
      </c>
      <c r="D109" s="158">
        <v>2.0</v>
      </c>
      <c r="E109" s="30">
        <v>2.0</v>
      </c>
      <c r="F109" s="158"/>
      <c r="G109" s="31" t="s">
        <v>548</v>
      </c>
      <c r="H109" s="31" t="s">
        <v>366</v>
      </c>
      <c r="I109" s="135"/>
    </row>
    <row r="110">
      <c r="A110" s="157">
        <v>172.0</v>
      </c>
      <c r="B110" s="108" t="s">
        <v>1218</v>
      </c>
      <c r="C110" s="30" t="s">
        <v>2404</v>
      </c>
      <c r="D110" s="158">
        <v>1.0</v>
      </c>
      <c r="E110" s="30">
        <v>1.0</v>
      </c>
      <c r="F110" s="30" t="s">
        <v>2318</v>
      </c>
      <c r="G110" s="160" t="s">
        <v>548</v>
      </c>
      <c r="H110" s="30" t="s">
        <v>504</v>
      </c>
      <c r="I110" s="135"/>
    </row>
    <row r="111">
      <c r="A111" s="157">
        <v>311.0</v>
      </c>
      <c r="B111" s="143" t="s">
        <v>1777</v>
      </c>
      <c r="C111" s="159" t="s">
        <v>2405</v>
      </c>
      <c r="D111" s="161">
        <v>1.0</v>
      </c>
      <c r="E111" s="162">
        <v>1.0</v>
      </c>
      <c r="F111" s="143"/>
      <c r="G111" s="159" t="s">
        <v>381</v>
      </c>
      <c r="H111" s="30" t="s">
        <v>504</v>
      </c>
      <c r="I111" s="9"/>
    </row>
    <row r="112">
      <c r="A112" s="157">
        <v>324.0</v>
      </c>
      <c r="B112" s="31" t="s">
        <v>1801</v>
      </c>
      <c r="C112" s="159" t="s">
        <v>2406</v>
      </c>
      <c r="D112" s="161">
        <v>1.0</v>
      </c>
      <c r="E112" s="162">
        <v>1.0</v>
      </c>
      <c r="F112" s="9"/>
      <c r="G112" s="159" t="s">
        <v>381</v>
      </c>
      <c r="H112" s="159" t="s">
        <v>463</v>
      </c>
      <c r="I112" s="9"/>
    </row>
    <row r="113">
      <c r="A113" s="157">
        <v>270.0</v>
      </c>
      <c r="B113" s="31" t="s">
        <v>1699</v>
      </c>
      <c r="C113" s="159" t="s">
        <v>2386</v>
      </c>
      <c r="D113" s="161">
        <v>1.0</v>
      </c>
      <c r="E113" s="162">
        <v>1.0</v>
      </c>
      <c r="F113" s="9"/>
      <c r="G113" s="191" t="s">
        <v>760</v>
      </c>
      <c r="H113" s="14" t="s">
        <v>134</v>
      </c>
      <c r="I113" s="9"/>
    </row>
    <row r="114">
      <c r="A114" s="157">
        <v>20.0</v>
      </c>
      <c r="B114" s="174" t="s">
        <v>1100</v>
      </c>
      <c r="C114" s="31" t="s">
        <v>1101</v>
      </c>
      <c r="D114" s="158">
        <v>1.0</v>
      </c>
      <c r="E114" s="30">
        <v>1.0</v>
      </c>
      <c r="F114" s="135"/>
      <c r="G114" s="160" t="s">
        <v>73</v>
      </c>
      <c r="H114" s="160" t="s">
        <v>366</v>
      </c>
      <c r="I114" s="135"/>
    </row>
    <row r="115">
      <c r="A115" s="157">
        <v>295.0</v>
      </c>
      <c r="B115" s="192" t="s">
        <v>1750</v>
      </c>
      <c r="D115" s="9"/>
      <c r="E115" s="159"/>
      <c r="F115" s="9"/>
      <c r="G115" s="159" t="s">
        <v>73</v>
      </c>
      <c r="H115" s="193" t="s">
        <v>366</v>
      </c>
      <c r="I115" s="9"/>
    </row>
    <row r="116">
      <c r="A116" s="157">
        <v>208.0</v>
      </c>
      <c r="B116" s="171" t="s">
        <v>1545</v>
      </c>
      <c r="C116" s="159"/>
      <c r="D116" s="161">
        <v>1.0</v>
      </c>
      <c r="E116" s="162">
        <v>1.0</v>
      </c>
      <c r="F116" s="9"/>
      <c r="G116" s="160" t="s">
        <v>528</v>
      </c>
      <c r="H116" s="30" t="s">
        <v>504</v>
      </c>
      <c r="I116" s="9"/>
    </row>
    <row r="117">
      <c r="A117" s="157">
        <v>207.0</v>
      </c>
      <c r="B117" s="194" t="s">
        <v>2407</v>
      </c>
      <c r="C117" s="195"/>
      <c r="D117" s="196">
        <v>1.0</v>
      </c>
      <c r="E117" s="197">
        <v>1.0</v>
      </c>
      <c r="F117" s="174"/>
      <c r="G117" s="160" t="s">
        <v>528</v>
      </c>
      <c r="H117" s="195" t="s">
        <v>366</v>
      </c>
      <c r="I117" s="165"/>
    </row>
    <row r="118">
      <c r="A118" s="157">
        <v>309.0</v>
      </c>
      <c r="B118" s="174" t="s">
        <v>1773</v>
      </c>
      <c r="C118" s="195" t="s">
        <v>2408</v>
      </c>
      <c r="D118" s="196">
        <v>1.0</v>
      </c>
      <c r="E118" s="197">
        <v>1.0</v>
      </c>
      <c r="F118" s="174"/>
      <c r="G118" s="195" t="s">
        <v>463</v>
      </c>
      <c r="H118" s="198" t="s">
        <v>504</v>
      </c>
      <c r="I118" s="9"/>
    </row>
    <row r="119">
      <c r="A119" s="157">
        <v>209.0</v>
      </c>
      <c r="B119" s="194" t="s">
        <v>2409</v>
      </c>
      <c r="C119" s="195"/>
      <c r="D119" s="196">
        <v>1.0</v>
      </c>
      <c r="E119" s="197">
        <v>1.0</v>
      </c>
      <c r="F119" s="174"/>
      <c r="G119" s="191" t="s">
        <v>504</v>
      </c>
      <c r="H119" s="195" t="s">
        <v>366</v>
      </c>
      <c r="I119" s="9"/>
    </row>
    <row r="120">
      <c r="A120" s="157">
        <v>325.0</v>
      </c>
      <c r="B120" s="174" t="s">
        <v>2410</v>
      </c>
      <c r="C120" s="199" t="s">
        <v>2411</v>
      </c>
      <c r="D120" s="196">
        <v>1.0</v>
      </c>
      <c r="E120" s="197">
        <v>1.0</v>
      </c>
      <c r="F120" s="174"/>
      <c r="G120" s="199" t="s">
        <v>463</v>
      </c>
      <c r="H120" s="199" t="s">
        <v>366</v>
      </c>
      <c r="I120" s="9"/>
    </row>
    <row r="121">
      <c r="A121" s="157">
        <v>57.0</v>
      </c>
      <c r="B121" s="147" t="s">
        <v>2412</v>
      </c>
      <c r="C121" s="30" t="s">
        <v>73</v>
      </c>
      <c r="D121" s="158">
        <v>2.0</v>
      </c>
      <c r="E121" s="30">
        <v>2.0</v>
      </c>
      <c r="F121" s="135"/>
      <c r="G121" s="31" t="s">
        <v>73</v>
      </c>
      <c r="H121" s="160" t="s">
        <v>366</v>
      </c>
    </row>
    <row r="122">
      <c r="A122" s="157">
        <v>206.0</v>
      </c>
      <c r="B122" s="194" t="s">
        <v>1540</v>
      </c>
      <c r="C122" s="159"/>
      <c r="D122" s="161">
        <v>1.0</v>
      </c>
      <c r="E122" s="162">
        <v>1.0</v>
      </c>
      <c r="F122" s="9"/>
      <c r="G122" s="159" t="s">
        <v>2413</v>
      </c>
      <c r="H122" s="143" t="s">
        <v>1885</v>
      </c>
      <c r="I122" s="31"/>
    </row>
    <row r="123">
      <c r="A123" s="157">
        <v>88.0</v>
      </c>
      <c r="B123" s="82" t="s">
        <v>1260</v>
      </c>
      <c r="C123" s="159"/>
      <c r="D123" s="161">
        <v>1.0</v>
      </c>
      <c r="E123" s="162">
        <v>1.0</v>
      </c>
      <c r="F123" s="9"/>
      <c r="G123" s="159" t="s">
        <v>73</v>
      </c>
      <c r="H123" s="174" t="s">
        <v>765</v>
      </c>
      <c r="I123" s="135"/>
    </row>
    <row r="124">
      <c r="A124" s="157">
        <v>84.0</v>
      </c>
      <c r="B124" s="82"/>
      <c r="C124" s="30"/>
      <c r="D124" s="158"/>
      <c r="E124" s="30"/>
      <c r="F124" s="135"/>
      <c r="G124" s="158"/>
      <c r="H124" s="175"/>
      <c r="I124" s="135"/>
    </row>
    <row r="125">
      <c r="A125" s="157">
        <v>149.0</v>
      </c>
      <c r="B125" s="148"/>
      <c r="C125" s="158"/>
      <c r="D125" s="158"/>
      <c r="E125" s="30"/>
      <c r="F125" s="135"/>
      <c r="G125" s="160"/>
      <c r="H125" s="14"/>
      <c r="I125" s="135"/>
    </row>
    <row r="126">
      <c r="A126" s="157">
        <v>158.0</v>
      </c>
      <c r="B126" s="147"/>
      <c r="C126" s="30"/>
      <c r="D126" s="158"/>
      <c r="E126" s="30"/>
      <c r="F126" s="30"/>
      <c r="G126" s="30"/>
      <c r="H126" s="200"/>
      <c r="I126" s="135"/>
    </row>
    <row r="127">
      <c r="A127" s="157">
        <v>265.0</v>
      </c>
      <c r="B127" s="201"/>
      <c r="C127" s="159"/>
      <c r="D127" s="161"/>
      <c r="E127" s="162"/>
      <c r="F127" s="9"/>
      <c r="G127" s="159"/>
      <c r="H127" s="165"/>
      <c r="I127" s="31"/>
    </row>
    <row r="128">
      <c r="A128" s="157">
        <v>204.0</v>
      </c>
      <c r="B128" s="107"/>
      <c r="C128" s="30"/>
      <c r="D128" s="158"/>
      <c r="E128" s="30"/>
      <c r="F128" s="135"/>
      <c r="G128" s="160"/>
      <c r="H128" s="160"/>
      <c r="I128" s="135"/>
    </row>
    <row r="129">
      <c r="A129" s="157">
        <v>341.0</v>
      </c>
      <c r="B129" s="143"/>
      <c r="C129" s="165"/>
      <c r="D129" s="161"/>
      <c r="E129" s="162"/>
      <c r="F129" s="9"/>
      <c r="G129" s="161"/>
      <c r="H129" s="143"/>
      <c r="I129" s="9"/>
    </row>
    <row r="130">
      <c r="A130" s="157">
        <v>139.0</v>
      </c>
      <c r="B130" s="153"/>
      <c r="C130" s="158"/>
      <c r="D130" s="158"/>
      <c r="E130" s="30"/>
      <c r="G130" s="73"/>
      <c r="H130" s="158"/>
      <c r="I130" s="154"/>
    </row>
    <row r="131">
      <c r="A131" s="157">
        <v>76.0</v>
      </c>
      <c r="B131" s="82"/>
      <c r="C131" s="30"/>
      <c r="D131" s="158"/>
      <c r="E131" s="30"/>
      <c r="F131" s="135"/>
      <c r="G131" s="160"/>
      <c r="H131" s="160"/>
      <c r="I131" s="135"/>
    </row>
    <row r="132">
      <c r="A132" s="157">
        <v>75.0</v>
      </c>
      <c r="B132" s="82"/>
      <c r="C132" s="30"/>
      <c r="D132" s="158"/>
      <c r="E132" s="30"/>
      <c r="F132" s="135"/>
      <c r="G132" s="135"/>
      <c r="H132" s="160"/>
      <c r="I132" s="135"/>
    </row>
    <row r="133">
      <c r="A133" s="157">
        <v>322.0</v>
      </c>
      <c r="B133" s="174"/>
      <c r="C133" s="159"/>
      <c r="D133" s="161"/>
      <c r="E133" s="162"/>
      <c r="F133" s="9"/>
      <c r="G133" s="159"/>
      <c r="H133" s="31"/>
      <c r="I133" s="9"/>
    </row>
    <row r="134">
      <c r="A134" s="157">
        <v>216.0</v>
      </c>
      <c r="B134" s="194"/>
      <c r="C134" s="143"/>
      <c r="D134" s="161"/>
      <c r="E134" s="162"/>
      <c r="F134" s="9"/>
      <c r="G134" s="173"/>
      <c r="H134" s="165"/>
      <c r="I134" s="9"/>
    </row>
    <row r="135">
      <c r="A135" s="157">
        <v>130.0</v>
      </c>
      <c r="B135" s="151"/>
      <c r="C135" s="30"/>
      <c r="D135" s="135"/>
      <c r="E135" s="30"/>
      <c r="F135" s="135"/>
      <c r="G135" s="30"/>
      <c r="H135" s="30"/>
      <c r="I135" s="135"/>
    </row>
    <row r="136">
      <c r="A136" s="157">
        <v>93.0</v>
      </c>
      <c r="B136" s="82"/>
      <c r="C136" s="159"/>
      <c r="D136" s="202"/>
      <c r="E136" s="162"/>
      <c r="F136" s="173"/>
      <c r="G136" s="159"/>
      <c r="H136" s="173"/>
      <c r="I136" s="175"/>
    </row>
    <row r="137">
      <c r="A137" s="157">
        <v>273.0</v>
      </c>
      <c r="B137" s="31"/>
      <c r="C137" s="195"/>
      <c r="D137" s="202"/>
      <c r="E137" s="162"/>
      <c r="F137" s="9"/>
      <c r="G137" s="173"/>
      <c r="H137" s="9"/>
      <c r="I137" s="14"/>
    </row>
    <row r="138">
      <c r="A138" s="157">
        <v>22.0</v>
      </c>
      <c r="B138" s="146"/>
      <c r="C138" s="198"/>
      <c r="D138" s="135"/>
      <c r="E138" s="30"/>
      <c r="F138" s="135"/>
      <c r="G138" s="135"/>
      <c r="H138" s="30"/>
      <c r="I138" s="135"/>
    </row>
    <row r="139">
      <c r="A139" s="157">
        <v>291.0</v>
      </c>
      <c r="B139" s="143"/>
      <c r="C139" s="172"/>
      <c r="D139" s="202"/>
      <c r="E139" s="162"/>
      <c r="F139" s="9"/>
      <c r="G139" s="159"/>
      <c r="H139" s="160"/>
      <c r="I139" s="174"/>
    </row>
    <row r="140">
      <c r="A140" s="157">
        <v>218.0</v>
      </c>
      <c r="B140" s="194"/>
      <c r="C140" s="191"/>
      <c r="D140" s="202"/>
      <c r="E140" s="162"/>
      <c r="F140" s="174"/>
      <c r="G140" s="14"/>
      <c r="H140" s="160"/>
      <c r="I140" s="174"/>
    </row>
    <row r="141">
      <c r="A141" s="157">
        <v>195.0</v>
      </c>
      <c r="B141" s="107"/>
      <c r="C141" s="175"/>
      <c r="D141" s="135"/>
      <c r="E141" s="30"/>
      <c r="F141" s="175"/>
      <c r="G141" s="184"/>
      <c r="H141" s="135"/>
      <c r="I141" s="175"/>
    </row>
    <row r="142">
      <c r="A142" s="157">
        <v>241.0</v>
      </c>
      <c r="B142" s="178"/>
      <c r="C142" s="180"/>
      <c r="D142" s="202"/>
      <c r="E142" s="162"/>
      <c r="F142" s="174"/>
      <c r="G142" s="180"/>
      <c r="H142" s="9"/>
      <c r="I142" s="174"/>
    </row>
    <row r="143">
      <c r="A143" s="157">
        <v>166.0</v>
      </c>
      <c r="B143" s="107"/>
      <c r="C143" s="158"/>
      <c r="D143" s="135"/>
      <c r="E143" s="30"/>
      <c r="F143" s="198"/>
      <c r="G143" s="135"/>
      <c r="H143" s="158" t="s">
        <v>1885</v>
      </c>
      <c r="I143" s="175"/>
    </row>
    <row r="144">
      <c r="A144" s="157">
        <v>167.0</v>
      </c>
      <c r="B144" s="107"/>
      <c r="C144" s="198"/>
      <c r="D144" s="135"/>
      <c r="E144" s="30"/>
      <c r="F144" s="198"/>
      <c r="G144" s="135"/>
      <c r="H144" s="160"/>
      <c r="I144" s="175"/>
    </row>
    <row r="145">
      <c r="A145" s="157">
        <v>228.0</v>
      </c>
      <c r="B145" s="194"/>
      <c r="C145" s="195"/>
      <c r="D145" s="202"/>
      <c r="E145" s="162"/>
      <c r="F145" s="174"/>
      <c r="G145" s="31"/>
      <c r="H145" s="143" t="s">
        <v>1885</v>
      </c>
      <c r="I145" s="199"/>
    </row>
    <row r="146">
      <c r="A146" s="157">
        <v>55.0</v>
      </c>
      <c r="B146" s="148"/>
      <c r="C146" s="198"/>
      <c r="D146" s="135"/>
      <c r="E146" s="30"/>
      <c r="F146" s="158"/>
      <c r="G146" s="31"/>
      <c r="H146" s="160"/>
      <c r="I146" s="175"/>
    </row>
    <row r="147">
      <c r="A147" s="157">
        <v>89.0</v>
      </c>
      <c r="B147" s="82"/>
      <c r="C147" s="198"/>
      <c r="D147" s="135"/>
      <c r="E147" s="30"/>
      <c r="F147" s="175"/>
      <c r="G147" s="30"/>
      <c r="H147" s="135"/>
      <c r="I147" s="175"/>
    </row>
    <row r="148">
      <c r="A148" s="157">
        <v>214.0</v>
      </c>
      <c r="B148" s="171"/>
      <c r="C148" s="195"/>
      <c r="D148" s="202"/>
      <c r="E148" s="162"/>
      <c r="F148" s="143"/>
      <c r="G148" s="203"/>
      <c r="H148" s="4"/>
      <c r="I148" s="174"/>
    </row>
    <row r="149">
      <c r="A149" s="157">
        <v>202.0</v>
      </c>
      <c r="B149" s="108"/>
      <c r="C149" s="198"/>
      <c r="D149" s="135"/>
      <c r="E149" s="30"/>
      <c r="F149" s="158"/>
      <c r="G149" s="135"/>
      <c r="H149" s="30"/>
      <c r="I149" s="158"/>
    </row>
    <row r="150">
      <c r="A150" s="157">
        <v>12.0</v>
      </c>
      <c r="B150" s="153"/>
      <c r="C150" s="30"/>
      <c r="D150" s="135"/>
      <c r="E150" s="30"/>
      <c r="F150" s="158"/>
      <c r="G150" s="160"/>
      <c r="H150" s="160"/>
      <c r="I150" s="158"/>
    </row>
    <row r="151">
      <c r="A151" s="157">
        <v>215.0</v>
      </c>
      <c r="B151" s="194"/>
      <c r="C151" s="165"/>
      <c r="D151" s="202"/>
      <c r="E151" s="162"/>
      <c r="F151" s="9"/>
      <c r="G151" s="159"/>
      <c r="H151" s="31"/>
      <c r="I151" s="143"/>
    </row>
    <row r="152">
      <c r="A152" s="157">
        <v>224.0</v>
      </c>
      <c r="B152" s="194"/>
      <c r="C152" s="143"/>
      <c r="D152" s="202"/>
      <c r="E152" s="162"/>
      <c r="F152" s="143"/>
      <c r="G152" s="9"/>
      <c r="H152" s="143" t="s">
        <v>1885</v>
      </c>
      <c r="I152" s="143"/>
    </row>
    <row r="153">
      <c r="A153" s="157">
        <v>92.0</v>
      </c>
      <c r="B153" s="82"/>
      <c r="C153" s="30"/>
      <c r="D153" s="135"/>
      <c r="E153" s="30"/>
      <c r="F153" s="135"/>
      <c r="G153" s="158"/>
      <c r="H153" s="160"/>
      <c r="I153" s="158"/>
    </row>
    <row r="154">
      <c r="A154" s="157">
        <v>162.0</v>
      </c>
      <c r="B154" s="147"/>
      <c r="C154" s="30"/>
      <c r="D154" s="135"/>
      <c r="E154" s="30"/>
      <c r="F154" s="30"/>
      <c r="G154" s="30"/>
      <c r="H154" s="4"/>
      <c r="I154" s="135"/>
    </row>
    <row r="155">
      <c r="A155" s="157">
        <v>143.0</v>
      </c>
      <c r="B155" s="147"/>
      <c r="C155" s="170"/>
      <c r="D155" s="135"/>
      <c r="E155" s="30"/>
      <c r="F155" s="148"/>
      <c r="G155" s="204"/>
      <c r="H155" s="204"/>
      <c r="I155" s="163"/>
    </row>
    <row r="156">
      <c r="A156" s="157">
        <v>170.0</v>
      </c>
      <c r="B156" s="108"/>
      <c r="C156" s="30"/>
      <c r="D156" s="135"/>
      <c r="E156" s="30"/>
      <c r="F156" s="30"/>
      <c r="G156" s="160"/>
      <c r="H156" s="135"/>
      <c r="I156" s="135"/>
    </row>
    <row r="157">
      <c r="A157" s="157">
        <v>257.0</v>
      </c>
      <c r="B157" s="201"/>
      <c r="C157" s="159"/>
      <c r="D157" s="202"/>
      <c r="E157" s="162"/>
      <c r="F157" s="9"/>
      <c r="G157" s="30"/>
      <c r="H157" s="159"/>
      <c r="I157" s="9"/>
    </row>
    <row r="158">
      <c r="A158" s="157">
        <v>229.0</v>
      </c>
      <c r="B158" s="180"/>
      <c r="C158" s="159"/>
      <c r="D158" s="162"/>
      <c r="E158" s="162"/>
      <c r="F158" s="31"/>
      <c r="G158" s="159"/>
      <c r="H158" s="31" t="s">
        <v>1885</v>
      </c>
      <c r="I158" s="9"/>
    </row>
    <row r="159">
      <c r="A159" s="205">
        <v>1.0</v>
      </c>
      <c r="B159" s="73"/>
      <c r="C159" s="30"/>
      <c r="D159" s="135"/>
      <c r="E159" s="30"/>
      <c r="F159" s="135"/>
      <c r="G159" s="160"/>
      <c r="H159" s="160"/>
      <c r="I159" s="135"/>
    </row>
    <row r="160">
      <c r="A160" s="157">
        <v>2.0</v>
      </c>
      <c r="B160" s="153"/>
      <c r="C160" s="30"/>
      <c r="D160" s="135"/>
      <c r="E160" s="30"/>
      <c r="F160" s="135"/>
      <c r="G160" s="135"/>
      <c r="H160" s="160"/>
      <c r="I160" s="135"/>
    </row>
    <row r="161">
      <c r="A161" s="157">
        <v>4.0</v>
      </c>
      <c r="B161" s="73"/>
      <c r="C161" s="30"/>
      <c r="D161" s="135"/>
      <c r="E161" s="30"/>
      <c r="F161" s="135"/>
      <c r="G161" s="135"/>
      <c r="H161" s="14"/>
      <c r="I161" s="135"/>
    </row>
    <row r="162">
      <c r="A162" s="157">
        <v>6.0</v>
      </c>
      <c r="B162" s="188"/>
      <c r="C162" s="30"/>
      <c r="D162" s="135"/>
      <c r="E162" s="30"/>
      <c r="F162" s="135"/>
      <c r="G162" s="160"/>
      <c r="H162" s="160"/>
      <c r="I162" s="135"/>
    </row>
    <row r="163">
      <c r="A163" s="157">
        <v>8.0</v>
      </c>
      <c r="B163" s="73"/>
      <c r="C163" s="30"/>
      <c r="D163" s="135"/>
      <c r="E163" s="30"/>
      <c r="F163" s="135"/>
      <c r="G163" s="160"/>
      <c r="H163" s="160"/>
      <c r="I163" s="135"/>
    </row>
    <row r="164">
      <c r="A164" s="157">
        <v>10.0</v>
      </c>
      <c r="B164" s="73"/>
      <c r="C164" s="30"/>
      <c r="D164" s="135"/>
      <c r="E164" s="30"/>
      <c r="F164" s="135"/>
      <c r="G164" s="160"/>
      <c r="H164" s="160"/>
      <c r="I164" s="135"/>
    </row>
    <row r="165">
      <c r="A165" s="157">
        <v>14.0</v>
      </c>
      <c r="B165" s="168"/>
      <c r="C165" s="30"/>
      <c r="D165" s="135"/>
      <c r="E165" s="30"/>
      <c r="F165" s="135"/>
      <c r="G165" s="30"/>
      <c r="H165" s="160"/>
      <c r="I165" s="135"/>
    </row>
    <row r="166">
      <c r="A166" s="157">
        <v>19.0</v>
      </c>
      <c r="B166" s="180"/>
      <c r="C166" s="9"/>
      <c r="D166" s="135"/>
      <c r="E166" s="30"/>
      <c r="F166" s="135"/>
      <c r="G166" s="160"/>
      <c r="H166" s="135"/>
      <c r="I166" s="135"/>
    </row>
    <row r="167">
      <c r="A167" s="157">
        <v>21.0</v>
      </c>
      <c r="B167" s="206"/>
      <c r="C167" s="30"/>
      <c r="D167" s="135"/>
      <c r="E167" s="30"/>
      <c r="F167" s="135"/>
      <c r="G167" s="135"/>
      <c r="H167" s="30"/>
      <c r="I167" s="135"/>
    </row>
    <row r="168">
      <c r="A168" s="157">
        <v>25.0</v>
      </c>
      <c r="B168" s="153"/>
      <c r="C168" s="159"/>
      <c r="D168" s="202"/>
      <c r="E168" s="162"/>
      <c r="F168" s="9"/>
      <c r="G168" s="173"/>
      <c r="H168" s="159"/>
      <c r="I168" s="135"/>
    </row>
    <row r="169">
      <c r="A169" s="157">
        <v>26.0</v>
      </c>
      <c r="B169" s="99"/>
      <c r="C169" s="159"/>
      <c r="D169" s="202"/>
      <c r="E169" s="162"/>
      <c r="F169" s="9"/>
      <c r="G169" s="31"/>
      <c r="H169" s="173"/>
      <c r="I169" s="135"/>
    </row>
    <row r="170">
      <c r="A170" s="157">
        <v>28.0</v>
      </c>
      <c r="B170" s="190"/>
      <c r="C170" s="30"/>
      <c r="D170" s="135"/>
      <c r="E170" s="30"/>
      <c r="F170" s="135"/>
      <c r="G170" s="160"/>
      <c r="H170" s="160"/>
      <c r="I170" s="135"/>
    </row>
    <row r="171">
      <c r="A171" s="157">
        <v>29.0</v>
      </c>
      <c r="B171" s="99"/>
      <c r="C171" s="30"/>
      <c r="D171" s="135"/>
      <c r="E171" s="30"/>
      <c r="F171" s="135"/>
      <c r="G171" s="160"/>
      <c r="H171" s="160"/>
      <c r="I171" s="135"/>
    </row>
    <row r="172">
      <c r="A172" s="157">
        <v>30.0</v>
      </c>
      <c r="B172" s="99"/>
      <c r="C172" s="30"/>
      <c r="D172" s="135"/>
      <c r="E172" s="30"/>
      <c r="F172" s="135"/>
      <c r="G172" s="160"/>
      <c r="H172" s="160"/>
      <c r="I172" s="135"/>
    </row>
    <row r="173">
      <c r="A173" s="157">
        <v>31.0</v>
      </c>
      <c r="B173" s="99"/>
      <c r="C173" s="30"/>
      <c r="D173" s="135"/>
      <c r="E173" s="30"/>
      <c r="F173" s="135"/>
      <c r="G173" s="135"/>
      <c r="H173" s="160"/>
      <c r="I173" s="135"/>
    </row>
    <row r="174">
      <c r="A174" s="157">
        <v>34.0</v>
      </c>
      <c r="B174" s="180"/>
      <c r="C174" s="31"/>
      <c r="D174" s="135"/>
      <c r="E174" s="30"/>
      <c r="F174" s="135"/>
      <c r="G174" s="160"/>
      <c r="H174" s="160"/>
      <c r="I174" s="135"/>
    </row>
    <row r="175">
      <c r="A175" s="157">
        <v>35.0</v>
      </c>
      <c r="B175" s="190"/>
      <c r="C175" s="4"/>
      <c r="D175" s="135"/>
      <c r="E175" s="30"/>
      <c r="F175" s="135"/>
      <c r="G175" s="4"/>
      <c r="H175" s="4"/>
      <c r="I175" s="135"/>
    </row>
    <row r="176">
      <c r="A176" s="157">
        <v>36.0</v>
      </c>
      <c r="B176" s="180"/>
      <c r="C176" s="193"/>
      <c r="D176" s="202"/>
      <c r="E176" s="162"/>
      <c r="F176" s="9"/>
      <c r="G176" s="193"/>
      <c r="H176" s="193"/>
      <c r="I176" s="135"/>
    </row>
    <row r="177">
      <c r="A177" s="157">
        <v>37.0</v>
      </c>
      <c r="B177" s="99"/>
      <c r="C177" s="193"/>
      <c r="D177" s="202"/>
      <c r="E177" s="162"/>
      <c r="F177" s="9"/>
      <c r="G177" s="193"/>
      <c r="H177" s="207"/>
      <c r="I177" s="135"/>
    </row>
    <row r="178">
      <c r="A178" s="157">
        <v>39.0</v>
      </c>
      <c r="B178" s="99"/>
      <c r="C178" s="30"/>
      <c r="D178" s="135"/>
      <c r="E178" s="30"/>
      <c r="F178" s="135"/>
      <c r="G178" s="160"/>
      <c r="H178" s="160"/>
      <c r="I178" s="135"/>
    </row>
    <row r="179">
      <c r="A179" s="157">
        <v>40.0</v>
      </c>
      <c r="B179" s="99"/>
      <c r="C179" s="30"/>
      <c r="D179" s="135"/>
      <c r="E179" s="30"/>
      <c r="F179" s="135"/>
      <c r="G179" s="160"/>
      <c r="H179" s="160"/>
      <c r="I179" s="135"/>
    </row>
    <row r="180">
      <c r="A180" s="157">
        <v>44.0</v>
      </c>
      <c r="B180" s="168"/>
      <c r="D180" s="158">
        <v>1.0</v>
      </c>
      <c r="E180" s="30">
        <v>1.0</v>
      </c>
      <c r="F180" s="135"/>
      <c r="G180" s="135"/>
      <c r="H180" s="158" t="s">
        <v>1885</v>
      </c>
      <c r="I180" s="135"/>
    </row>
    <row r="181">
      <c r="A181" s="157">
        <v>48.0</v>
      </c>
      <c r="B181" s="76"/>
      <c r="C181" s="148"/>
      <c r="D181" s="135"/>
      <c r="E181" s="30"/>
      <c r="F181" s="135"/>
      <c r="G181" s="160"/>
      <c r="H181" s="160"/>
      <c r="I181" s="135"/>
    </row>
    <row r="182">
      <c r="A182" s="157">
        <v>49.0</v>
      </c>
      <c r="B182" s="73"/>
    </row>
    <row r="183">
      <c r="A183" s="157">
        <v>50.0</v>
      </c>
      <c r="B183" s="73"/>
    </row>
    <row r="184">
      <c r="A184" s="157">
        <v>51.0</v>
      </c>
      <c r="B184" s="73"/>
    </row>
    <row r="185">
      <c r="A185" s="157">
        <v>52.0</v>
      </c>
      <c r="B185" s="73"/>
    </row>
    <row r="186">
      <c r="A186" s="157">
        <v>53.0</v>
      </c>
      <c r="B186" s="73"/>
    </row>
    <row r="187">
      <c r="A187" s="157">
        <v>54.0</v>
      </c>
      <c r="B187" s="147"/>
      <c r="C187" s="135"/>
      <c r="D187" s="135"/>
      <c r="E187" s="30"/>
      <c r="F187" s="135"/>
      <c r="G187" s="31"/>
      <c r="H187" s="14"/>
      <c r="I187" s="135"/>
    </row>
    <row r="188">
      <c r="A188" s="157">
        <v>56.0</v>
      </c>
      <c r="B188" s="147"/>
      <c r="C188" s="30"/>
      <c r="D188" s="135"/>
      <c r="E188" s="30"/>
      <c r="F188" s="135"/>
      <c r="G188" s="31"/>
      <c r="H188" s="160"/>
      <c r="I188" s="135"/>
    </row>
    <row r="189">
      <c r="A189" s="157">
        <v>58.0</v>
      </c>
      <c r="B189" s="92"/>
      <c r="C189" s="30"/>
      <c r="D189" s="135"/>
      <c r="E189" s="30"/>
      <c r="F189" s="135"/>
      <c r="G189" s="160"/>
      <c r="H189" s="30"/>
      <c r="I189" s="135"/>
    </row>
    <row r="190">
      <c r="A190" s="157">
        <v>59.0</v>
      </c>
      <c r="B190" s="76"/>
      <c r="C190" s="30"/>
      <c r="D190" s="30"/>
      <c r="E190" s="30"/>
      <c r="F190" s="30"/>
      <c r="G190" s="30"/>
      <c r="H190" s="30"/>
      <c r="I190" s="135"/>
    </row>
    <row r="191">
      <c r="A191" s="157">
        <v>60.0</v>
      </c>
      <c r="B191" s="147"/>
      <c r="C191" s="30"/>
      <c r="D191" s="135"/>
      <c r="E191" s="30"/>
      <c r="F191" s="135"/>
      <c r="G191" s="135"/>
      <c r="H191" s="30"/>
      <c r="I191" s="135"/>
    </row>
    <row r="192">
      <c r="A192" s="157">
        <v>61.0</v>
      </c>
      <c r="B192" s="73"/>
    </row>
    <row r="193">
      <c r="A193" s="157">
        <v>64.0</v>
      </c>
      <c r="B193" s="147"/>
      <c r="C193" s="30"/>
      <c r="D193" s="135"/>
      <c r="E193" s="30"/>
      <c r="F193" s="135"/>
      <c r="G193" s="160"/>
      <c r="H193" s="135"/>
      <c r="I193" s="135"/>
    </row>
    <row r="194">
      <c r="A194" s="157">
        <v>65.0</v>
      </c>
      <c r="B194" s="147"/>
      <c r="C194" s="135"/>
      <c r="D194" s="135"/>
      <c r="E194" s="30"/>
      <c r="F194" s="135"/>
      <c r="G194" s="135"/>
      <c r="H194" s="158" t="s">
        <v>1885</v>
      </c>
      <c r="I194" s="135"/>
    </row>
    <row r="195">
      <c r="A195" s="157">
        <v>67.0</v>
      </c>
      <c r="B195" s="147"/>
    </row>
    <row r="196">
      <c r="A196" s="157">
        <v>68.0</v>
      </c>
      <c r="B196" s="147"/>
      <c r="C196" s="79"/>
      <c r="D196" s="135"/>
      <c r="E196" s="30"/>
      <c r="F196" s="135"/>
      <c r="G196" s="160"/>
      <c r="H196" s="160"/>
    </row>
    <row r="197">
      <c r="A197" s="157">
        <v>77.0</v>
      </c>
      <c r="B197" s="82"/>
      <c r="C197" s="30"/>
      <c r="D197" s="135"/>
      <c r="E197" s="30"/>
      <c r="F197" s="135"/>
      <c r="G197" s="160"/>
      <c r="H197" s="160"/>
      <c r="I197" s="135"/>
    </row>
    <row r="198">
      <c r="A198" s="157">
        <v>79.0</v>
      </c>
      <c r="B198" s="82"/>
      <c r="C198" s="30"/>
      <c r="D198" s="135"/>
      <c r="E198" s="30"/>
      <c r="F198" s="135"/>
      <c r="G198" s="30"/>
      <c r="H198" s="135"/>
      <c r="I198" s="135"/>
    </row>
    <row r="199">
      <c r="A199" s="157">
        <v>80.0</v>
      </c>
      <c r="B199" s="73"/>
    </row>
    <row r="200">
      <c r="A200" s="157">
        <v>81.0</v>
      </c>
      <c r="B200" s="73"/>
    </row>
    <row r="201">
      <c r="A201" s="157">
        <v>85.0</v>
      </c>
      <c r="B201" s="82"/>
      <c r="D201" s="135"/>
      <c r="E201" s="30"/>
      <c r="F201" s="135"/>
      <c r="G201" s="30"/>
      <c r="H201" s="135"/>
      <c r="I201" s="135"/>
    </row>
    <row r="202">
      <c r="A202" s="157">
        <v>86.0</v>
      </c>
      <c r="B202" s="82"/>
      <c r="C202" s="135"/>
      <c r="D202" s="135"/>
      <c r="E202" s="30"/>
      <c r="F202" s="135"/>
      <c r="G202" s="172"/>
      <c r="H202" s="14"/>
      <c r="I202" s="135"/>
    </row>
    <row r="203">
      <c r="A203" s="157">
        <v>87.0</v>
      </c>
      <c r="B203" s="82"/>
      <c r="C203" s="30"/>
      <c r="D203" s="135"/>
      <c r="E203" s="30"/>
      <c r="F203" s="135"/>
      <c r="G203" s="160"/>
      <c r="H203" s="135"/>
      <c r="I203" s="135"/>
    </row>
    <row r="204">
      <c r="A204" s="157">
        <v>96.0</v>
      </c>
      <c r="B204" s="73"/>
      <c r="C204" s="135"/>
      <c r="D204" s="135"/>
      <c r="E204" s="30"/>
      <c r="F204" s="135"/>
      <c r="G204" s="135"/>
      <c r="H204" s="135"/>
      <c r="I204" s="135"/>
    </row>
    <row r="205">
      <c r="A205" s="157">
        <v>97.0</v>
      </c>
      <c r="B205" s="73"/>
    </row>
    <row r="206">
      <c r="A206" s="157">
        <v>98.0</v>
      </c>
      <c r="B206" s="73"/>
    </row>
    <row r="207">
      <c r="A207" s="157">
        <v>100.0</v>
      </c>
      <c r="B207" s="148"/>
      <c r="C207" s="198"/>
      <c r="D207" s="135"/>
      <c r="E207" s="30"/>
      <c r="F207" s="135"/>
      <c r="G207" s="148"/>
      <c r="H207" s="4"/>
      <c r="I207" s="135"/>
    </row>
    <row r="208">
      <c r="A208" s="157">
        <v>101.0</v>
      </c>
      <c r="B208" s="147"/>
      <c r="C208" s="30"/>
      <c r="D208" s="135"/>
      <c r="E208" s="30"/>
      <c r="F208" s="135"/>
      <c r="G208" s="135"/>
      <c r="H208" s="160"/>
      <c r="I208" s="135"/>
    </row>
    <row r="209">
      <c r="A209" s="157">
        <v>102.0</v>
      </c>
      <c r="B209" s="149"/>
      <c r="C209" s="30"/>
      <c r="D209" s="135"/>
      <c r="E209" s="30"/>
      <c r="F209" s="135"/>
      <c r="G209" s="30"/>
      <c r="H209" s="14"/>
      <c r="I209" s="135"/>
    </row>
    <row r="210">
      <c r="A210" s="157">
        <v>103.0</v>
      </c>
      <c r="B210" s="149"/>
      <c r="C210" s="148"/>
      <c r="D210" s="148"/>
      <c r="E210" s="148"/>
      <c r="F210" s="148"/>
      <c r="G210" s="148"/>
      <c r="H210" s="148"/>
      <c r="I210" s="135"/>
    </row>
    <row r="211">
      <c r="A211" s="157">
        <v>104.0</v>
      </c>
      <c r="B211" s="208"/>
      <c r="C211" s="135"/>
      <c r="D211" s="135"/>
      <c r="E211" s="30"/>
      <c r="F211" s="135"/>
      <c r="G211" s="135"/>
      <c r="H211" s="160"/>
      <c r="I211" s="135"/>
    </row>
    <row r="212">
      <c r="A212" s="157">
        <v>105.0</v>
      </c>
      <c r="B212" s="209"/>
      <c r="C212" s="135"/>
      <c r="D212" s="135"/>
      <c r="E212" s="30"/>
      <c r="F212" s="135"/>
      <c r="G212" s="135"/>
      <c r="H212" s="135"/>
      <c r="I212" s="135"/>
    </row>
    <row r="213">
      <c r="A213" s="157">
        <v>106.0</v>
      </c>
      <c r="B213" s="210"/>
      <c r="C213" s="135"/>
      <c r="D213" s="135"/>
      <c r="E213" s="30"/>
      <c r="F213" s="135"/>
      <c r="G213" s="135"/>
      <c r="H213" s="135"/>
      <c r="I213" s="135"/>
    </row>
    <row r="214">
      <c r="A214" s="157">
        <v>109.0</v>
      </c>
      <c r="B214" s="149"/>
      <c r="C214" s="30"/>
      <c r="D214" s="135"/>
      <c r="E214" s="30"/>
      <c r="F214" s="135"/>
      <c r="G214" s="160"/>
      <c r="H214" s="160"/>
      <c r="I214" s="135"/>
    </row>
    <row r="215">
      <c r="A215" s="157">
        <v>110.0</v>
      </c>
      <c r="B215" s="149"/>
      <c r="C215" s="30"/>
      <c r="D215" s="135"/>
      <c r="E215" s="30"/>
      <c r="F215" s="135"/>
      <c r="G215" s="135"/>
      <c r="H215" s="160"/>
      <c r="I215" s="135"/>
    </row>
    <row r="216">
      <c r="A216" s="157">
        <v>111.0</v>
      </c>
      <c r="B216" s="149"/>
      <c r="C216" s="30"/>
      <c r="D216" s="135"/>
      <c r="E216" s="30"/>
      <c r="F216" s="135"/>
      <c r="G216" s="9"/>
      <c r="H216" s="160"/>
      <c r="I216" s="135"/>
    </row>
    <row r="217">
      <c r="A217" s="157">
        <v>112.0</v>
      </c>
      <c r="B217" s="149"/>
      <c r="C217" s="30"/>
      <c r="D217" s="135"/>
      <c r="E217" s="30"/>
      <c r="F217" s="135"/>
      <c r="G217" s="160"/>
      <c r="H217" s="160"/>
      <c r="I217" s="135"/>
    </row>
    <row r="218">
      <c r="A218" s="157">
        <v>113.0</v>
      </c>
      <c r="B218" s="149"/>
      <c r="C218" s="30"/>
      <c r="D218" s="135"/>
      <c r="E218" s="30"/>
      <c r="F218" s="135"/>
      <c r="G218" s="9"/>
      <c r="H218" s="160"/>
      <c r="I218" s="135"/>
    </row>
    <row r="219">
      <c r="A219" s="157">
        <v>114.0</v>
      </c>
      <c r="B219" s="74"/>
    </row>
    <row r="220">
      <c r="A220" s="157">
        <v>115.0</v>
      </c>
      <c r="B220" s="74"/>
    </row>
    <row r="221">
      <c r="A221" s="157">
        <v>116.0</v>
      </c>
      <c r="B221" s="74"/>
    </row>
    <row r="222">
      <c r="A222" s="157">
        <v>117.0</v>
      </c>
    </row>
    <row r="223">
      <c r="A223" s="157">
        <v>118.0</v>
      </c>
      <c r="B223" s="211"/>
    </row>
    <row r="224">
      <c r="A224" s="157">
        <v>119.0</v>
      </c>
      <c r="B224" s="74"/>
    </row>
    <row r="225">
      <c r="A225" s="157">
        <v>120.0</v>
      </c>
      <c r="B225" s="74"/>
    </row>
    <row r="226">
      <c r="A226" s="157">
        <v>121.0</v>
      </c>
      <c r="B226" s="74"/>
    </row>
    <row r="227">
      <c r="A227" s="157">
        <v>123.0</v>
      </c>
      <c r="B227" s="74"/>
    </row>
    <row r="228">
      <c r="A228" s="157">
        <v>125.0</v>
      </c>
      <c r="B228" s="212"/>
      <c r="C228" s="172"/>
      <c r="D228" s="135"/>
      <c r="E228" s="30"/>
      <c r="F228" s="135"/>
      <c r="G228" s="160"/>
      <c r="H228" s="30"/>
      <c r="I228" s="135"/>
    </row>
    <row r="229">
      <c r="A229" s="157">
        <v>127.0</v>
      </c>
      <c r="B229" s="213"/>
      <c r="H229" s="30"/>
    </row>
    <row r="230">
      <c r="A230" s="157">
        <v>128.0</v>
      </c>
      <c r="B230" s="213"/>
      <c r="C230" s="30"/>
      <c r="D230" s="135"/>
      <c r="E230" s="30"/>
      <c r="F230" s="135"/>
      <c r="G230" s="163"/>
      <c r="H230" s="30"/>
      <c r="I230" s="135"/>
    </row>
    <row r="231">
      <c r="A231" s="157">
        <v>131.0</v>
      </c>
      <c r="B231" s="212"/>
      <c r="C231" s="30"/>
      <c r="D231" s="135"/>
      <c r="E231" s="30"/>
      <c r="F231" s="135"/>
      <c r="G231" s="30"/>
      <c r="H231" s="14"/>
      <c r="I231" s="135"/>
    </row>
    <row r="232">
      <c r="A232" s="157">
        <v>132.0</v>
      </c>
      <c r="B232" s="163"/>
      <c r="C232" s="30"/>
      <c r="D232" s="135"/>
      <c r="E232" s="30"/>
      <c r="F232" s="135"/>
      <c r="G232" s="30"/>
      <c r="I232" s="135"/>
    </row>
    <row r="233">
      <c r="A233" s="157">
        <v>140.0</v>
      </c>
      <c r="B233" s="148"/>
      <c r="C233" s="148"/>
      <c r="D233" s="148"/>
      <c r="E233" s="148"/>
      <c r="F233" s="148"/>
      <c r="G233" s="148"/>
      <c r="H233" s="148"/>
      <c r="I233" s="163"/>
    </row>
    <row r="234">
      <c r="A234" s="157">
        <v>141.0</v>
      </c>
      <c r="B234" s="148"/>
      <c r="C234" s="170"/>
      <c r="D234" s="135"/>
      <c r="E234" s="30"/>
      <c r="F234" s="148"/>
      <c r="G234" s="30"/>
      <c r="H234" s="158" t="s">
        <v>1885</v>
      </c>
      <c r="I234" s="163"/>
    </row>
    <row r="235">
      <c r="A235" s="157">
        <v>142.0</v>
      </c>
      <c r="B235" s="148"/>
      <c r="C235" s="170"/>
      <c r="D235" s="135"/>
      <c r="E235" s="30"/>
      <c r="F235" s="148"/>
      <c r="G235" s="4"/>
      <c r="H235" s="204"/>
      <c r="I235" s="163"/>
    </row>
    <row r="236">
      <c r="A236" s="157">
        <v>144.0</v>
      </c>
      <c r="C236" s="170"/>
      <c r="D236" s="135"/>
      <c r="E236" s="30"/>
      <c r="G236" s="4"/>
      <c r="H236" s="4"/>
      <c r="I236" s="163"/>
    </row>
    <row r="237">
      <c r="A237" s="157">
        <v>145.0</v>
      </c>
      <c r="C237" s="135"/>
      <c r="D237" s="135"/>
      <c r="E237" s="30"/>
      <c r="G237" s="160"/>
      <c r="H237" s="160"/>
      <c r="I237" s="163"/>
    </row>
    <row r="238">
      <c r="A238" s="157">
        <v>148.0</v>
      </c>
      <c r="B238" s="148"/>
      <c r="C238" s="135"/>
      <c r="D238" s="135"/>
      <c r="E238" s="30"/>
      <c r="F238" s="135"/>
      <c r="G238" s="160"/>
      <c r="H238" s="160" t="s">
        <v>2414</v>
      </c>
      <c r="I238" s="135"/>
    </row>
    <row r="239">
      <c r="A239" s="157">
        <v>159.0</v>
      </c>
      <c r="B239" s="149"/>
      <c r="C239" s="30"/>
      <c r="D239" s="135"/>
      <c r="E239" s="30"/>
      <c r="F239" s="30"/>
      <c r="G239" s="30"/>
      <c r="H239" s="200"/>
      <c r="I239" s="135"/>
    </row>
    <row r="240">
      <c r="A240" s="157">
        <v>161.0</v>
      </c>
      <c r="B240" s="149"/>
      <c r="C240" s="30"/>
      <c r="D240" s="135"/>
      <c r="E240" s="30"/>
      <c r="F240" s="30"/>
      <c r="G240" s="30"/>
      <c r="H240" s="200"/>
      <c r="I240" s="135"/>
    </row>
    <row r="241">
      <c r="A241" s="157">
        <v>163.0</v>
      </c>
      <c r="B241" s="214"/>
      <c r="C241" s="135"/>
      <c r="D241" s="135"/>
      <c r="E241" s="30"/>
      <c r="F241" s="30"/>
      <c r="G241" s="135"/>
      <c r="I241" s="135"/>
    </row>
    <row r="242">
      <c r="A242" s="157">
        <v>164.0</v>
      </c>
      <c r="B242" s="214"/>
      <c r="C242" s="30"/>
      <c r="D242" s="135"/>
      <c r="E242" s="30"/>
      <c r="F242" s="30"/>
      <c r="G242" s="160"/>
      <c r="H242" s="135"/>
      <c r="I242" s="135"/>
    </row>
    <row r="243">
      <c r="A243" s="157">
        <v>165.0</v>
      </c>
      <c r="B243" s="214"/>
      <c r="C243" s="30"/>
      <c r="D243" s="135"/>
      <c r="E243" s="30"/>
      <c r="F243" s="30"/>
      <c r="G243" s="135"/>
      <c r="H243" s="160"/>
      <c r="I243" s="135"/>
    </row>
    <row r="244">
      <c r="A244" s="157">
        <v>168.0</v>
      </c>
      <c r="B244" s="214"/>
      <c r="C244" s="30"/>
      <c r="D244" s="135"/>
      <c r="E244" s="30"/>
      <c r="F244" s="30"/>
      <c r="G244" s="135"/>
      <c r="H244" s="30"/>
      <c r="I244" s="30"/>
    </row>
    <row r="245">
      <c r="A245" s="157">
        <v>169.0</v>
      </c>
      <c r="B245" s="214"/>
      <c r="C245" s="135"/>
      <c r="D245" s="135"/>
      <c r="E245" s="30"/>
      <c r="F245" s="30"/>
      <c r="G245" s="135"/>
      <c r="H245" s="135"/>
      <c r="I245" s="135"/>
    </row>
    <row r="246">
      <c r="A246" s="157">
        <v>173.0</v>
      </c>
      <c r="B246" s="108"/>
      <c r="C246" s="30"/>
      <c r="D246" s="135"/>
      <c r="E246" s="30"/>
      <c r="F246" s="30"/>
      <c r="G246" s="160"/>
      <c r="H246" s="160"/>
      <c r="I246" s="135"/>
    </row>
    <row r="247">
      <c r="A247" s="157">
        <v>174.0</v>
      </c>
      <c r="B247" s="107"/>
      <c r="C247" s="30"/>
      <c r="D247" s="135"/>
      <c r="E247" s="30"/>
      <c r="F247" s="30"/>
      <c r="G247" s="160"/>
      <c r="H247" s="135"/>
      <c r="I247" s="135"/>
    </row>
    <row r="248">
      <c r="A248" s="157">
        <v>175.0</v>
      </c>
      <c r="B248" s="215"/>
      <c r="C248" s="135"/>
      <c r="D248" s="135"/>
      <c r="E248" s="30"/>
      <c r="F248" s="30"/>
      <c r="G248" s="135"/>
      <c r="H248" s="135"/>
      <c r="I248" s="135"/>
    </row>
    <row r="249">
      <c r="A249" s="157">
        <v>183.0</v>
      </c>
      <c r="B249" s="214"/>
      <c r="C249" s="216"/>
      <c r="D249" s="135"/>
      <c r="E249" s="30"/>
      <c r="F249" s="135"/>
      <c r="G249" s="160"/>
      <c r="H249" s="160"/>
      <c r="I249" s="135"/>
    </row>
    <row r="250">
      <c r="A250" s="157">
        <v>184.0</v>
      </c>
      <c r="B250" s="214"/>
      <c r="C250" s="216"/>
      <c r="D250" s="135"/>
      <c r="E250" s="30"/>
      <c r="F250" s="135"/>
      <c r="G250" s="160"/>
      <c r="H250" s="30"/>
      <c r="I250" s="135"/>
    </row>
    <row r="251">
      <c r="A251" s="157">
        <v>185.0</v>
      </c>
      <c r="B251" s="214"/>
      <c r="C251" s="216"/>
      <c r="D251" s="135"/>
      <c r="E251" s="30"/>
      <c r="F251" s="135"/>
      <c r="G251" s="160"/>
      <c r="H251" s="160"/>
      <c r="I251" s="135"/>
    </row>
    <row r="252">
      <c r="A252" s="157">
        <v>186.0</v>
      </c>
      <c r="B252" s="214"/>
      <c r="C252" s="30"/>
      <c r="D252" s="135"/>
      <c r="E252" s="30"/>
      <c r="F252" s="135"/>
      <c r="G252" s="160"/>
      <c r="H252" s="160"/>
      <c r="I252" s="135"/>
    </row>
    <row r="253">
      <c r="A253" s="157">
        <v>189.0</v>
      </c>
      <c r="B253" s="214"/>
      <c r="C253" s="30"/>
      <c r="D253" s="135"/>
      <c r="E253" s="30"/>
      <c r="F253" s="135"/>
      <c r="G253" s="160"/>
      <c r="H253" s="160"/>
      <c r="I253" s="135"/>
    </row>
    <row r="254">
      <c r="A254" s="157">
        <v>192.0</v>
      </c>
      <c r="B254" s="213"/>
      <c r="C254" s="30"/>
      <c r="D254" s="135"/>
      <c r="E254" s="30"/>
      <c r="F254" s="135"/>
      <c r="G254" s="30"/>
      <c r="H254" s="30"/>
      <c r="I254" s="135"/>
    </row>
    <row r="255">
      <c r="A255" s="157">
        <v>197.0</v>
      </c>
      <c r="B255" s="214"/>
      <c r="C255" s="217"/>
      <c r="D255" s="218"/>
      <c r="E255" s="217"/>
      <c r="F255" s="218"/>
      <c r="G255" s="219"/>
      <c r="H255" s="220"/>
      <c r="I255" s="135"/>
    </row>
    <row r="256">
      <c r="A256" s="157">
        <v>198.0</v>
      </c>
      <c r="B256" s="214"/>
      <c r="C256" s="217"/>
      <c r="D256" s="218"/>
      <c r="E256" s="217"/>
      <c r="F256" s="218"/>
      <c r="G256" s="218"/>
      <c r="H256" s="219"/>
      <c r="I256" s="135"/>
    </row>
    <row r="257">
      <c r="A257" s="157">
        <v>199.0</v>
      </c>
      <c r="B257" s="214"/>
      <c r="C257" s="30"/>
      <c r="D257" s="135"/>
      <c r="E257" s="30"/>
      <c r="F257" s="135"/>
      <c r="G257" s="135"/>
      <c r="H257" s="160"/>
      <c r="I257" s="135"/>
    </row>
    <row r="258">
      <c r="A258" s="157">
        <v>200.0</v>
      </c>
      <c r="B258" s="108"/>
      <c r="C258" s="30"/>
      <c r="D258" s="135"/>
      <c r="E258" s="30"/>
      <c r="F258" s="135"/>
      <c r="G258" s="160"/>
      <c r="H258" s="160"/>
      <c r="I258" s="135"/>
    </row>
    <row r="259">
      <c r="A259" s="157">
        <v>201.0</v>
      </c>
      <c r="B259" s="214"/>
      <c r="C259" s="30"/>
      <c r="D259" s="135"/>
      <c r="E259" s="30"/>
      <c r="F259" s="135"/>
      <c r="G259" s="30"/>
      <c r="H259" s="48"/>
      <c r="I259" s="135"/>
    </row>
    <row r="260">
      <c r="A260" s="157">
        <v>203.0</v>
      </c>
      <c r="B260" s="107"/>
      <c r="C260" s="30"/>
      <c r="D260" s="135"/>
      <c r="E260" s="30"/>
      <c r="F260" s="135"/>
      <c r="G260" s="135"/>
      <c r="H260" s="160"/>
      <c r="I260" s="135"/>
    </row>
    <row r="261">
      <c r="A261" s="157">
        <v>211.0</v>
      </c>
      <c r="B261" s="221"/>
      <c r="C261" s="159"/>
      <c r="D261" s="202"/>
      <c r="E261" s="162"/>
      <c r="F261" s="9"/>
      <c r="G261" s="173"/>
      <c r="H261" s="159"/>
      <c r="I261" s="9"/>
    </row>
    <row r="262">
      <c r="A262" s="157">
        <v>212.0</v>
      </c>
      <c r="B262" s="194"/>
      <c r="C262" s="159"/>
      <c r="D262" s="202"/>
      <c r="E262" s="162"/>
      <c r="F262" s="9"/>
      <c r="G262" s="31"/>
      <c r="H262" s="159"/>
      <c r="I262" s="9"/>
    </row>
    <row r="263">
      <c r="A263" s="157">
        <v>217.0</v>
      </c>
      <c r="B263" s="221"/>
      <c r="C263" s="31"/>
      <c r="D263" s="202"/>
      <c r="E263" s="162"/>
      <c r="F263" s="9"/>
      <c r="G263" s="9"/>
      <c r="H263" s="9"/>
      <c r="I263" s="9"/>
    </row>
    <row r="264">
      <c r="A264" s="157">
        <v>219.0</v>
      </c>
      <c r="B264" s="221"/>
      <c r="C264" s="222"/>
      <c r="D264" s="223"/>
      <c r="E264" s="224"/>
      <c r="F264" s="222"/>
      <c r="G264" s="222"/>
      <c r="H264" s="222"/>
      <c r="I264" s="9"/>
    </row>
    <row r="265">
      <c r="A265" s="157">
        <v>220.0</v>
      </c>
      <c r="B265" s="221"/>
      <c r="C265" s="225"/>
      <c r="D265" s="223"/>
      <c r="E265" s="224"/>
      <c r="F265" s="222"/>
      <c r="G265" s="222"/>
      <c r="H265" s="222"/>
      <c r="I265" s="31"/>
    </row>
    <row r="266">
      <c r="A266" s="157">
        <v>221.0</v>
      </c>
      <c r="B266" s="221"/>
      <c r="C266" s="226"/>
      <c r="D266" s="223"/>
      <c r="E266" s="224"/>
      <c r="F266" s="225"/>
      <c r="G266" s="225"/>
      <c r="H266" s="222"/>
      <c r="I266" s="159"/>
    </row>
    <row r="267">
      <c r="A267" s="157">
        <v>222.0</v>
      </c>
      <c r="B267" s="221"/>
      <c r="C267" s="9"/>
      <c r="D267" s="202"/>
      <c r="E267" s="162"/>
      <c r="F267" s="9"/>
      <c r="G267" s="9"/>
      <c r="H267" s="143" t="s">
        <v>1885</v>
      </c>
      <c r="I267" s="159"/>
    </row>
    <row r="268">
      <c r="A268" s="157">
        <v>223.0</v>
      </c>
      <c r="B268" s="221"/>
      <c r="C268" s="9"/>
      <c r="D268" s="161">
        <v>1.0</v>
      </c>
      <c r="E268" s="162">
        <v>1.0</v>
      </c>
      <c r="F268" s="9"/>
      <c r="G268" s="9"/>
      <c r="H268" s="143" t="s">
        <v>2157</v>
      </c>
      <c r="I268" s="173"/>
    </row>
    <row r="269">
      <c r="A269" s="157">
        <v>225.0</v>
      </c>
      <c r="B269" s="227"/>
      <c r="C269" s="9"/>
      <c r="D269" s="202"/>
      <c r="E269" s="162"/>
      <c r="F269" s="31"/>
      <c r="G269" s="31"/>
      <c r="H269" s="9"/>
      <c r="I269" s="9"/>
    </row>
    <row r="270">
      <c r="A270" s="157">
        <v>226.0</v>
      </c>
      <c r="B270" s="227"/>
      <c r="C270" s="9"/>
      <c r="D270" s="202"/>
      <c r="E270" s="162"/>
      <c r="F270" s="31"/>
      <c r="G270" s="9"/>
      <c r="H270" s="9"/>
      <c r="I270" s="159"/>
    </row>
    <row r="271">
      <c r="A271" s="157">
        <v>227.0</v>
      </c>
      <c r="B271" s="225"/>
      <c r="C271" s="9"/>
      <c r="D271" s="202"/>
      <c r="E271" s="162"/>
      <c r="F271" s="173"/>
      <c r="G271" s="9"/>
      <c r="H271" s="9"/>
      <c r="I271" s="173"/>
    </row>
    <row r="272">
      <c r="A272" s="157">
        <v>230.0</v>
      </c>
      <c r="B272" s="74"/>
    </row>
    <row r="273">
      <c r="A273" s="157">
        <v>231.0</v>
      </c>
      <c r="B273" s="74"/>
    </row>
    <row r="274">
      <c r="A274" s="157">
        <v>232.0</v>
      </c>
      <c r="B274" s="74"/>
    </row>
    <row r="275">
      <c r="A275" s="157">
        <v>233.0</v>
      </c>
      <c r="B275" s="74"/>
    </row>
    <row r="276">
      <c r="A276" s="157">
        <v>234.0</v>
      </c>
      <c r="B276" s="74"/>
    </row>
    <row r="277">
      <c r="A277" s="157">
        <v>235.0</v>
      </c>
      <c r="B277" s="73"/>
    </row>
    <row r="278">
      <c r="A278" s="157">
        <v>236.0</v>
      </c>
      <c r="B278" s="74"/>
    </row>
    <row r="279">
      <c r="A279" s="157">
        <v>237.0</v>
      </c>
      <c r="B279" s="228"/>
      <c r="C279" s="31"/>
      <c r="D279" s="202"/>
      <c r="E279" s="162"/>
      <c r="F279" s="9"/>
      <c r="G279" s="173"/>
      <c r="H279" s="159"/>
      <c r="I279" s="31"/>
    </row>
    <row r="280">
      <c r="A280" s="157">
        <v>238.0</v>
      </c>
      <c r="B280" s="229"/>
      <c r="C280" s="173"/>
      <c r="D280" s="202"/>
      <c r="E280" s="162"/>
      <c r="F280" s="9"/>
      <c r="G280" s="9"/>
      <c r="H280" s="159"/>
      <c r="I280" s="173"/>
    </row>
    <row r="281">
      <c r="A281" s="157">
        <v>239.0</v>
      </c>
      <c r="B281" s="228"/>
      <c r="C281" s="31"/>
      <c r="D281" s="202"/>
      <c r="E281" s="162"/>
      <c r="F281" s="9"/>
      <c r="G281" s="31"/>
      <c r="H281" s="159"/>
      <c r="I281" s="9"/>
    </row>
    <row r="282">
      <c r="A282" s="157">
        <v>242.0</v>
      </c>
      <c r="B282" s="228"/>
      <c r="C282" s="159"/>
      <c r="D282" s="230"/>
      <c r="E282" s="162"/>
      <c r="F282" s="9"/>
      <c r="G282" s="159"/>
      <c r="H282" s="31" t="s">
        <v>1885</v>
      </c>
      <c r="I282" s="9"/>
    </row>
    <row r="283">
      <c r="A283" s="157">
        <v>243.0</v>
      </c>
      <c r="B283" s="228"/>
      <c r="C283" s="231"/>
      <c r="D283" s="232"/>
      <c r="E283" s="162"/>
      <c r="F283" s="9"/>
      <c r="G283" s="173"/>
      <c r="H283" s="173"/>
      <c r="I283" s="9"/>
    </row>
    <row r="284">
      <c r="A284" s="157">
        <v>246.0</v>
      </c>
      <c r="B284" s="74"/>
      <c r="C284" s="233"/>
      <c r="D284" s="234"/>
    </row>
    <row r="285">
      <c r="A285" s="157">
        <v>247.0</v>
      </c>
      <c r="B285" s="74"/>
      <c r="C285" s="74"/>
      <c r="D285" s="74"/>
      <c r="E285" s="74"/>
      <c r="F285" s="74"/>
      <c r="G285" s="74"/>
      <c r="H285" s="74"/>
    </row>
    <row r="286">
      <c r="A286" s="157">
        <v>248.0</v>
      </c>
    </row>
    <row r="287">
      <c r="A287" s="157">
        <v>249.0</v>
      </c>
    </row>
    <row r="288">
      <c r="A288" s="157">
        <v>250.0</v>
      </c>
      <c r="B288" s="164"/>
      <c r="C288" s="173"/>
      <c r="D288" s="202"/>
      <c r="E288" s="162"/>
      <c r="F288" s="9"/>
      <c r="G288" s="159"/>
      <c r="H288" s="159"/>
      <c r="I288" s="9"/>
    </row>
    <row r="289">
      <c r="A289" s="157">
        <v>251.0</v>
      </c>
      <c r="B289" s="164"/>
      <c r="C289" s="9"/>
      <c r="D289" s="202"/>
      <c r="E289" s="162"/>
      <c r="F289" s="9"/>
      <c r="G289" s="159"/>
      <c r="H289" s="159"/>
      <c r="I289" s="9"/>
    </row>
    <row r="290">
      <c r="A290" s="157">
        <v>252.0</v>
      </c>
      <c r="B290" s="164"/>
      <c r="C290" s="31"/>
      <c r="D290" s="235"/>
      <c r="E290" s="162"/>
      <c r="F290" s="9"/>
      <c r="G290" s="173"/>
      <c r="H290" s="173"/>
      <c r="I290" s="9"/>
    </row>
    <row r="291">
      <c r="A291" s="157">
        <v>253.0</v>
      </c>
    </row>
    <row r="292">
      <c r="A292" s="157">
        <v>254.0</v>
      </c>
    </row>
    <row r="293">
      <c r="A293" s="157">
        <v>255.0</v>
      </c>
      <c r="B293" s="236"/>
      <c r="C293" s="159"/>
      <c r="D293" s="202"/>
      <c r="E293" s="162"/>
      <c r="F293" s="9"/>
      <c r="G293" s="159"/>
      <c r="H293" s="159"/>
      <c r="I293" s="9"/>
    </row>
    <row r="294">
      <c r="A294" s="157">
        <v>256.0</v>
      </c>
      <c r="B294" s="14"/>
      <c r="C294" s="159"/>
      <c r="D294" s="202"/>
      <c r="E294" s="162"/>
      <c r="F294" s="9"/>
      <c r="G294" s="173"/>
      <c r="H294" s="159"/>
      <c r="I294" s="9"/>
    </row>
    <row r="295">
      <c r="A295" s="157">
        <v>261.0</v>
      </c>
      <c r="B295" s="164"/>
      <c r="C295" s="9"/>
      <c r="D295" s="202"/>
      <c r="E295" s="162"/>
      <c r="F295" s="31"/>
      <c r="G295" s="159"/>
      <c r="H295" s="173"/>
      <c r="I295" s="9"/>
    </row>
    <row r="296">
      <c r="A296" s="157">
        <v>262.0</v>
      </c>
    </row>
    <row r="297">
      <c r="A297" s="157">
        <v>263.0</v>
      </c>
    </row>
    <row r="298">
      <c r="A298" s="157">
        <v>264.0</v>
      </c>
    </row>
    <row r="299">
      <c r="A299" s="157">
        <v>268.0</v>
      </c>
      <c r="B299" s="31"/>
      <c r="C299" s="159"/>
      <c r="D299" s="202"/>
      <c r="E299" s="162"/>
      <c r="F299" s="9"/>
      <c r="G299" s="159"/>
      <c r="H299" s="159"/>
      <c r="I299" s="9"/>
    </row>
    <row r="300">
      <c r="A300" s="157">
        <v>269.0</v>
      </c>
    </row>
    <row r="301">
      <c r="A301" s="157">
        <v>274.0</v>
      </c>
      <c r="B301" s="14"/>
      <c r="C301" s="159"/>
      <c r="D301" s="202"/>
      <c r="E301" s="162"/>
      <c r="F301" s="9"/>
      <c r="G301" s="31"/>
      <c r="H301" s="9"/>
      <c r="I301" s="9"/>
    </row>
    <row r="302">
      <c r="A302" s="157">
        <v>276.0</v>
      </c>
      <c r="B302" s="9"/>
      <c r="C302" s="159"/>
      <c r="D302" s="202"/>
      <c r="E302" s="162"/>
      <c r="F302" s="9"/>
      <c r="G302" s="31"/>
      <c r="H302" s="159"/>
      <c r="I302" s="9"/>
    </row>
    <row r="303">
      <c r="A303" s="157">
        <v>277.0</v>
      </c>
      <c r="B303" s="9"/>
      <c r="C303" s="159"/>
      <c r="D303" s="202"/>
      <c r="E303" s="162"/>
      <c r="F303" s="9"/>
      <c r="G303" s="173"/>
      <c r="H303" s="159"/>
      <c r="I303" s="9"/>
    </row>
    <row r="304">
      <c r="A304" s="157">
        <v>278.0</v>
      </c>
      <c r="B304" s="9"/>
      <c r="C304" s="159"/>
      <c r="D304" s="202"/>
      <c r="E304" s="162"/>
      <c r="F304" s="9"/>
      <c r="G304" s="31"/>
      <c r="H304" s="159"/>
      <c r="I304" s="9"/>
    </row>
    <row r="305">
      <c r="A305" s="157">
        <v>280.0</v>
      </c>
      <c r="B305" s="9"/>
      <c r="C305" s="159"/>
      <c r="D305" s="162"/>
      <c r="E305" s="162"/>
      <c r="F305" s="9"/>
      <c r="G305" s="173"/>
      <c r="H305" s="173"/>
      <c r="I305" s="9"/>
    </row>
    <row r="306">
      <c r="A306" s="157">
        <v>282.0</v>
      </c>
      <c r="B306" s="34"/>
      <c r="C306" s="159"/>
      <c r="D306" s="31"/>
      <c r="E306" s="9"/>
      <c r="F306" s="9"/>
      <c r="G306" s="173"/>
      <c r="H306" s="173"/>
      <c r="I306" s="9"/>
    </row>
    <row r="307">
      <c r="A307" s="157">
        <v>283.0</v>
      </c>
    </row>
    <row r="308">
      <c r="A308" s="157">
        <v>284.0</v>
      </c>
    </row>
    <row r="309">
      <c r="A309" s="157">
        <v>285.0</v>
      </c>
    </row>
    <row r="310">
      <c r="A310" s="157">
        <v>286.0</v>
      </c>
    </row>
    <row r="311">
      <c r="A311" s="157">
        <v>287.0</v>
      </c>
      <c r="B311" s="14"/>
      <c r="C311" s="159"/>
      <c r="D311" s="9"/>
      <c r="E311" s="9"/>
      <c r="F311" s="9"/>
      <c r="G311" s="159"/>
      <c r="H311" s="159"/>
      <c r="I311" s="9"/>
    </row>
    <row r="312">
      <c r="A312" s="157">
        <v>288.0</v>
      </c>
      <c r="B312" s="31"/>
      <c r="C312" s="159"/>
      <c r="D312" s="23"/>
      <c r="E312" s="31"/>
      <c r="F312" s="9"/>
      <c r="G312" s="31"/>
      <c r="H312" s="31"/>
      <c r="I312" s="9"/>
    </row>
    <row r="313">
      <c r="A313" s="157">
        <v>292.0</v>
      </c>
      <c r="B313" s="14"/>
      <c r="C313" s="159"/>
      <c r="D313" s="202"/>
      <c r="E313" s="162"/>
      <c r="F313" s="9"/>
      <c r="G313" s="173"/>
      <c r="H313" s="9"/>
      <c r="I313" s="9"/>
    </row>
    <row r="314">
      <c r="A314" s="157">
        <v>294.0</v>
      </c>
      <c r="B314" s="14"/>
      <c r="C314" s="159"/>
      <c r="D314" s="202"/>
      <c r="E314" s="162"/>
      <c r="F314" s="9"/>
      <c r="G314" s="31"/>
      <c r="H314" s="31"/>
      <c r="I314" s="9"/>
    </row>
    <row r="315">
      <c r="A315" s="157">
        <v>296.0</v>
      </c>
      <c r="B315" s="9"/>
      <c r="C315" s="159"/>
      <c r="D315" s="202"/>
      <c r="E315" s="162"/>
      <c r="F315" s="9"/>
      <c r="G315" s="159"/>
      <c r="H315" s="159"/>
      <c r="I315" s="9"/>
    </row>
    <row r="316">
      <c r="A316" s="157">
        <v>298.0</v>
      </c>
      <c r="B316" s="9"/>
      <c r="C316" s="159"/>
      <c r="D316" s="202"/>
      <c r="E316" s="162"/>
      <c r="F316" s="9"/>
      <c r="G316" s="159"/>
      <c r="H316" s="31"/>
      <c r="I316" s="9"/>
    </row>
    <row r="317">
      <c r="A317" s="157">
        <v>299.0</v>
      </c>
      <c r="B317" s="9"/>
      <c r="C317" s="159"/>
      <c r="D317" s="202"/>
      <c r="E317" s="162"/>
      <c r="F317" s="9"/>
      <c r="G317" s="159"/>
      <c r="H317" s="31"/>
      <c r="I317" s="9"/>
    </row>
    <row r="318">
      <c r="A318" s="157">
        <v>300.0</v>
      </c>
      <c r="B318" s="9"/>
      <c r="I318" s="9"/>
    </row>
    <row r="319">
      <c r="A319" s="157">
        <v>301.0</v>
      </c>
      <c r="B319" s="31"/>
      <c r="C319" s="159"/>
      <c r="D319" s="202"/>
      <c r="E319" s="162"/>
      <c r="F319" s="9"/>
      <c r="G319" s="159"/>
      <c r="H319" s="193"/>
      <c r="I319" s="9"/>
    </row>
    <row r="320">
      <c r="A320" s="157">
        <v>303.0</v>
      </c>
      <c r="B320" s="9"/>
      <c r="C320" s="31"/>
      <c r="D320" s="202"/>
      <c r="E320" s="162"/>
      <c r="F320" s="9"/>
      <c r="G320" s="159"/>
      <c r="H320" s="159"/>
      <c r="I320" s="9"/>
    </row>
    <row r="321">
      <c r="A321" s="157">
        <v>304.0</v>
      </c>
    </row>
    <row r="322">
      <c r="A322" s="157">
        <v>305.0</v>
      </c>
    </row>
    <row r="323">
      <c r="A323" s="157">
        <v>306.0</v>
      </c>
    </row>
    <row r="324">
      <c r="A324" s="157">
        <v>307.0</v>
      </c>
      <c r="B324" s="9"/>
      <c r="C324" s="159"/>
      <c r="D324" s="202"/>
      <c r="E324" s="162"/>
      <c r="F324" s="9"/>
      <c r="G324" s="159"/>
      <c r="H324" s="159"/>
      <c r="I324" s="9"/>
    </row>
    <row r="325">
      <c r="A325" s="157">
        <v>312.0</v>
      </c>
    </row>
    <row r="326">
      <c r="A326" s="157">
        <v>313.0</v>
      </c>
    </row>
    <row r="327">
      <c r="A327" s="157">
        <v>314.0</v>
      </c>
    </row>
    <row r="328">
      <c r="A328" s="157">
        <v>315.0</v>
      </c>
    </row>
    <row r="329">
      <c r="A329" s="157">
        <v>316.0</v>
      </c>
    </row>
    <row r="330">
      <c r="A330" s="157">
        <v>317.0</v>
      </c>
    </row>
    <row r="331">
      <c r="A331" s="157">
        <v>318.0</v>
      </c>
    </row>
    <row r="332">
      <c r="A332" s="157">
        <v>321.0</v>
      </c>
      <c r="B332" s="9"/>
      <c r="C332" s="159"/>
      <c r="D332" s="202"/>
      <c r="E332" s="162"/>
      <c r="F332" s="9"/>
      <c r="G332" s="159"/>
      <c r="H332" s="9"/>
      <c r="I332" s="9"/>
    </row>
    <row r="333">
      <c r="A333" s="157">
        <v>326.0</v>
      </c>
      <c r="B333" s="31"/>
      <c r="C333" s="31"/>
      <c r="D333" s="202"/>
      <c r="E333" s="162"/>
      <c r="F333" s="9"/>
      <c r="G333" s="31"/>
      <c r="H333" s="31"/>
      <c r="I333" s="9"/>
    </row>
    <row r="334">
      <c r="A334" s="157">
        <v>329.0</v>
      </c>
      <c r="B334" s="9"/>
      <c r="C334" s="159"/>
      <c r="D334" s="202"/>
      <c r="E334" s="162"/>
      <c r="F334" s="9"/>
      <c r="G334" s="159"/>
      <c r="H334" s="159"/>
      <c r="I334" s="9"/>
    </row>
    <row r="335">
      <c r="A335" s="157">
        <v>330.0</v>
      </c>
      <c r="B335" s="9"/>
      <c r="C335" s="159"/>
      <c r="D335" s="202"/>
      <c r="E335" s="162"/>
      <c r="F335" s="9"/>
      <c r="G335" s="159"/>
      <c r="H335" s="159"/>
      <c r="I335" s="9"/>
    </row>
    <row r="336">
      <c r="A336" s="157">
        <v>331.0</v>
      </c>
      <c r="B336" s="9"/>
      <c r="C336" s="159"/>
      <c r="D336" s="202"/>
      <c r="E336" s="162"/>
      <c r="F336" s="9"/>
      <c r="G336" s="173"/>
      <c r="H336" s="159"/>
      <c r="I336" s="9"/>
    </row>
    <row r="337">
      <c r="A337" s="157">
        <v>333.0</v>
      </c>
      <c r="B337" s="9"/>
      <c r="C337" s="159"/>
      <c r="D337" s="202"/>
      <c r="E337" s="162"/>
      <c r="F337" s="9"/>
      <c r="G337" s="31"/>
      <c r="H337" s="173"/>
      <c r="I337" s="9"/>
    </row>
    <row r="338">
      <c r="A338" s="157">
        <v>335.0</v>
      </c>
    </row>
    <row r="339">
      <c r="A339" s="157">
        <v>336.0</v>
      </c>
    </row>
    <row r="340">
      <c r="A340" s="157">
        <v>337.0</v>
      </c>
    </row>
    <row r="341">
      <c r="A341" s="157">
        <v>338.0</v>
      </c>
    </row>
    <row r="342">
      <c r="A342" s="157">
        <v>339.0</v>
      </c>
    </row>
    <row r="343">
      <c r="A343" s="157">
        <v>340.0</v>
      </c>
    </row>
    <row r="344">
      <c r="A344" s="157">
        <v>342.0</v>
      </c>
      <c r="B344" s="148"/>
      <c r="C344" s="148"/>
      <c r="D344" s="148"/>
      <c r="E344" s="148"/>
      <c r="F344" s="148"/>
      <c r="G344" s="148"/>
      <c r="H344" s="148"/>
      <c r="I344" s="9"/>
    </row>
    <row r="345">
      <c r="A345" s="157">
        <v>343.0</v>
      </c>
      <c r="B345" s="9"/>
      <c r="C345" s="31"/>
      <c r="D345" s="202"/>
      <c r="E345" s="162"/>
      <c r="F345" s="9"/>
      <c r="G345" s="160"/>
      <c r="H345" s="160"/>
      <c r="I345" s="9"/>
    </row>
    <row r="346">
      <c r="A346" s="157">
        <v>344.0</v>
      </c>
      <c r="C346" s="159"/>
      <c r="D346" s="202"/>
      <c r="E346" s="162"/>
      <c r="F346" s="31"/>
      <c r="G346" s="159"/>
      <c r="H346" s="159"/>
      <c r="I346" s="9"/>
    </row>
    <row r="347">
      <c r="A347" s="157">
        <v>345.0</v>
      </c>
      <c r="B347" s="9"/>
      <c r="C347" s="159"/>
      <c r="D347" s="202"/>
      <c r="E347" s="162"/>
      <c r="F347" s="173"/>
      <c r="G347" s="159"/>
      <c r="H347" s="159"/>
      <c r="I347" s="9"/>
    </row>
    <row r="348">
      <c r="A348" s="157">
        <v>346.0</v>
      </c>
    </row>
    <row r="349">
      <c r="A349" s="157">
        <v>347.0</v>
      </c>
    </row>
    <row r="350">
      <c r="A350" s="157">
        <v>348.0</v>
      </c>
    </row>
    <row r="351">
      <c r="A351" s="157">
        <v>349.0</v>
      </c>
    </row>
    <row r="352">
      <c r="A352" s="157">
        <v>350.0</v>
      </c>
    </row>
    <row r="353">
      <c r="A353" s="157">
        <v>351.0</v>
      </c>
    </row>
    <row r="354">
      <c r="A354" s="157">
        <v>352.0</v>
      </c>
    </row>
    <row r="355">
      <c r="A355" s="157">
        <v>353.0</v>
      </c>
    </row>
    <row r="356">
      <c r="A356" s="157">
        <v>354.0</v>
      </c>
    </row>
    <row r="357">
      <c r="A357" s="157">
        <v>355.0</v>
      </c>
    </row>
    <row r="358">
      <c r="A358" s="157">
        <v>356.0</v>
      </c>
    </row>
    <row r="359">
      <c r="A359" s="157">
        <v>357.0</v>
      </c>
    </row>
    <row r="360">
      <c r="A360" s="157">
        <v>358.0</v>
      </c>
    </row>
    <row r="361">
      <c r="A361" s="157">
        <v>359.0</v>
      </c>
    </row>
    <row r="362">
      <c r="A362" s="157">
        <v>360.0</v>
      </c>
    </row>
    <row r="363">
      <c r="A363" s="157">
        <v>361.0</v>
      </c>
      <c r="I363" s="9"/>
    </row>
    <row r="364">
      <c r="A364" s="157">
        <v>362.0</v>
      </c>
    </row>
    <row r="365">
      <c r="A365" s="157"/>
      <c r="B365" s="34"/>
      <c r="C365" s="30"/>
      <c r="D365" s="135"/>
      <c r="E365" s="30"/>
      <c r="F365" s="135"/>
      <c r="G365" s="160"/>
      <c r="H365" s="160"/>
    </row>
    <row r="366">
      <c r="A366" s="157"/>
      <c r="B366" s="34"/>
      <c r="C366" s="30"/>
      <c r="D366" s="135"/>
      <c r="E366" s="30"/>
      <c r="F366" s="135"/>
      <c r="G366" s="160"/>
      <c r="H366" s="160"/>
      <c r="I366" s="9"/>
    </row>
    <row r="367">
      <c r="A367" s="157"/>
      <c r="B367" s="34"/>
      <c r="C367" s="30"/>
      <c r="D367" s="135"/>
      <c r="E367" s="30"/>
      <c r="F367" s="135"/>
      <c r="G367" s="160"/>
      <c r="H367" s="160"/>
      <c r="I367" s="9"/>
    </row>
    <row r="368">
      <c r="A368" s="157"/>
      <c r="I368" s="9"/>
    </row>
    <row r="369">
      <c r="A369" s="157"/>
      <c r="I369" s="135"/>
    </row>
    <row r="370">
      <c r="A370" s="157"/>
      <c r="I370" s="135"/>
    </row>
    <row r="371">
      <c r="A371" s="157"/>
      <c r="I371" s="135"/>
    </row>
    <row r="372">
      <c r="A372" s="157"/>
      <c r="I372" s="135"/>
    </row>
    <row r="373">
      <c r="A373" s="157"/>
    </row>
    <row r="374">
      <c r="A374" s="157"/>
    </row>
  </sheetData>
  <autoFilter ref="$A$2:$I$374">
    <sortState ref="A2:I374">
      <sortCondition ref="B2:B374"/>
      <sortCondition ref="G2:G374"/>
      <sortCondition ref="A2:A374"/>
      <sortCondition ref="C2:C374"/>
    </sortState>
  </autoFil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8.0"/>
    <col customWidth="1" min="3" max="3" width="40.14"/>
    <col customWidth="1" min="4" max="4" width="23.71"/>
  </cols>
  <sheetData>
    <row r="1">
      <c r="A1" s="9"/>
      <c r="B1" s="9" t="s">
        <v>2415</v>
      </c>
      <c r="C1" s="44" t="str">
        <f>RIGHT(LEFT(B1,LEN(B1)-2),LEN(B1)-3)</f>
        <v>Current ratio</v>
      </c>
      <c r="D1" s="3" t="s">
        <v>2416</v>
      </c>
    </row>
    <row r="2">
      <c r="A2" s="3"/>
      <c r="B2" s="3" t="s">
        <v>1027</v>
      </c>
      <c r="C2" s="44" t="s">
        <v>1028</v>
      </c>
      <c r="D2" s="3" t="s">
        <v>1029</v>
      </c>
      <c r="E2" s="3" t="s">
        <v>1030</v>
      </c>
    </row>
    <row r="3">
      <c r="A3" s="3"/>
      <c r="B3" s="3" t="s">
        <v>1027</v>
      </c>
      <c r="C3" s="3" t="s">
        <v>2417</v>
      </c>
      <c r="D3" s="3" t="s">
        <v>1036</v>
      </c>
      <c r="E3" s="3" t="s">
        <v>1037</v>
      </c>
    </row>
    <row r="4">
      <c r="A4" s="3"/>
      <c r="B4" s="3" t="s">
        <v>1027</v>
      </c>
      <c r="C4" s="3" t="s">
        <v>1040</v>
      </c>
      <c r="D4" s="3" t="s">
        <v>1041</v>
      </c>
      <c r="E4" s="3" t="s">
        <v>1042</v>
      </c>
    </row>
    <row r="5">
      <c r="A5" s="3"/>
      <c r="B5" s="3" t="s">
        <v>1027</v>
      </c>
      <c r="C5" s="3" t="s">
        <v>2418</v>
      </c>
      <c r="D5" s="3"/>
      <c r="E5" s="3"/>
    </row>
    <row r="6">
      <c r="A6" s="3"/>
      <c r="B6" s="3" t="s">
        <v>1027</v>
      </c>
      <c r="C6" s="3"/>
      <c r="D6" s="3"/>
      <c r="E6" s="3"/>
    </row>
    <row r="7">
      <c r="A7" s="3"/>
      <c r="B7" s="3" t="s">
        <v>1027</v>
      </c>
      <c r="C7" s="3"/>
      <c r="D7" s="3"/>
      <c r="E7" s="3"/>
    </row>
    <row r="8">
      <c r="C8" s="3"/>
      <c r="D8" s="3"/>
      <c r="E8" s="3"/>
    </row>
    <row r="9">
      <c r="A9" s="9" t="s">
        <v>1062</v>
      </c>
      <c r="B9" s="44" t="s">
        <v>1063</v>
      </c>
      <c r="C9" s="3" t="s">
        <v>1064</v>
      </c>
      <c r="D9" s="3" t="s">
        <v>1065</v>
      </c>
      <c r="E9" s="3" t="s">
        <v>1066</v>
      </c>
    </row>
    <row r="10">
      <c r="A10" s="9" t="s">
        <v>1062</v>
      </c>
      <c r="B10" s="44" t="s">
        <v>1063</v>
      </c>
      <c r="C10" s="44" t="s">
        <v>1069</v>
      </c>
      <c r="D10" s="13" t="s">
        <v>1070</v>
      </c>
      <c r="E10" s="3" t="s">
        <v>1071</v>
      </c>
    </row>
    <row r="11">
      <c r="A11" s="9" t="s">
        <v>1062</v>
      </c>
      <c r="B11" s="44" t="s">
        <v>1063</v>
      </c>
      <c r="C11" s="3" t="s">
        <v>1074</v>
      </c>
      <c r="D11" s="9" t="s">
        <v>1075</v>
      </c>
      <c r="E11" s="3" t="s">
        <v>1076</v>
      </c>
    </row>
    <row r="12">
      <c r="A12" s="9" t="s">
        <v>1062</v>
      </c>
      <c r="B12" s="44" t="s">
        <v>1063</v>
      </c>
      <c r="C12" s="3" t="s">
        <v>2419</v>
      </c>
      <c r="D12" s="7"/>
      <c r="E12" s="3"/>
    </row>
    <row r="13">
      <c r="A13" s="9" t="s">
        <v>1062</v>
      </c>
      <c r="B13" s="44" t="s">
        <v>1063</v>
      </c>
      <c r="C13" s="3" t="s">
        <v>2420</v>
      </c>
      <c r="D13" s="7"/>
      <c r="E13" s="3"/>
    </row>
    <row r="14">
      <c r="A14" s="9" t="s">
        <v>1062</v>
      </c>
      <c r="B14" s="44" t="s">
        <v>1063</v>
      </c>
      <c r="C14" s="3" t="s">
        <v>2421</v>
      </c>
      <c r="D14" s="7"/>
      <c r="E14" s="3"/>
    </row>
    <row r="15">
      <c r="A15" s="9" t="s">
        <v>1062</v>
      </c>
      <c r="B15" s="44" t="s">
        <v>1063</v>
      </c>
      <c r="C15" s="237" t="s">
        <v>2422</v>
      </c>
      <c r="D15" s="7"/>
      <c r="E15" s="3"/>
    </row>
    <row r="16">
      <c r="A16" s="9" t="s">
        <v>1062</v>
      </c>
      <c r="B16" s="44" t="s">
        <v>1063</v>
      </c>
      <c r="C16" s="13" t="s">
        <v>2423</v>
      </c>
      <c r="D16" s="7"/>
      <c r="E16" s="3"/>
    </row>
    <row r="17">
      <c r="A17" s="9" t="s">
        <v>1062</v>
      </c>
      <c r="B17" s="44" t="s">
        <v>1063</v>
      </c>
      <c r="C17" s="13" t="s">
        <v>2424</v>
      </c>
      <c r="D17" s="7"/>
      <c r="E17" s="3"/>
    </row>
    <row r="18">
      <c r="A18" s="9" t="s">
        <v>1062</v>
      </c>
      <c r="B18" s="44" t="s">
        <v>1063</v>
      </c>
      <c r="C18" s="13" t="s">
        <v>2425</v>
      </c>
      <c r="D18" s="7"/>
      <c r="E18" s="3"/>
    </row>
    <row r="19">
      <c r="A19" s="9" t="s">
        <v>1062</v>
      </c>
      <c r="B19" s="44" t="s">
        <v>1063</v>
      </c>
      <c r="C19" s="13" t="s">
        <v>2426</v>
      </c>
      <c r="D19" s="7"/>
      <c r="E19" s="3"/>
    </row>
    <row r="20">
      <c r="A20" s="9" t="s">
        <v>1062</v>
      </c>
      <c r="B20" s="44" t="s">
        <v>1063</v>
      </c>
      <c r="C20" s="13" t="s">
        <v>2427</v>
      </c>
      <c r="D20" s="7"/>
      <c r="E20" s="3"/>
    </row>
    <row r="21">
      <c r="A21" s="9" t="s">
        <v>1062</v>
      </c>
      <c r="B21" s="44" t="s">
        <v>1063</v>
      </c>
      <c r="C21" s="9" t="s">
        <v>2428</v>
      </c>
      <c r="D21" s="7"/>
      <c r="E21" s="3"/>
    </row>
    <row r="22">
      <c r="B22" s="9" t="s">
        <v>1102</v>
      </c>
      <c r="C22" s="13" t="s">
        <v>2429</v>
      </c>
      <c r="D22" s="7"/>
      <c r="E22" s="3"/>
    </row>
    <row r="23">
      <c r="B23" s="9" t="s">
        <v>1105</v>
      </c>
      <c r="C23" s="13" t="s">
        <v>2430</v>
      </c>
      <c r="D23" s="7"/>
      <c r="E23" s="3"/>
    </row>
    <row r="24">
      <c r="B24" s="9" t="s">
        <v>1105</v>
      </c>
      <c r="C24" s="13" t="s">
        <v>2431</v>
      </c>
      <c r="D24" s="7"/>
      <c r="E24" s="3"/>
    </row>
    <row r="25">
      <c r="B25" s="9" t="s">
        <v>1105</v>
      </c>
      <c r="C25" s="13" t="s">
        <v>2432</v>
      </c>
      <c r="D25" s="7"/>
      <c r="E25" s="3"/>
    </row>
    <row r="26">
      <c r="C26" s="9"/>
      <c r="D26" s="7"/>
      <c r="E26" s="3"/>
    </row>
    <row r="27">
      <c r="C27" s="9"/>
      <c r="D27" s="7"/>
      <c r="E27" s="3"/>
    </row>
    <row r="28">
      <c r="B28" s="44" t="s">
        <v>1118</v>
      </c>
      <c r="C28" s="9" t="s">
        <v>1119</v>
      </c>
      <c r="D28" s="7" t="s">
        <v>1120</v>
      </c>
      <c r="E28" s="3" t="s">
        <v>1121</v>
      </c>
    </row>
    <row r="29">
      <c r="B29" s="44" t="s">
        <v>1118</v>
      </c>
      <c r="C29" s="9" t="s">
        <v>1122</v>
      </c>
      <c r="D29" s="9" t="s">
        <v>1123</v>
      </c>
      <c r="E29" s="13" t="s">
        <v>1124</v>
      </c>
    </row>
    <row r="30">
      <c r="B30" s="44" t="s">
        <v>1118</v>
      </c>
      <c r="C30" s="9" t="s">
        <v>2433</v>
      </c>
      <c r="D30" s="7" t="s">
        <v>1126</v>
      </c>
      <c r="E30" s="13" t="s">
        <v>1127</v>
      </c>
    </row>
    <row r="31">
      <c r="B31" s="44" t="s">
        <v>1118</v>
      </c>
      <c r="C31" s="9" t="s">
        <v>1128</v>
      </c>
      <c r="D31" s="7" t="s">
        <v>1129</v>
      </c>
      <c r="E31" s="57" t="s">
        <v>1130</v>
      </c>
    </row>
    <row r="32">
      <c r="B32" s="44" t="s">
        <v>1118</v>
      </c>
      <c r="C32" s="9" t="s">
        <v>1131</v>
      </c>
      <c r="D32" s="7" t="s">
        <v>2434</v>
      </c>
      <c r="E32" s="57" t="s">
        <v>1133</v>
      </c>
    </row>
    <row r="33">
      <c r="B33" s="44" t="s">
        <v>1118</v>
      </c>
      <c r="C33" s="9" t="s">
        <v>1134</v>
      </c>
      <c r="D33" s="9" t="s">
        <v>1135</v>
      </c>
      <c r="E33" s="57" t="s">
        <v>1136</v>
      </c>
    </row>
    <row r="34">
      <c r="A34" s="9"/>
      <c r="B34" s="9"/>
      <c r="C34" s="9"/>
      <c r="D34" s="39"/>
      <c r="E34" s="57"/>
    </row>
    <row r="35">
      <c r="A35" s="9" t="s">
        <v>1140</v>
      </c>
      <c r="B35" s="9" t="s">
        <v>1141</v>
      </c>
      <c r="C35" s="9" t="s">
        <v>1142</v>
      </c>
      <c r="D35" s="39" t="s">
        <v>1143</v>
      </c>
      <c r="E35" s="57"/>
    </row>
    <row r="36">
      <c r="A36" s="9" t="s">
        <v>1140</v>
      </c>
      <c r="B36" s="9" t="s">
        <v>1141</v>
      </c>
      <c r="C36" s="13" t="s">
        <v>1144</v>
      </c>
      <c r="D36" s="39"/>
      <c r="E36" s="57"/>
    </row>
    <row r="37">
      <c r="A37" s="9" t="s">
        <v>1140</v>
      </c>
      <c r="B37" s="9" t="s">
        <v>1141</v>
      </c>
      <c r="C37" s="9" t="s">
        <v>1145</v>
      </c>
      <c r="D37" s="39"/>
      <c r="E37" s="57"/>
    </row>
    <row r="38">
      <c r="A38" s="9" t="s">
        <v>1140</v>
      </c>
      <c r="B38" s="9" t="s">
        <v>1141</v>
      </c>
      <c r="C38" s="9" t="s">
        <v>2435</v>
      </c>
      <c r="E38" s="57" t="s">
        <v>1551</v>
      </c>
    </row>
    <row r="39">
      <c r="A39" s="9" t="s">
        <v>1140</v>
      </c>
      <c r="B39" s="9" t="s">
        <v>1141</v>
      </c>
      <c r="C39" s="13" t="s">
        <v>1146</v>
      </c>
      <c r="D39" s="7"/>
      <c r="E39" s="57"/>
    </row>
    <row r="40">
      <c r="A40" s="9"/>
      <c r="B40" s="9"/>
      <c r="C40" s="9"/>
      <c r="D40" s="7"/>
      <c r="E40" s="57"/>
    </row>
    <row r="41">
      <c r="A41" s="9"/>
      <c r="B41" s="9"/>
      <c r="C41" s="9"/>
      <c r="D41" s="7"/>
      <c r="E41" s="57"/>
    </row>
    <row r="42">
      <c r="A42" s="9" t="s">
        <v>1140</v>
      </c>
      <c r="B42" s="9" t="s">
        <v>1141</v>
      </c>
      <c r="C42" s="9" t="s">
        <v>1153</v>
      </c>
      <c r="D42" s="7" t="s">
        <v>1154</v>
      </c>
      <c r="E42" s="57" t="s">
        <v>1155</v>
      </c>
    </row>
    <row r="43">
      <c r="A43" s="9" t="s">
        <v>1140</v>
      </c>
      <c r="B43" s="9" t="s">
        <v>1141</v>
      </c>
      <c r="C43" s="9" t="s">
        <v>1156</v>
      </c>
      <c r="D43" s="7" t="s">
        <v>1157</v>
      </c>
      <c r="E43" s="57" t="s">
        <v>1158</v>
      </c>
    </row>
    <row r="44">
      <c r="A44" s="9" t="s">
        <v>1140</v>
      </c>
      <c r="B44" s="9" t="s">
        <v>1141</v>
      </c>
      <c r="C44" s="9" t="s">
        <v>1159</v>
      </c>
      <c r="D44" s="7" t="s">
        <v>1160</v>
      </c>
      <c r="E44" s="57" t="s">
        <v>1161</v>
      </c>
    </row>
    <row r="45">
      <c r="A45" s="9" t="s">
        <v>1140</v>
      </c>
      <c r="B45" s="9" t="s">
        <v>1141</v>
      </c>
      <c r="C45" s="7" t="s">
        <v>1163</v>
      </c>
      <c r="D45" s="7" t="s">
        <v>1164</v>
      </c>
      <c r="E45" s="237" t="s">
        <v>1165</v>
      </c>
    </row>
    <row r="46">
      <c r="A46" s="9" t="s">
        <v>1140</v>
      </c>
      <c r="B46" s="9" t="s">
        <v>1141</v>
      </c>
      <c r="C46" s="13" t="s">
        <v>2436</v>
      </c>
    </row>
    <row r="48">
      <c r="C48" s="3" t="s">
        <v>2437</v>
      </c>
      <c r="D48" s="9"/>
      <c r="E48" s="57"/>
    </row>
    <row r="49">
      <c r="A49" s="43" t="s">
        <v>2438</v>
      </c>
      <c r="B49" s="48"/>
      <c r="C49" s="238" t="s">
        <v>2439</v>
      </c>
      <c r="E49" s="239"/>
      <c r="F49" s="9"/>
      <c r="G49" s="13"/>
    </row>
    <row r="50">
      <c r="C50" s="3" t="s">
        <v>2440</v>
      </c>
      <c r="E50" s="240"/>
      <c r="F50" s="13"/>
      <c r="G50" s="13"/>
    </row>
    <row r="51">
      <c r="C51" s="3" t="s">
        <v>2441</v>
      </c>
      <c r="E51" s="241"/>
      <c r="F51" s="9"/>
      <c r="G51" s="13"/>
    </row>
    <row r="52">
      <c r="A52" s="66"/>
      <c r="B52" s="65"/>
      <c r="C52" s="43" t="s">
        <v>2442</v>
      </c>
      <c r="D52" s="65"/>
      <c r="E52" s="242"/>
      <c r="F52" s="242"/>
      <c r="G52" s="65"/>
    </row>
    <row r="53">
      <c r="A53" s="243"/>
      <c r="B53" s="243"/>
      <c r="C53" s="43" t="s">
        <v>2443</v>
      </c>
      <c r="D53" s="65"/>
      <c r="E53" s="69"/>
      <c r="F53" s="65"/>
      <c r="G53" s="65"/>
    </row>
    <row r="54">
      <c r="A54" s="66"/>
      <c r="B54" s="65"/>
      <c r="C54" s="43"/>
      <c r="D54" s="65"/>
      <c r="E54" s="244"/>
      <c r="F54" s="65"/>
      <c r="G54" s="65"/>
    </row>
    <row r="55">
      <c r="A55" s="66"/>
      <c r="B55" s="65"/>
      <c r="C55" s="43"/>
      <c r="D55" s="65"/>
      <c r="E55" s="69"/>
      <c r="F55" s="65"/>
      <c r="G55" s="65"/>
    </row>
    <row r="56">
      <c r="A56" s="66"/>
      <c r="B56" s="65"/>
      <c r="C56" s="68" t="s">
        <v>1169</v>
      </c>
      <c r="D56" s="65"/>
      <c r="E56" s="69"/>
      <c r="F56" s="65"/>
      <c r="G56" s="65"/>
    </row>
    <row r="57">
      <c r="A57" s="66"/>
      <c r="B57" s="65"/>
      <c r="C57" s="70" t="s">
        <v>2444</v>
      </c>
      <c r="D57" s="70" t="s">
        <v>2445</v>
      </c>
      <c r="E57" s="69"/>
      <c r="F57" s="65"/>
      <c r="G57" s="65"/>
    </row>
    <row r="58">
      <c r="A58" s="65"/>
      <c r="B58" s="65"/>
      <c r="C58" s="245" t="str">
        <f/>
        <v>#ERROR!</v>
      </c>
      <c r="D58" s="246" t="str">
        <f/>
        <v>#ERROR!</v>
      </c>
      <c r="E58" s="69"/>
      <c r="F58" s="65"/>
      <c r="G58" s="65"/>
    </row>
    <row r="59">
      <c r="A59" s="66"/>
      <c r="B59" s="65"/>
      <c r="C59" s="68" t="s">
        <v>2446</v>
      </c>
      <c r="D59" s="65"/>
      <c r="E59" s="65"/>
      <c r="F59" s="65"/>
      <c r="G59" s="65"/>
    </row>
    <row r="60">
      <c r="A60" s="66"/>
      <c r="B60" s="65"/>
      <c r="C60" s="68" t="s">
        <v>1172</v>
      </c>
      <c r="D60" s="65"/>
      <c r="E60" s="65"/>
      <c r="F60" s="65"/>
      <c r="G60" s="65"/>
    </row>
    <row r="61">
      <c r="A61" s="65"/>
      <c r="B61" s="65"/>
      <c r="C61" s="68" t="s">
        <v>2447</v>
      </c>
      <c r="D61" s="65"/>
      <c r="E61" s="65"/>
      <c r="F61" s="65"/>
      <c r="G61" s="65"/>
    </row>
    <row r="62">
      <c r="A62" s="66"/>
      <c r="B62" s="65"/>
      <c r="C62" s="247" t="str">
        <f> =</f>
        <v>#ERROR!</v>
      </c>
      <c r="D62" s="65"/>
      <c r="E62" s="65"/>
      <c r="F62" s="65"/>
      <c r="G62" s="65"/>
    </row>
    <row r="63">
      <c r="A63" s="66"/>
      <c r="B63" s="65"/>
      <c r="C63" s="68" t="s">
        <v>2448</v>
      </c>
      <c r="D63" s="65"/>
      <c r="E63" s="65"/>
      <c r="F63" s="65"/>
      <c r="G63" s="65"/>
    </row>
    <row r="64">
      <c r="A64" s="66"/>
      <c r="B64" s="65"/>
      <c r="C64" s="68" t="s">
        <v>1174</v>
      </c>
      <c r="D64" s="65"/>
      <c r="E64" s="65"/>
      <c r="F64" s="65"/>
      <c r="G64" s="65"/>
    </row>
    <row r="65">
      <c r="A65" s="65"/>
      <c r="B65" s="65"/>
      <c r="C65" s="70" t="s">
        <v>2449</v>
      </c>
      <c r="D65" s="70" t="s">
        <v>2450</v>
      </c>
      <c r="E65" s="65"/>
      <c r="F65" s="65"/>
      <c r="G65" s="65"/>
    </row>
    <row r="66">
      <c r="A66" s="65"/>
      <c r="B66" s="65"/>
      <c r="C66" s="248"/>
      <c r="D66" s="65"/>
      <c r="E66" s="65"/>
      <c r="F66" s="65"/>
      <c r="G66" s="65"/>
    </row>
    <row r="67">
      <c r="A67" s="65"/>
      <c r="B67" s="65"/>
      <c r="C67" s="43"/>
      <c r="D67" s="65"/>
      <c r="E67" s="65"/>
      <c r="F67" s="65"/>
      <c r="G67" s="65"/>
    </row>
    <row r="68">
      <c r="A68" s="65"/>
      <c r="B68" s="65"/>
      <c r="C68" s="43"/>
      <c r="D68" s="65"/>
      <c r="E68" s="65"/>
      <c r="F68" s="65"/>
      <c r="G68" s="65"/>
    </row>
    <row r="69">
      <c r="A69" s="65"/>
      <c r="B69" s="65"/>
      <c r="C69" s="42"/>
      <c r="D69" s="65"/>
      <c r="E69" s="65"/>
      <c r="F69" s="65"/>
      <c r="G69" s="65"/>
    </row>
    <row r="70">
      <c r="A70" s="65"/>
      <c r="B70" s="42" t="s">
        <v>1025</v>
      </c>
      <c r="C70" s="43" t="s">
        <v>1026</v>
      </c>
      <c r="D70" s="43"/>
      <c r="E70" s="65"/>
      <c r="F70" s="65"/>
      <c r="G70" s="65"/>
    </row>
    <row r="71">
      <c r="A71" s="65"/>
      <c r="B71" s="42" t="s">
        <v>1025</v>
      </c>
      <c r="C71" s="71" t="s">
        <v>1176</v>
      </c>
      <c r="D71" s="71" t="s">
        <v>1069</v>
      </c>
      <c r="E71" s="65"/>
      <c r="F71" s="65"/>
      <c r="G71" s="65"/>
    </row>
    <row r="72">
      <c r="A72" s="65"/>
      <c r="B72" s="42" t="s">
        <v>1025</v>
      </c>
      <c r="C72" s="71" t="s">
        <v>1178</v>
      </c>
      <c r="D72" s="71" t="s">
        <v>1177</v>
      </c>
      <c r="E72" s="65"/>
      <c r="F72" s="65"/>
      <c r="G72" s="65"/>
    </row>
    <row r="73">
      <c r="A73" s="65"/>
      <c r="B73" s="42" t="s">
        <v>1025</v>
      </c>
      <c r="C73" s="71" t="s">
        <v>1180</v>
      </c>
      <c r="D73" s="71" t="s">
        <v>1179</v>
      </c>
      <c r="E73" s="65"/>
      <c r="F73" s="65"/>
      <c r="G73" s="65"/>
    </row>
    <row r="74">
      <c r="A74" s="65"/>
      <c r="B74" s="42" t="s">
        <v>1025</v>
      </c>
      <c r="C74" s="71" t="s">
        <v>1181</v>
      </c>
      <c r="D74" s="71" t="s">
        <v>1182</v>
      </c>
      <c r="E74" s="65"/>
      <c r="F74" s="65"/>
      <c r="G74" s="65"/>
    </row>
    <row r="75">
      <c r="A75" s="65"/>
      <c r="B75" s="42" t="s">
        <v>1025</v>
      </c>
      <c r="C75" s="71" t="s">
        <v>1183</v>
      </c>
      <c r="D75" s="71" t="s">
        <v>1184</v>
      </c>
      <c r="E75" s="65"/>
      <c r="F75" s="65"/>
      <c r="G75" s="65"/>
    </row>
    <row r="76">
      <c r="A76" s="65"/>
      <c r="B76" s="42" t="s">
        <v>1025</v>
      </c>
      <c r="C76" s="71" t="s">
        <v>1174</v>
      </c>
      <c r="D76" s="71" t="s">
        <v>1185</v>
      </c>
      <c r="E76" s="65"/>
      <c r="F76" s="65"/>
      <c r="G76" s="65"/>
    </row>
    <row r="77">
      <c r="A77" s="65"/>
      <c r="B77" s="42" t="s">
        <v>1025</v>
      </c>
      <c r="C77" s="71" t="s">
        <v>1186</v>
      </c>
      <c r="D77" s="71" t="s">
        <v>1187</v>
      </c>
      <c r="E77" s="65"/>
      <c r="F77" s="65"/>
      <c r="G77" s="65"/>
    </row>
    <row r="78">
      <c r="A78" s="65"/>
      <c r="B78" s="42" t="s">
        <v>1025</v>
      </c>
      <c r="C78" s="71" t="s">
        <v>1188</v>
      </c>
      <c r="D78" s="71" t="s">
        <v>1189</v>
      </c>
      <c r="E78" s="65"/>
      <c r="F78" s="65"/>
      <c r="G78" s="65"/>
    </row>
    <row r="79">
      <c r="A79" s="65"/>
      <c r="B79" s="42" t="s">
        <v>1025</v>
      </c>
      <c r="C79" s="71" t="s">
        <v>1190</v>
      </c>
      <c r="D79" s="71" t="s">
        <v>1191</v>
      </c>
      <c r="E79" s="65"/>
      <c r="F79" s="65"/>
      <c r="G79" s="65"/>
    </row>
    <row r="80">
      <c r="A80" s="65"/>
      <c r="B80" s="42" t="s">
        <v>1025</v>
      </c>
      <c r="C80" s="41" t="s">
        <v>2451</v>
      </c>
      <c r="D80" s="41" t="s">
        <v>1025</v>
      </c>
      <c r="E80" s="65"/>
      <c r="F80" s="65"/>
      <c r="G80" s="65"/>
    </row>
    <row r="81">
      <c r="A81" s="65"/>
      <c r="B81" s="65"/>
      <c r="C81" s="43"/>
      <c r="D81" s="65"/>
      <c r="E81" s="65"/>
      <c r="F81" s="65"/>
      <c r="G81" s="65"/>
    </row>
    <row r="82">
      <c r="A82" s="65"/>
      <c r="B82" s="65"/>
      <c r="C82" s="43"/>
      <c r="D82" s="65"/>
      <c r="E82" s="65"/>
      <c r="F82" s="65"/>
      <c r="G82" s="65"/>
    </row>
    <row r="83">
      <c r="A83" s="65"/>
      <c r="B83" s="65"/>
      <c r="C83" s="43"/>
      <c r="D83" s="65"/>
      <c r="E83" s="65"/>
      <c r="F83" s="65"/>
      <c r="G83" s="65"/>
    </row>
    <row r="84">
      <c r="A84" s="65"/>
      <c r="B84" s="65"/>
      <c r="C84" s="43"/>
      <c r="D84" s="65"/>
      <c r="E84" s="65"/>
      <c r="F84" s="65"/>
      <c r="G84" s="65"/>
    </row>
    <row r="85">
      <c r="A85" s="65"/>
      <c r="B85" s="41" t="s">
        <v>1195</v>
      </c>
      <c r="C85" s="42" t="s">
        <v>2452</v>
      </c>
      <c r="D85" s="65"/>
      <c r="E85" s="65"/>
      <c r="F85" s="65"/>
      <c r="G85" s="65"/>
    </row>
    <row r="86">
      <c r="A86" s="65"/>
      <c r="B86" s="41" t="s">
        <v>1195</v>
      </c>
      <c r="C86" s="76" t="s">
        <v>1196</v>
      </c>
      <c r="D86" s="71" t="s">
        <v>1197</v>
      </c>
      <c r="E86" s="65"/>
      <c r="F86" s="65"/>
      <c r="G86" s="65"/>
    </row>
    <row r="87">
      <c r="A87" s="65"/>
      <c r="B87" s="41" t="s">
        <v>1195</v>
      </c>
      <c r="C87" s="249" t="s">
        <v>1200</v>
      </c>
      <c r="D87" s="71" t="s">
        <v>1201</v>
      </c>
      <c r="E87" s="65"/>
      <c r="F87" s="65"/>
      <c r="G87" s="65"/>
    </row>
    <row r="88">
      <c r="A88" s="65"/>
      <c r="B88" s="41" t="s">
        <v>1195</v>
      </c>
      <c r="C88" s="249" t="s">
        <v>1203</v>
      </c>
      <c r="D88" s="71" t="s">
        <v>1202</v>
      </c>
      <c r="E88" s="65"/>
      <c r="F88" s="65"/>
      <c r="G88" s="65"/>
    </row>
    <row r="89">
      <c r="A89" s="65"/>
      <c r="B89" s="41" t="s">
        <v>1195</v>
      </c>
      <c r="C89" s="250" t="s">
        <v>1205</v>
      </c>
      <c r="D89" s="71" t="s">
        <v>1204</v>
      </c>
      <c r="E89" s="65"/>
      <c r="F89" s="65"/>
      <c r="G89" s="65"/>
    </row>
    <row r="90">
      <c r="A90" s="65"/>
      <c r="B90" s="65"/>
      <c r="C90" s="41"/>
      <c r="D90" s="41"/>
      <c r="E90" s="65"/>
      <c r="F90" s="65"/>
      <c r="G90" s="65"/>
    </row>
    <row r="91">
      <c r="A91" s="65"/>
      <c r="B91" s="65"/>
      <c r="C91" s="251"/>
      <c r="D91" s="65"/>
      <c r="E91" s="65"/>
      <c r="F91" s="65"/>
      <c r="G91" s="65"/>
    </row>
    <row r="92">
      <c r="A92" s="48" t="s">
        <v>1031</v>
      </c>
      <c r="B92" s="42"/>
      <c r="C92" s="43" t="s">
        <v>1032</v>
      </c>
      <c r="D92" s="43"/>
      <c r="E92" s="65"/>
      <c r="F92" s="65"/>
      <c r="G92" s="65"/>
    </row>
    <row r="93">
      <c r="A93" s="48" t="s">
        <v>1031</v>
      </c>
      <c r="B93" s="41" t="s">
        <v>1206</v>
      </c>
      <c r="C93" s="71" t="s">
        <v>1207</v>
      </c>
      <c r="D93" s="71" t="s">
        <v>1208</v>
      </c>
      <c r="E93" s="65"/>
      <c r="F93" s="65"/>
      <c r="G93" s="65"/>
    </row>
    <row r="94">
      <c r="A94" s="48" t="s">
        <v>1031</v>
      </c>
      <c r="B94" s="41" t="s">
        <v>1206</v>
      </c>
      <c r="C94" s="71" t="s">
        <v>1209</v>
      </c>
      <c r="D94" s="71" t="s">
        <v>1210</v>
      </c>
      <c r="E94" s="65"/>
      <c r="F94" s="65"/>
      <c r="G94" s="65"/>
    </row>
    <row r="95">
      <c r="A95" s="48" t="s">
        <v>1031</v>
      </c>
      <c r="B95" s="41" t="s">
        <v>1206</v>
      </c>
      <c r="C95" s="71" t="s">
        <v>1212</v>
      </c>
      <c r="D95" s="71" t="s">
        <v>1211</v>
      </c>
      <c r="E95" s="65"/>
      <c r="F95" s="65"/>
      <c r="G95" s="65"/>
    </row>
    <row r="96">
      <c r="A96" s="48" t="s">
        <v>1031</v>
      </c>
      <c r="B96" s="41" t="s">
        <v>1206</v>
      </c>
      <c r="C96" s="71" t="s">
        <v>1214</v>
      </c>
      <c r="D96" s="71" t="s">
        <v>1213</v>
      </c>
      <c r="E96" s="65"/>
      <c r="F96" s="65"/>
      <c r="G96" s="65"/>
    </row>
    <row r="97">
      <c r="A97" s="48" t="s">
        <v>1031</v>
      </c>
      <c r="B97" s="41" t="s">
        <v>1215</v>
      </c>
      <c r="C97" s="71" t="s">
        <v>1216</v>
      </c>
      <c r="D97" s="71" t="s">
        <v>1217</v>
      </c>
      <c r="E97" s="65"/>
      <c r="F97" s="65"/>
      <c r="G97" s="65"/>
    </row>
    <row r="98">
      <c r="A98" s="48" t="s">
        <v>1031</v>
      </c>
      <c r="B98" s="41" t="s">
        <v>1215</v>
      </c>
      <c r="C98" s="71" t="s">
        <v>1218</v>
      </c>
      <c r="D98" s="71" t="s">
        <v>1219</v>
      </c>
      <c r="E98" s="65"/>
      <c r="F98" s="65"/>
      <c r="G98" s="65"/>
    </row>
    <row r="99">
      <c r="A99" s="48" t="s">
        <v>1031</v>
      </c>
      <c r="B99" s="41" t="s">
        <v>1215</v>
      </c>
      <c r="C99" s="71" t="s">
        <v>1220</v>
      </c>
      <c r="D99" s="71" t="s">
        <v>1221</v>
      </c>
      <c r="E99" s="65"/>
      <c r="F99" s="65"/>
      <c r="G99" s="65"/>
    </row>
    <row r="100">
      <c r="A100" s="48" t="s">
        <v>1031</v>
      </c>
      <c r="B100" s="41" t="s">
        <v>1215</v>
      </c>
      <c r="C100" s="71" t="s">
        <v>1223</v>
      </c>
      <c r="D100" s="71" t="s">
        <v>2453</v>
      </c>
      <c r="E100" s="65"/>
      <c r="F100" s="65"/>
      <c r="G100" s="65"/>
    </row>
    <row r="101">
      <c r="A101" s="48" t="s">
        <v>1031</v>
      </c>
      <c r="B101" s="41" t="s">
        <v>1215</v>
      </c>
      <c r="C101" s="71" t="s">
        <v>1225</v>
      </c>
      <c r="D101" s="71" t="s">
        <v>1224</v>
      </c>
      <c r="E101" s="65"/>
      <c r="F101" s="65"/>
      <c r="G101" s="65"/>
    </row>
    <row r="102">
      <c r="A102" s="48" t="s">
        <v>1031</v>
      </c>
      <c r="B102" s="82">
        <v>1.0</v>
      </c>
      <c r="C102" s="82" t="s">
        <v>1227</v>
      </c>
      <c r="D102" s="82" t="s">
        <v>1228</v>
      </c>
      <c r="E102" s="51" t="s">
        <v>1033</v>
      </c>
      <c r="F102" s="65"/>
      <c r="G102" s="65"/>
    </row>
    <row r="103">
      <c r="A103" s="48" t="s">
        <v>1031</v>
      </c>
      <c r="B103" s="82">
        <v>2.0</v>
      </c>
      <c r="C103" s="82" t="s">
        <v>1229</v>
      </c>
      <c r="D103" s="82" t="s">
        <v>1230</v>
      </c>
      <c r="E103" s="51" t="s">
        <v>1033</v>
      </c>
      <c r="F103" s="65"/>
      <c r="G103" s="65"/>
    </row>
    <row r="104">
      <c r="A104" s="48" t="s">
        <v>1031</v>
      </c>
      <c r="B104" s="82">
        <v>3.0</v>
      </c>
      <c r="C104" s="82" t="s">
        <v>1231</v>
      </c>
      <c r="D104" s="82" t="s">
        <v>1232</v>
      </c>
      <c r="E104" s="51" t="s">
        <v>1033</v>
      </c>
      <c r="F104" s="65"/>
      <c r="G104" s="65"/>
    </row>
    <row r="105">
      <c r="A105" s="48" t="s">
        <v>1031</v>
      </c>
      <c r="B105" s="82">
        <v>4.0</v>
      </c>
      <c r="C105" s="82" t="s">
        <v>1233</v>
      </c>
      <c r="D105" s="82" t="s">
        <v>1232</v>
      </c>
      <c r="E105" s="51" t="s">
        <v>1033</v>
      </c>
      <c r="F105" s="65"/>
      <c r="G105" s="65"/>
    </row>
    <row r="106">
      <c r="A106" s="48" t="s">
        <v>1031</v>
      </c>
      <c r="B106" s="82">
        <v>5.0</v>
      </c>
      <c r="C106" s="82" t="s">
        <v>1234</v>
      </c>
      <c r="D106" s="82" t="s">
        <v>1235</v>
      </c>
      <c r="E106" s="51" t="s">
        <v>1033</v>
      </c>
      <c r="F106" s="65"/>
      <c r="G106" s="65"/>
    </row>
    <row r="107">
      <c r="A107" s="48" t="s">
        <v>1031</v>
      </c>
      <c r="B107" s="82">
        <v>6.0</v>
      </c>
      <c r="C107" s="82" t="s">
        <v>1236</v>
      </c>
      <c r="D107" s="82" t="s">
        <v>1237</v>
      </c>
      <c r="E107" s="51" t="s">
        <v>1033</v>
      </c>
      <c r="F107" s="65"/>
      <c r="G107" s="65"/>
    </row>
    <row r="108">
      <c r="A108" s="48" t="s">
        <v>1031</v>
      </c>
      <c r="B108" s="82">
        <v>7.0</v>
      </c>
      <c r="C108" s="82" t="s">
        <v>1238</v>
      </c>
      <c r="D108" s="82" t="s">
        <v>1239</v>
      </c>
      <c r="E108" s="51" t="s">
        <v>1033</v>
      </c>
      <c r="F108" s="65"/>
      <c r="G108" s="65"/>
    </row>
    <row r="109">
      <c r="A109" s="48" t="s">
        <v>1031</v>
      </c>
      <c r="B109" s="82">
        <v>8.0</v>
      </c>
      <c r="C109" s="82" t="s">
        <v>1240</v>
      </c>
      <c r="D109" s="82" t="s">
        <v>1241</v>
      </c>
      <c r="E109" s="51" t="s">
        <v>1033</v>
      </c>
      <c r="F109" s="65"/>
      <c r="G109" s="65"/>
    </row>
    <row r="110">
      <c r="A110" s="48" t="s">
        <v>1031</v>
      </c>
      <c r="B110" s="82">
        <v>9.0</v>
      </c>
      <c r="C110" s="82" t="s">
        <v>1242</v>
      </c>
      <c r="D110" s="82" t="s">
        <v>1243</v>
      </c>
      <c r="E110" s="51" t="s">
        <v>1033</v>
      </c>
      <c r="F110" s="65"/>
      <c r="G110" s="65"/>
    </row>
    <row r="111">
      <c r="A111" s="48" t="s">
        <v>1031</v>
      </c>
      <c r="B111" s="82">
        <v>10.0</v>
      </c>
      <c r="C111" s="82" t="s">
        <v>1244</v>
      </c>
      <c r="D111" s="82" t="s">
        <v>1245</v>
      </c>
      <c r="E111" s="51" t="s">
        <v>1033</v>
      </c>
      <c r="F111" s="65"/>
      <c r="G111" s="65"/>
    </row>
    <row r="112">
      <c r="A112" s="48" t="s">
        <v>1031</v>
      </c>
      <c r="B112" s="82">
        <v>11.0</v>
      </c>
      <c r="C112" s="82" t="s">
        <v>1246</v>
      </c>
      <c r="D112" s="82" t="s">
        <v>1247</v>
      </c>
      <c r="E112" s="51" t="s">
        <v>1033</v>
      </c>
      <c r="F112" s="65"/>
      <c r="G112" s="65"/>
    </row>
    <row r="113">
      <c r="A113" s="48" t="s">
        <v>1031</v>
      </c>
      <c r="B113" s="82">
        <v>12.0</v>
      </c>
      <c r="C113" s="82" t="s">
        <v>1248</v>
      </c>
      <c r="D113" s="82" t="s">
        <v>1249</v>
      </c>
      <c r="E113" s="51" t="s">
        <v>1033</v>
      </c>
      <c r="F113" s="65"/>
      <c r="G113" s="65"/>
    </row>
    <row r="114">
      <c r="A114" s="84"/>
      <c r="B114" s="84" t="s">
        <v>1061</v>
      </c>
      <c r="C114" s="82" t="s">
        <v>1250</v>
      </c>
      <c r="D114" s="82" t="s">
        <v>1251</v>
      </c>
      <c r="E114" s="51" t="s">
        <v>1048</v>
      </c>
      <c r="F114" s="65"/>
      <c r="G114" s="65"/>
    </row>
    <row r="115">
      <c r="A115" s="85"/>
      <c r="B115" s="84" t="s">
        <v>1061</v>
      </c>
      <c r="C115" s="82" t="s">
        <v>1252</v>
      </c>
      <c r="D115" s="82" t="s">
        <v>1253</v>
      </c>
      <c r="E115" s="51" t="s">
        <v>1048</v>
      </c>
      <c r="F115" s="65"/>
      <c r="G115" s="65"/>
    </row>
    <row r="116">
      <c r="A116" s="65"/>
      <c r="B116" s="84" t="s">
        <v>1061</v>
      </c>
      <c r="C116" s="82" t="s">
        <v>1254</v>
      </c>
      <c r="D116" s="82" t="s">
        <v>1255</v>
      </c>
      <c r="E116" s="51" t="s">
        <v>1048</v>
      </c>
      <c r="F116" s="65"/>
      <c r="G116" s="65"/>
    </row>
    <row r="117">
      <c r="A117" s="65"/>
      <c r="B117" s="84" t="s">
        <v>1061</v>
      </c>
      <c r="C117" s="82" t="s">
        <v>1256</v>
      </c>
      <c r="D117" s="82" t="s">
        <v>1257</v>
      </c>
      <c r="E117" s="51" t="s">
        <v>1048</v>
      </c>
      <c r="F117" s="65"/>
      <c r="G117" s="65"/>
    </row>
    <row r="118">
      <c r="A118" s="65"/>
      <c r="B118" s="84" t="s">
        <v>1061</v>
      </c>
      <c r="C118" s="82" t="s">
        <v>1258</v>
      </c>
      <c r="D118" s="82" t="s">
        <v>1259</v>
      </c>
      <c r="E118" s="51" t="s">
        <v>1048</v>
      </c>
      <c r="F118" s="65"/>
      <c r="G118" s="65"/>
    </row>
    <row r="119">
      <c r="A119" s="65"/>
      <c r="B119" s="84" t="s">
        <v>1061</v>
      </c>
      <c r="C119" s="82" t="s">
        <v>1260</v>
      </c>
      <c r="D119" s="82" t="s">
        <v>1261</v>
      </c>
      <c r="E119" s="51" t="s">
        <v>1048</v>
      </c>
      <c r="F119" s="65"/>
      <c r="G119" s="65"/>
    </row>
    <row r="120">
      <c r="A120" s="65"/>
      <c r="B120" s="84" t="s">
        <v>1061</v>
      </c>
      <c r="C120" s="82" t="s">
        <v>1262</v>
      </c>
      <c r="D120" s="82" t="s">
        <v>1263</v>
      </c>
      <c r="E120" s="51" t="s">
        <v>1048</v>
      </c>
      <c r="F120" s="65"/>
      <c r="G120" s="65"/>
    </row>
    <row r="121">
      <c r="A121" s="65"/>
      <c r="B121" s="84" t="s">
        <v>1061</v>
      </c>
      <c r="C121" s="82" t="s">
        <v>1264</v>
      </c>
      <c r="D121" s="82" t="s">
        <v>1265</v>
      </c>
      <c r="E121" s="51" t="s">
        <v>1048</v>
      </c>
      <c r="F121" s="65"/>
      <c r="G121" s="65"/>
    </row>
    <row r="122">
      <c r="B122" s="84" t="s">
        <v>1067</v>
      </c>
      <c r="C122" s="82" t="s">
        <v>1266</v>
      </c>
      <c r="D122" s="82" t="s">
        <v>1267</v>
      </c>
      <c r="E122" s="51" t="s">
        <v>1068</v>
      </c>
      <c r="F122" s="65"/>
      <c r="G122" s="65"/>
    </row>
    <row r="123">
      <c r="B123" s="84" t="s">
        <v>1067</v>
      </c>
      <c r="C123" s="82" t="s">
        <v>1268</v>
      </c>
      <c r="D123" s="82" t="s">
        <v>1269</v>
      </c>
      <c r="E123" s="51" t="s">
        <v>1068</v>
      </c>
      <c r="F123" s="65"/>
      <c r="G123" s="65"/>
    </row>
    <row r="124">
      <c r="B124" s="84" t="s">
        <v>1067</v>
      </c>
      <c r="C124" s="82" t="s">
        <v>1270</v>
      </c>
      <c r="D124" s="82" t="s">
        <v>1271</v>
      </c>
      <c r="E124" s="51" t="s">
        <v>1068</v>
      </c>
      <c r="F124" s="65"/>
      <c r="G124" s="65"/>
    </row>
    <row r="125">
      <c r="B125" s="84" t="s">
        <v>1067</v>
      </c>
      <c r="C125" s="82" t="s">
        <v>1272</v>
      </c>
      <c r="D125" s="82" t="s">
        <v>1273</v>
      </c>
      <c r="E125" s="51" t="s">
        <v>1068</v>
      </c>
      <c r="F125" s="65"/>
      <c r="G125" s="65"/>
    </row>
    <row r="126">
      <c r="B126" s="84" t="s">
        <v>1072</v>
      </c>
      <c r="C126" s="82" t="s">
        <v>1274</v>
      </c>
      <c r="D126" s="66" t="s">
        <v>1275</v>
      </c>
      <c r="E126" s="51" t="s">
        <v>1073</v>
      </c>
      <c r="F126" s="65"/>
      <c r="G126" s="65"/>
    </row>
    <row r="127">
      <c r="A127" s="85"/>
      <c r="B127" s="42"/>
      <c r="C127" s="252"/>
      <c r="D127" s="43"/>
      <c r="E127" s="51"/>
      <c r="F127" s="65"/>
      <c r="G127" s="65"/>
    </row>
    <row r="128">
      <c r="A128" s="65"/>
      <c r="B128" s="42"/>
      <c r="C128" s="43"/>
      <c r="D128" s="43"/>
      <c r="E128" s="51"/>
      <c r="F128" s="65"/>
      <c r="G128" s="65"/>
    </row>
    <row r="129">
      <c r="A129" s="65"/>
      <c r="B129" s="42"/>
      <c r="C129" s="43"/>
      <c r="D129" s="43"/>
      <c r="E129" s="51"/>
      <c r="F129" s="65"/>
      <c r="G129" s="65"/>
    </row>
    <row r="130">
      <c r="A130" s="65"/>
      <c r="B130" s="41" t="s">
        <v>1285</v>
      </c>
      <c r="C130" s="71" t="s">
        <v>1286</v>
      </c>
      <c r="D130" s="71" t="s">
        <v>1287</v>
      </c>
      <c r="E130" s="51"/>
      <c r="F130" s="65"/>
      <c r="G130" s="65"/>
    </row>
    <row r="131">
      <c r="A131" s="65"/>
      <c r="B131" s="41" t="s">
        <v>1285</v>
      </c>
      <c r="C131" s="71" t="s">
        <v>1290</v>
      </c>
      <c r="D131" s="71" t="s">
        <v>1291</v>
      </c>
      <c r="E131" s="51"/>
      <c r="F131" s="65"/>
      <c r="G131" s="65"/>
    </row>
    <row r="132">
      <c r="A132" s="65"/>
      <c r="B132" s="41" t="s">
        <v>1292</v>
      </c>
      <c r="C132" s="42" t="s">
        <v>1288</v>
      </c>
      <c r="D132" s="66" t="s">
        <v>1289</v>
      </c>
      <c r="E132" s="51" t="s">
        <v>2454</v>
      </c>
      <c r="F132" s="65"/>
      <c r="G132" s="65"/>
    </row>
    <row r="133">
      <c r="A133" s="65"/>
      <c r="B133" s="41" t="s">
        <v>1292</v>
      </c>
      <c r="C133" s="71" t="s">
        <v>1293</v>
      </c>
      <c r="D133" s="71" t="s">
        <v>1294</v>
      </c>
      <c r="E133" s="51" t="s">
        <v>2454</v>
      </c>
      <c r="F133" s="65"/>
      <c r="G133" s="65"/>
    </row>
    <row r="134">
      <c r="A134" s="65"/>
      <c r="B134" s="41" t="s">
        <v>1292</v>
      </c>
      <c r="C134" s="71" t="s">
        <v>1296</v>
      </c>
      <c r="D134" s="71" t="s">
        <v>1297</v>
      </c>
      <c r="E134" s="51" t="s">
        <v>2454</v>
      </c>
      <c r="F134" s="65"/>
      <c r="G134" s="65"/>
    </row>
    <row r="135">
      <c r="A135" s="65"/>
      <c r="B135" s="41" t="s">
        <v>1292</v>
      </c>
      <c r="C135" s="65"/>
      <c r="D135" s="71"/>
      <c r="E135" s="51" t="s">
        <v>2454</v>
      </c>
      <c r="F135" s="65"/>
      <c r="G135" s="65"/>
    </row>
    <row r="136">
      <c r="A136" s="65"/>
      <c r="B136" s="41" t="s">
        <v>1292</v>
      </c>
      <c r="C136" s="71" t="s">
        <v>1298</v>
      </c>
      <c r="D136" s="71" t="s">
        <v>1299</v>
      </c>
      <c r="E136" s="51" t="s">
        <v>2454</v>
      </c>
      <c r="F136" s="65"/>
      <c r="G136" s="65"/>
    </row>
    <row r="137">
      <c r="A137" s="65"/>
      <c r="B137" s="41" t="s">
        <v>1292</v>
      </c>
      <c r="C137" s="71" t="s">
        <v>1301</v>
      </c>
      <c r="D137" s="71" t="s">
        <v>2022</v>
      </c>
      <c r="E137" s="51" t="s">
        <v>2454</v>
      </c>
      <c r="F137" s="65"/>
      <c r="G137" s="65"/>
    </row>
    <row r="138">
      <c r="A138" s="65"/>
      <c r="B138" s="41" t="s">
        <v>1292</v>
      </c>
      <c r="C138" s="71" t="s">
        <v>1303</v>
      </c>
      <c r="D138" s="71" t="s">
        <v>1302</v>
      </c>
      <c r="E138" s="51" t="s">
        <v>2454</v>
      </c>
      <c r="F138" s="65"/>
      <c r="G138" s="65"/>
    </row>
    <row r="139">
      <c r="A139" s="65"/>
      <c r="B139" s="41" t="s">
        <v>1292</v>
      </c>
      <c r="C139" s="82" t="s">
        <v>1300</v>
      </c>
      <c r="D139" s="82" t="s">
        <v>1304</v>
      </c>
      <c r="E139" s="51" t="s">
        <v>2454</v>
      </c>
      <c r="F139" s="65"/>
      <c r="G139" s="65"/>
    </row>
    <row r="140">
      <c r="A140" s="65"/>
      <c r="B140" s="41" t="s">
        <v>1292</v>
      </c>
      <c r="C140" s="82" t="s">
        <v>770</v>
      </c>
      <c r="D140" s="82" t="s">
        <v>1305</v>
      </c>
      <c r="E140" s="51" t="s">
        <v>2454</v>
      </c>
      <c r="F140" s="65"/>
      <c r="G140" s="65"/>
    </row>
    <row r="141">
      <c r="A141" s="65"/>
      <c r="B141" s="41" t="s">
        <v>1292</v>
      </c>
      <c r="C141" s="82" t="s">
        <v>1306</v>
      </c>
      <c r="D141" s="82" t="s">
        <v>1307</v>
      </c>
      <c r="E141" s="51" t="s">
        <v>2454</v>
      </c>
      <c r="F141" s="65"/>
      <c r="G141" s="65"/>
    </row>
    <row r="142">
      <c r="A142" s="65"/>
      <c r="B142" s="41" t="s">
        <v>1292</v>
      </c>
      <c r="C142" s="43" t="s">
        <v>1308</v>
      </c>
      <c r="D142" s="98" t="s">
        <v>1304</v>
      </c>
      <c r="E142" s="9" t="s">
        <v>1309</v>
      </c>
      <c r="F142" s="13" t="s">
        <v>2455</v>
      </c>
      <c r="G142" s="65"/>
    </row>
    <row r="143">
      <c r="A143" s="65"/>
      <c r="B143" s="41" t="s">
        <v>1292</v>
      </c>
      <c r="C143" s="43" t="s">
        <v>1310</v>
      </c>
      <c r="D143" s="98" t="s">
        <v>1311</v>
      </c>
      <c r="E143" s="9" t="s">
        <v>1312</v>
      </c>
      <c r="F143" s="13" t="s">
        <v>2456</v>
      </c>
      <c r="G143" s="65"/>
    </row>
    <row r="144">
      <c r="A144" s="65"/>
      <c r="B144" s="41" t="s">
        <v>1292</v>
      </c>
      <c r="C144" s="43" t="s">
        <v>1313</v>
      </c>
      <c r="D144" s="98" t="s">
        <v>1314</v>
      </c>
      <c r="E144" s="9" t="s">
        <v>1315</v>
      </c>
      <c r="F144" s="13" t="s">
        <v>2457</v>
      </c>
      <c r="G144" s="65"/>
    </row>
    <row r="145">
      <c r="A145" s="65"/>
      <c r="B145" s="41" t="s">
        <v>1292</v>
      </c>
      <c r="C145" s="43" t="s">
        <v>1137</v>
      </c>
      <c r="D145" s="98" t="s">
        <v>1316</v>
      </c>
      <c r="E145" s="9" t="s">
        <v>1317</v>
      </c>
      <c r="F145" s="13" t="s">
        <v>2458</v>
      </c>
      <c r="G145" s="65"/>
    </row>
    <row r="146">
      <c r="A146" s="65"/>
      <c r="B146" s="41" t="s">
        <v>1292</v>
      </c>
      <c r="C146" s="43" t="s">
        <v>1318</v>
      </c>
      <c r="D146" s="98" t="s">
        <v>1319</v>
      </c>
      <c r="E146" s="9" t="s">
        <v>1320</v>
      </c>
      <c r="F146" s="13" t="s">
        <v>2459</v>
      </c>
      <c r="G146" s="65"/>
    </row>
    <row r="147">
      <c r="A147" s="65"/>
      <c r="B147" s="253"/>
      <c r="C147" s="43"/>
      <c r="D147" s="65"/>
      <c r="E147" s="65"/>
      <c r="F147" s="65"/>
      <c r="G147" s="65"/>
    </row>
    <row r="148">
      <c r="A148" s="65"/>
      <c r="B148" s="254" t="s">
        <v>2460</v>
      </c>
      <c r="C148" s="43"/>
      <c r="D148" s="65"/>
      <c r="E148" s="65"/>
      <c r="F148" s="65"/>
      <c r="G148" s="65"/>
    </row>
    <row r="149">
      <c r="A149" s="65"/>
      <c r="B149" s="65"/>
      <c r="C149" s="43"/>
      <c r="D149" s="65"/>
      <c r="E149" s="65"/>
      <c r="F149" s="65"/>
      <c r="G149" s="65"/>
    </row>
    <row r="150">
      <c r="A150" s="65"/>
      <c r="B150" s="65"/>
      <c r="C150" s="43"/>
      <c r="D150" s="65"/>
      <c r="E150" s="65"/>
      <c r="F150" s="65"/>
      <c r="G150" s="65"/>
    </row>
    <row r="151">
      <c r="A151" s="65"/>
      <c r="B151" s="65"/>
      <c r="C151" s="43"/>
      <c r="D151" s="65"/>
      <c r="E151" s="65"/>
      <c r="F151" s="65"/>
      <c r="G151" s="65"/>
    </row>
    <row r="152">
      <c r="A152" s="65"/>
      <c r="B152" s="65"/>
      <c r="C152" s="43"/>
      <c r="D152" s="65"/>
      <c r="E152" s="65"/>
      <c r="F152" s="65"/>
      <c r="G152" s="65"/>
    </row>
    <row r="153">
      <c r="A153" s="65"/>
      <c r="B153" s="41" t="s">
        <v>1038</v>
      </c>
      <c r="C153" s="42" t="s">
        <v>1039</v>
      </c>
      <c r="D153" s="65"/>
      <c r="E153" s="65"/>
      <c r="F153" s="65"/>
      <c r="G153" s="65"/>
    </row>
    <row r="154">
      <c r="A154" s="65"/>
      <c r="B154" s="41" t="s">
        <v>1038</v>
      </c>
      <c r="C154" s="71" t="s">
        <v>1324</v>
      </c>
      <c r="D154" s="71" t="s">
        <v>1325</v>
      </c>
      <c r="E154" s="65"/>
      <c r="F154" s="65"/>
      <c r="G154" s="65"/>
    </row>
    <row r="155">
      <c r="A155" s="65"/>
      <c r="B155" s="41" t="s">
        <v>1038</v>
      </c>
      <c r="C155" s="71" t="s">
        <v>1326</v>
      </c>
      <c r="D155" s="71" t="s">
        <v>1327</v>
      </c>
      <c r="E155" s="65"/>
      <c r="F155" s="65"/>
      <c r="G155" s="65"/>
    </row>
    <row r="156">
      <c r="A156" s="65"/>
      <c r="B156" s="41" t="s">
        <v>1038</v>
      </c>
      <c r="C156" s="71" t="s">
        <v>1328</v>
      </c>
      <c r="D156" s="71" t="s">
        <v>1329</v>
      </c>
      <c r="E156" s="65"/>
      <c r="F156" s="65"/>
      <c r="G156" s="65"/>
    </row>
    <row r="157">
      <c r="A157" s="65"/>
      <c r="B157" s="41" t="s">
        <v>1038</v>
      </c>
      <c r="C157" s="71" t="s">
        <v>1330</v>
      </c>
      <c r="D157" s="71" t="s">
        <v>1331</v>
      </c>
      <c r="E157" s="65"/>
      <c r="F157" s="65"/>
      <c r="G157" s="65"/>
    </row>
    <row r="158">
      <c r="A158" s="65"/>
      <c r="B158" s="65"/>
      <c r="C158" s="41"/>
      <c r="D158" s="41"/>
      <c r="E158" s="65"/>
      <c r="F158" s="65"/>
      <c r="G158" s="65"/>
    </row>
    <row r="159">
      <c r="A159" s="65"/>
      <c r="B159" s="41" t="s">
        <v>1335</v>
      </c>
      <c r="C159" s="43" t="s">
        <v>1615</v>
      </c>
      <c r="D159" s="65"/>
      <c r="E159" s="65"/>
      <c r="F159" s="65"/>
      <c r="G159" s="65"/>
    </row>
    <row r="160">
      <c r="A160" s="65"/>
      <c r="B160" s="41" t="s">
        <v>1335</v>
      </c>
      <c r="C160" s="71" t="s">
        <v>2461</v>
      </c>
      <c r="D160" s="71" t="s">
        <v>1336</v>
      </c>
      <c r="E160" s="43" t="s">
        <v>1338</v>
      </c>
      <c r="F160" s="65"/>
      <c r="G160" s="65"/>
    </row>
    <row r="161">
      <c r="A161" s="65"/>
      <c r="B161" s="41" t="s">
        <v>1335</v>
      </c>
      <c r="C161" s="71" t="s">
        <v>1340</v>
      </c>
      <c r="D161" s="71" t="s">
        <v>1339</v>
      </c>
      <c r="E161" s="43" t="s">
        <v>1338</v>
      </c>
      <c r="F161" s="65"/>
      <c r="G161" s="65"/>
    </row>
    <row r="162">
      <c r="A162" s="65"/>
      <c r="B162" s="41" t="s">
        <v>1335</v>
      </c>
      <c r="C162" s="71" t="s">
        <v>1341</v>
      </c>
      <c r="D162" s="71" t="s">
        <v>2462</v>
      </c>
      <c r="E162" s="43" t="s">
        <v>1338</v>
      </c>
      <c r="F162" s="65"/>
      <c r="G162" s="65"/>
    </row>
    <row r="163">
      <c r="A163" s="65"/>
      <c r="B163" s="41" t="s">
        <v>1335</v>
      </c>
      <c r="C163" s="71" t="s">
        <v>2463</v>
      </c>
      <c r="D163" s="71" t="s">
        <v>1342</v>
      </c>
      <c r="E163" s="43" t="s">
        <v>1338</v>
      </c>
      <c r="F163" s="65"/>
      <c r="G163" s="65"/>
    </row>
    <row r="164">
      <c r="A164" s="65"/>
      <c r="B164" s="41" t="s">
        <v>1335</v>
      </c>
      <c r="C164" s="254" t="s">
        <v>2464</v>
      </c>
      <c r="D164" s="41" t="s">
        <v>1344</v>
      </c>
      <c r="E164" s="42" t="s">
        <v>2465</v>
      </c>
      <c r="F164" s="65"/>
      <c r="G164" s="65" t="s">
        <v>1346</v>
      </c>
    </row>
    <row r="165">
      <c r="A165" s="65"/>
      <c r="B165" s="41" t="s">
        <v>1335</v>
      </c>
      <c r="C165" s="254" t="s">
        <v>2466</v>
      </c>
      <c r="D165" s="41" t="s">
        <v>1347</v>
      </c>
      <c r="E165" s="42" t="s">
        <v>2467</v>
      </c>
      <c r="F165" s="65"/>
      <c r="G165" s="65" t="s">
        <v>1349</v>
      </c>
    </row>
    <row r="166">
      <c r="A166" s="65"/>
      <c r="B166" s="41" t="s">
        <v>1335</v>
      </c>
      <c r="C166" s="254" t="s">
        <v>2468</v>
      </c>
      <c r="D166" s="41" t="s">
        <v>1350</v>
      </c>
      <c r="E166" s="42" t="s">
        <v>2469</v>
      </c>
      <c r="F166" s="65"/>
      <c r="G166" s="65" t="s">
        <v>1352</v>
      </c>
    </row>
    <row r="167">
      <c r="A167" s="65"/>
      <c r="B167" s="105" t="s">
        <v>1353</v>
      </c>
      <c r="C167" s="254" t="s">
        <v>2470</v>
      </c>
      <c r="D167" s="41" t="s">
        <v>1354</v>
      </c>
      <c r="E167" s="42" t="s">
        <v>2471</v>
      </c>
      <c r="F167" s="65"/>
      <c r="G167" s="65" t="s">
        <v>1356</v>
      </c>
    </row>
    <row r="168">
      <c r="A168" s="65"/>
      <c r="B168" s="105" t="s">
        <v>1353</v>
      </c>
      <c r="C168" s="254" t="s">
        <v>2472</v>
      </c>
      <c r="D168" s="41" t="s">
        <v>1357</v>
      </c>
      <c r="E168" s="42" t="s">
        <v>2473</v>
      </c>
      <c r="F168" s="65"/>
      <c r="G168" s="65" t="s">
        <v>1359</v>
      </c>
    </row>
    <row r="169">
      <c r="A169" s="65"/>
      <c r="B169" s="105" t="s">
        <v>1353</v>
      </c>
      <c r="C169" s="254" t="s">
        <v>2474</v>
      </c>
      <c r="D169" s="41" t="s">
        <v>1362</v>
      </c>
      <c r="E169" s="42" t="s">
        <v>2475</v>
      </c>
      <c r="F169" s="65"/>
      <c r="G169" s="65" t="s">
        <v>1364</v>
      </c>
    </row>
    <row r="170">
      <c r="A170" s="65"/>
      <c r="B170" s="105" t="s">
        <v>1353</v>
      </c>
      <c r="C170" s="255" t="s">
        <v>2476</v>
      </c>
      <c r="D170" s="41" t="s">
        <v>1367</v>
      </c>
      <c r="E170" s="42" t="s">
        <v>2477</v>
      </c>
      <c r="F170" s="65"/>
      <c r="G170" s="65" t="s">
        <v>1369</v>
      </c>
    </row>
    <row r="171">
      <c r="A171" s="65"/>
      <c r="B171" s="105" t="s">
        <v>1372</v>
      </c>
      <c r="C171" s="254" t="s">
        <v>2478</v>
      </c>
      <c r="D171" s="41" t="s">
        <v>1373</v>
      </c>
      <c r="E171" s="42" t="s">
        <v>2479</v>
      </c>
      <c r="G171" s="65" t="s">
        <v>1374</v>
      </c>
    </row>
    <row r="172">
      <c r="A172" s="65"/>
      <c r="B172" s="105" t="s">
        <v>1372</v>
      </c>
      <c r="C172" s="254" t="s">
        <v>2480</v>
      </c>
      <c r="D172" s="41" t="s">
        <v>1375</v>
      </c>
      <c r="E172" s="42" t="s">
        <v>2481</v>
      </c>
      <c r="G172" s="65" t="s">
        <v>1376</v>
      </c>
    </row>
    <row r="173">
      <c r="A173" s="65"/>
      <c r="B173" s="41"/>
      <c r="C173" s="41"/>
      <c r="D173" s="41"/>
      <c r="F173" s="42"/>
      <c r="G173" s="65"/>
    </row>
    <row r="174">
      <c r="A174" s="65"/>
      <c r="B174" s="41"/>
      <c r="C174" s="41"/>
      <c r="D174" s="41"/>
      <c r="E174" s="42"/>
      <c r="F174" s="42"/>
      <c r="G174" s="65"/>
    </row>
    <row r="175">
      <c r="A175" s="65"/>
      <c r="B175" s="41"/>
      <c r="C175" s="41"/>
      <c r="D175" s="41"/>
      <c r="E175" s="42"/>
      <c r="F175" s="42"/>
      <c r="G175" s="65"/>
    </row>
    <row r="176">
      <c r="A176" s="65"/>
      <c r="B176" s="41" t="s">
        <v>1043</v>
      </c>
      <c r="C176" s="41" t="s">
        <v>1044</v>
      </c>
      <c r="D176" s="41" t="s">
        <v>2482</v>
      </c>
      <c r="E176" s="41" t="s">
        <v>2483</v>
      </c>
      <c r="F176" s="41" t="s">
        <v>2484</v>
      </c>
      <c r="G176" s="65"/>
    </row>
    <row r="177">
      <c r="A177" s="65"/>
      <c r="B177" s="41" t="s">
        <v>1043</v>
      </c>
      <c r="C177" s="71" t="s">
        <v>2485</v>
      </c>
      <c r="D177" s="71" t="s">
        <v>2486</v>
      </c>
      <c r="E177" s="71" t="s">
        <v>2487</v>
      </c>
      <c r="F177" s="71" t="s">
        <v>2488</v>
      </c>
      <c r="G177" s="65"/>
    </row>
    <row r="178">
      <c r="A178" s="65"/>
      <c r="B178" s="41" t="s">
        <v>1043</v>
      </c>
      <c r="C178" s="71" t="s">
        <v>2489</v>
      </c>
      <c r="D178" s="71" t="s">
        <v>2487</v>
      </c>
      <c r="E178" s="71" t="s">
        <v>2490</v>
      </c>
      <c r="F178" s="71" t="s">
        <v>2491</v>
      </c>
      <c r="G178" s="65"/>
    </row>
    <row r="179">
      <c r="A179" s="65"/>
      <c r="B179" s="41" t="s">
        <v>1043</v>
      </c>
      <c r="C179" s="71" t="s">
        <v>2492</v>
      </c>
      <c r="D179" s="71" t="s">
        <v>2486</v>
      </c>
      <c r="E179" s="71" t="s">
        <v>2490</v>
      </c>
      <c r="F179" s="71" t="s">
        <v>2493</v>
      </c>
      <c r="G179" s="65"/>
    </row>
    <row r="180">
      <c r="A180" s="65"/>
      <c r="B180" s="41" t="s">
        <v>1043</v>
      </c>
      <c r="C180" s="71" t="s">
        <v>2494</v>
      </c>
      <c r="D180" s="71" t="s">
        <v>2495</v>
      </c>
      <c r="E180" s="71" t="s">
        <v>2490</v>
      </c>
      <c r="F180" s="71" t="s">
        <v>2496</v>
      </c>
      <c r="G180" s="65"/>
    </row>
    <row r="181">
      <c r="A181" s="65"/>
      <c r="B181" s="65"/>
      <c r="G181" s="65"/>
    </row>
    <row r="182">
      <c r="A182" s="65"/>
      <c r="B182" s="65"/>
      <c r="C182" s="256"/>
      <c r="D182" s="65"/>
      <c r="E182" s="65"/>
      <c r="F182" s="65"/>
      <c r="G182" s="65"/>
    </row>
    <row r="183">
      <c r="A183" s="65"/>
      <c r="B183" s="41" t="s">
        <v>1377</v>
      </c>
      <c r="C183" s="71" t="s">
        <v>1379</v>
      </c>
      <c r="D183" s="71" t="s">
        <v>1378</v>
      </c>
      <c r="E183" s="65"/>
      <c r="F183" s="65"/>
      <c r="G183" s="65"/>
    </row>
    <row r="184">
      <c r="A184" s="65"/>
      <c r="B184" s="41" t="s">
        <v>1377</v>
      </c>
      <c r="C184" s="71" t="s">
        <v>1381</v>
      </c>
      <c r="D184" s="71" t="s">
        <v>1380</v>
      </c>
      <c r="E184" s="65"/>
      <c r="F184" s="65"/>
      <c r="G184" s="65"/>
    </row>
    <row r="185">
      <c r="A185" s="65"/>
      <c r="B185" s="41" t="s">
        <v>1377</v>
      </c>
      <c r="C185" s="71" t="s">
        <v>1382</v>
      </c>
      <c r="D185" s="71" t="s">
        <v>1383</v>
      </c>
      <c r="E185" s="65"/>
      <c r="F185" s="65"/>
      <c r="G185" s="65"/>
    </row>
    <row r="186">
      <c r="A186" s="65"/>
      <c r="B186" s="41" t="s">
        <v>1377</v>
      </c>
      <c r="C186" s="71" t="s">
        <v>1385</v>
      </c>
      <c r="D186" s="71" t="s">
        <v>1386</v>
      </c>
      <c r="E186" s="65"/>
      <c r="F186" s="65"/>
      <c r="G186" s="65"/>
    </row>
    <row r="187">
      <c r="A187" s="65"/>
      <c r="B187" s="41" t="s">
        <v>1377</v>
      </c>
      <c r="C187" s="71" t="s">
        <v>2497</v>
      </c>
      <c r="D187" s="71" t="s">
        <v>1387</v>
      </c>
      <c r="E187" s="65"/>
      <c r="F187" s="65"/>
      <c r="G187" s="65"/>
    </row>
    <row r="188">
      <c r="A188" s="65"/>
      <c r="B188" s="41" t="s">
        <v>1377</v>
      </c>
      <c r="C188" s="110" t="s">
        <v>1389</v>
      </c>
      <c r="D188" s="257" t="s">
        <v>2498</v>
      </c>
      <c r="E188" s="65"/>
      <c r="F188" s="65"/>
      <c r="G188" s="65"/>
    </row>
    <row r="189">
      <c r="A189" s="65"/>
      <c r="B189" s="65"/>
      <c r="C189" s="71"/>
      <c r="D189" s="71"/>
      <c r="E189" s="65"/>
      <c r="F189" s="65"/>
      <c r="G189" s="65"/>
    </row>
    <row r="190">
      <c r="A190" s="65"/>
      <c r="B190" s="65"/>
      <c r="C190" s="256"/>
      <c r="D190" s="65"/>
      <c r="E190" s="65"/>
      <c r="F190" s="65"/>
      <c r="G190" s="65"/>
    </row>
    <row r="191">
      <c r="A191" s="65"/>
      <c r="B191" s="41" t="s">
        <v>1400</v>
      </c>
      <c r="C191" s="71" t="s">
        <v>1401</v>
      </c>
      <c r="D191" s="71" t="s">
        <v>1402</v>
      </c>
      <c r="E191" s="65"/>
      <c r="F191" s="65"/>
      <c r="G191" s="65"/>
    </row>
    <row r="192">
      <c r="A192" s="65"/>
      <c r="B192" s="41" t="s">
        <v>1400</v>
      </c>
      <c r="C192" s="71" t="s">
        <v>1403</v>
      </c>
      <c r="D192" s="71" t="s">
        <v>1404</v>
      </c>
      <c r="E192" s="65"/>
      <c r="F192" s="65"/>
      <c r="G192" s="65"/>
    </row>
    <row r="193">
      <c r="A193" s="65"/>
      <c r="B193" s="41" t="s">
        <v>1400</v>
      </c>
      <c r="C193" s="71" t="s">
        <v>1405</v>
      </c>
      <c r="D193" s="71" t="s">
        <v>2499</v>
      </c>
      <c r="E193" s="65"/>
      <c r="F193" s="65"/>
      <c r="G193" s="65"/>
    </row>
    <row r="194">
      <c r="A194" s="65"/>
      <c r="B194" s="65"/>
      <c r="C194" s="41"/>
      <c r="D194" s="41"/>
      <c r="E194" s="65"/>
      <c r="F194" s="65"/>
      <c r="G194" s="65"/>
    </row>
    <row r="195">
      <c r="A195" s="65"/>
      <c r="B195" s="65"/>
      <c r="C195" s="256"/>
      <c r="D195" s="65"/>
      <c r="E195" s="65"/>
      <c r="F195" s="65"/>
      <c r="G195" s="65"/>
    </row>
    <row r="196">
      <c r="A196" s="65"/>
      <c r="B196" s="41" t="s">
        <v>1377</v>
      </c>
      <c r="C196" s="71" t="s">
        <v>1408</v>
      </c>
      <c r="D196" s="71" t="s">
        <v>1407</v>
      </c>
      <c r="E196" s="65"/>
      <c r="F196" s="65"/>
      <c r="G196" s="65"/>
    </row>
    <row r="197">
      <c r="A197" s="65"/>
      <c r="B197" s="41" t="s">
        <v>1377</v>
      </c>
      <c r="C197" s="71"/>
      <c r="D197" s="65"/>
      <c r="E197" s="65"/>
      <c r="F197" s="65"/>
      <c r="G197" s="65"/>
    </row>
    <row r="198">
      <c r="A198" s="65"/>
      <c r="B198" s="41" t="s">
        <v>1377</v>
      </c>
      <c r="C198" s="71" t="s">
        <v>1412</v>
      </c>
      <c r="D198" s="71" t="s">
        <v>2075</v>
      </c>
      <c r="E198" s="65"/>
      <c r="F198" s="65"/>
      <c r="G198" s="65"/>
    </row>
    <row r="199">
      <c r="A199" s="65"/>
      <c r="B199" s="41" t="s">
        <v>1377</v>
      </c>
      <c r="C199" s="71" t="s">
        <v>1414</v>
      </c>
      <c r="D199" s="71" t="s">
        <v>1413</v>
      </c>
      <c r="E199" s="65"/>
      <c r="F199" s="65"/>
      <c r="G199" s="65"/>
    </row>
    <row r="200">
      <c r="A200" s="65"/>
      <c r="B200" s="41" t="s">
        <v>1377</v>
      </c>
      <c r="C200" s="71" t="s">
        <v>1415</v>
      </c>
      <c r="D200" s="71" t="s">
        <v>1416</v>
      </c>
      <c r="E200" s="65"/>
      <c r="F200" s="65"/>
      <c r="G200" s="65"/>
    </row>
    <row r="201">
      <c r="A201" s="65"/>
      <c r="B201" s="41" t="s">
        <v>1377</v>
      </c>
      <c r="C201" s="71" t="s">
        <v>1417</v>
      </c>
      <c r="D201" s="71" t="s">
        <v>2500</v>
      </c>
      <c r="E201" s="65"/>
      <c r="F201" s="65"/>
      <c r="G201" s="65"/>
    </row>
    <row r="202">
      <c r="A202" s="65"/>
      <c r="B202" s="41" t="s">
        <v>1195</v>
      </c>
      <c r="C202" s="71" t="s">
        <v>1419</v>
      </c>
      <c r="D202" s="71" t="s">
        <v>2501</v>
      </c>
      <c r="E202" s="65"/>
      <c r="F202" s="65"/>
      <c r="G202" s="65"/>
    </row>
    <row r="203">
      <c r="A203" s="65"/>
      <c r="B203" s="41" t="s">
        <v>1195</v>
      </c>
      <c r="C203" s="71" t="s">
        <v>1421</v>
      </c>
      <c r="D203" s="71" t="s">
        <v>2502</v>
      </c>
      <c r="E203" s="65"/>
      <c r="F203" s="65"/>
      <c r="G203" s="65"/>
    </row>
    <row r="204">
      <c r="A204" s="65"/>
      <c r="B204" s="42" t="s">
        <v>1423</v>
      </c>
      <c r="C204" s="43" t="s">
        <v>1093</v>
      </c>
      <c r="F204" s="65"/>
      <c r="G204" s="65"/>
    </row>
    <row r="205">
      <c r="A205" s="65"/>
      <c r="B205" s="42" t="s">
        <v>1423</v>
      </c>
      <c r="C205" s="41" t="s">
        <v>1335</v>
      </c>
      <c r="D205" s="41" t="s">
        <v>2503</v>
      </c>
      <c r="E205" s="41" t="s">
        <v>2484</v>
      </c>
      <c r="F205" s="65"/>
      <c r="G205" s="65"/>
    </row>
    <row r="206">
      <c r="A206" s="65"/>
      <c r="B206" s="42" t="s">
        <v>1423</v>
      </c>
      <c r="C206" s="71" t="s">
        <v>1424</v>
      </c>
      <c r="D206" s="71" t="s">
        <v>1426</v>
      </c>
      <c r="E206" s="71" t="s">
        <v>1425</v>
      </c>
      <c r="F206" s="65"/>
      <c r="G206" s="65"/>
    </row>
    <row r="207">
      <c r="A207" s="65"/>
      <c r="B207" s="42" t="s">
        <v>1423</v>
      </c>
      <c r="C207" s="71" t="s">
        <v>1427</v>
      </c>
      <c r="D207" s="71" t="s">
        <v>1429</v>
      </c>
      <c r="E207" s="71" t="s">
        <v>1428</v>
      </c>
      <c r="F207" s="65"/>
      <c r="G207" s="65"/>
    </row>
    <row r="208">
      <c r="A208" s="65"/>
      <c r="B208" s="42" t="s">
        <v>1423</v>
      </c>
      <c r="C208" s="71" t="s">
        <v>1430</v>
      </c>
      <c r="D208" s="71" t="s">
        <v>1432</v>
      </c>
      <c r="E208" s="71" t="s">
        <v>1431</v>
      </c>
      <c r="F208" s="65"/>
      <c r="G208" s="65"/>
    </row>
    <row r="209">
      <c r="A209" s="65"/>
      <c r="B209" s="42" t="s">
        <v>1423</v>
      </c>
      <c r="C209" s="71" t="s">
        <v>1433</v>
      </c>
      <c r="D209" s="71" t="s">
        <v>1435</v>
      </c>
      <c r="E209" s="71" t="s">
        <v>1434</v>
      </c>
      <c r="F209" s="65"/>
      <c r="G209" s="65"/>
    </row>
    <row r="210">
      <c r="A210" s="65"/>
      <c r="B210" s="42" t="s">
        <v>1423</v>
      </c>
      <c r="C210" s="71" t="s">
        <v>1407</v>
      </c>
      <c r="D210" s="71" t="s">
        <v>1437</v>
      </c>
      <c r="E210" s="71" t="s">
        <v>2504</v>
      </c>
      <c r="F210" s="65"/>
      <c r="G210" s="65"/>
    </row>
    <row r="211">
      <c r="A211" s="65"/>
      <c r="B211" s="42" t="s">
        <v>1423</v>
      </c>
      <c r="C211" s="71" t="s">
        <v>1438</v>
      </c>
      <c r="D211" s="71" t="s">
        <v>1440</v>
      </c>
      <c r="E211" s="71" t="s">
        <v>2505</v>
      </c>
      <c r="F211" s="65"/>
      <c r="G211" s="65"/>
    </row>
    <row r="212">
      <c r="A212" s="65"/>
      <c r="B212" s="42" t="s">
        <v>1423</v>
      </c>
      <c r="C212" s="71" t="s">
        <v>1441</v>
      </c>
      <c r="D212" s="71" t="s">
        <v>1443</v>
      </c>
      <c r="E212" s="71" t="s">
        <v>1442</v>
      </c>
      <c r="F212" s="65"/>
      <c r="G212" s="65"/>
    </row>
    <row r="213">
      <c r="A213" s="65"/>
      <c r="B213" s="42" t="s">
        <v>1423</v>
      </c>
      <c r="C213" s="71" t="s">
        <v>1444</v>
      </c>
      <c r="D213" s="71" t="s">
        <v>1446</v>
      </c>
      <c r="E213" s="71" t="s">
        <v>2506</v>
      </c>
      <c r="F213" s="65"/>
      <c r="G213" s="65"/>
    </row>
    <row r="214">
      <c r="A214" s="65"/>
      <c r="B214" s="42" t="s">
        <v>1423</v>
      </c>
      <c r="C214" s="71" t="s">
        <v>1447</v>
      </c>
      <c r="D214" s="71" t="s">
        <v>1449</v>
      </c>
      <c r="E214" s="71" t="s">
        <v>1448</v>
      </c>
      <c r="F214" s="65"/>
      <c r="G214" s="65"/>
    </row>
    <row r="215">
      <c r="A215" s="65"/>
      <c r="B215" s="42" t="s">
        <v>1423</v>
      </c>
      <c r="C215" s="71" t="s">
        <v>1450</v>
      </c>
      <c r="D215" s="71" t="s">
        <v>1452</v>
      </c>
      <c r="E215" s="71" t="s">
        <v>1451</v>
      </c>
      <c r="F215" s="65"/>
      <c r="G215" s="65"/>
    </row>
    <row r="216">
      <c r="A216" s="65"/>
      <c r="B216" s="42" t="s">
        <v>1423</v>
      </c>
      <c r="C216" s="71" t="s">
        <v>1453</v>
      </c>
      <c r="D216" s="71" t="s">
        <v>1455</v>
      </c>
      <c r="E216" s="71" t="s">
        <v>1454</v>
      </c>
      <c r="F216" s="65"/>
      <c r="G216" s="65"/>
    </row>
    <row r="217">
      <c r="C217" s="258"/>
    </row>
    <row r="223">
      <c r="B223" s="112" t="s">
        <v>1456</v>
      </c>
      <c r="C223" s="107" t="s">
        <v>2507</v>
      </c>
      <c r="D223" s="107" t="s">
        <v>1458</v>
      </c>
    </row>
    <row r="224">
      <c r="B224" s="112" t="s">
        <v>1456</v>
      </c>
      <c r="C224" s="107" t="s">
        <v>2508</v>
      </c>
      <c r="D224" s="107" t="s">
        <v>2509</v>
      </c>
    </row>
    <row r="225">
      <c r="B225" s="112" t="s">
        <v>1456</v>
      </c>
      <c r="C225" s="107" t="s">
        <v>1370</v>
      </c>
      <c r="D225" s="107" t="s">
        <v>1371</v>
      </c>
    </row>
    <row r="226">
      <c r="B226" s="112" t="s">
        <v>1456</v>
      </c>
      <c r="C226" s="107" t="s">
        <v>1365</v>
      </c>
      <c r="D226" s="107" t="s">
        <v>1366</v>
      </c>
    </row>
    <row r="227">
      <c r="B227" s="112" t="s">
        <v>1456</v>
      </c>
      <c r="C227" s="107" t="s">
        <v>1360</v>
      </c>
      <c r="D227" s="107" t="s">
        <v>1361</v>
      </c>
    </row>
    <row r="228">
      <c r="B228" s="112" t="s">
        <v>1461</v>
      </c>
      <c r="C228" s="107" t="s">
        <v>1128</v>
      </c>
      <c r="D228" s="107" t="s">
        <v>1462</v>
      </c>
    </row>
    <row r="229">
      <c r="C229" s="107" t="s">
        <v>1463</v>
      </c>
      <c r="D229" s="107" t="s">
        <v>1464</v>
      </c>
    </row>
    <row r="230">
      <c r="C230" s="107" t="s">
        <v>1465</v>
      </c>
      <c r="D230" s="107" t="s">
        <v>1466</v>
      </c>
    </row>
    <row r="231">
      <c r="C231" s="107" t="s">
        <v>1467</v>
      </c>
      <c r="D231" s="107" t="s">
        <v>1468</v>
      </c>
    </row>
    <row r="232">
      <c r="C232" s="107" t="s">
        <v>1469</v>
      </c>
      <c r="D232" s="107" t="s">
        <v>1470</v>
      </c>
    </row>
    <row r="233">
      <c r="C233" s="107" t="s">
        <v>1471</v>
      </c>
      <c r="D233" s="107" t="s">
        <v>1472</v>
      </c>
    </row>
    <row r="234">
      <c r="C234" s="107" t="s">
        <v>1473</v>
      </c>
      <c r="D234" s="107" t="s">
        <v>1474</v>
      </c>
    </row>
    <row r="235">
      <c r="C235" s="107" t="s">
        <v>1475</v>
      </c>
      <c r="D235" s="107" t="s">
        <v>1476</v>
      </c>
    </row>
    <row r="236">
      <c r="C236" s="107" t="s">
        <v>1477</v>
      </c>
      <c r="D236" s="107" t="s">
        <v>1478</v>
      </c>
    </row>
    <row r="237">
      <c r="C237" s="107" t="s">
        <v>1479</v>
      </c>
      <c r="D237" s="107" t="s">
        <v>1480</v>
      </c>
    </row>
    <row r="238">
      <c r="C238" s="107" t="s">
        <v>1481</v>
      </c>
      <c r="D238" s="107" t="s">
        <v>2510</v>
      </c>
    </row>
    <row r="239">
      <c r="C239" s="107" t="s">
        <v>1481</v>
      </c>
      <c r="D239" s="107" t="s">
        <v>2511</v>
      </c>
    </row>
    <row r="240">
      <c r="C240" s="107" t="s">
        <v>2512</v>
      </c>
      <c r="D240" s="107" t="s">
        <v>2513</v>
      </c>
    </row>
    <row r="241">
      <c r="B241" s="112" t="s">
        <v>1485</v>
      </c>
      <c r="C241" s="107" t="s">
        <v>1211</v>
      </c>
      <c r="D241" s="107" t="s">
        <v>1486</v>
      </c>
    </row>
    <row r="242">
      <c r="C242" s="107" t="s">
        <v>1487</v>
      </c>
      <c r="D242" s="107" t="s">
        <v>1488</v>
      </c>
    </row>
    <row r="243">
      <c r="C243" s="107" t="s">
        <v>1489</v>
      </c>
      <c r="D243" s="107" t="s">
        <v>1490</v>
      </c>
    </row>
    <row r="244">
      <c r="C244" s="107" t="s">
        <v>1491</v>
      </c>
      <c r="D244" s="107" t="s">
        <v>1492</v>
      </c>
    </row>
    <row r="245">
      <c r="C245" s="107" t="s">
        <v>1493</v>
      </c>
      <c r="D245" s="107" t="s">
        <v>1494</v>
      </c>
    </row>
    <row r="246">
      <c r="C246" s="107" t="s">
        <v>1495</v>
      </c>
      <c r="D246" s="107" t="s">
        <v>1496</v>
      </c>
    </row>
    <row r="247">
      <c r="C247" s="107" t="s">
        <v>1497</v>
      </c>
      <c r="D247" s="107" t="s">
        <v>1498</v>
      </c>
    </row>
    <row r="248">
      <c r="C248" s="107" t="s">
        <v>1499</v>
      </c>
      <c r="D248" s="107" t="s">
        <v>1500</v>
      </c>
    </row>
    <row r="249">
      <c r="C249" s="107" t="s">
        <v>1501</v>
      </c>
      <c r="D249" s="107" t="s">
        <v>2514</v>
      </c>
    </row>
    <row r="250">
      <c r="B250" s="113"/>
      <c r="C250" s="107"/>
    </row>
    <row r="251">
      <c r="B251" s="113"/>
      <c r="C251" s="107" t="s">
        <v>1058</v>
      </c>
      <c r="D251" s="44" t="s">
        <v>1503</v>
      </c>
      <c r="E251" s="104" t="s">
        <v>1034</v>
      </c>
    </row>
    <row r="252">
      <c r="B252" s="113"/>
      <c r="C252" s="107" t="s">
        <v>1504</v>
      </c>
      <c r="D252" s="44" t="s">
        <v>1505</v>
      </c>
      <c r="E252" s="104" t="s">
        <v>1034</v>
      </c>
    </row>
    <row r="253">
      <c r="B253" s="113"/>
      <c r="C253" s="107" t="s">
        <v>1506</v>
      </c>
      <c r="D253" s="44" t="s">
        <v>1507</v>
      </c>
      <c r="E253" s="104" t="s">
        <v>1034</v>
      </c>
    </row>
    <row r="254">
      <c r="B254" s="113"/>
      <c r="C254" s="107" t="s">
        <v>1508</v>
      </c>
      <c r="D254" s="44" t="s">
        <v>1509</v>
      </c>
      <c r="E254" s="104" t="s">
        <v>1034</v>
      </c>
    </row>
    <row r="255">
      <c r="B255" s="113"/>
      <c r="C255" s="107"/>
      <c r="D255" s="107"/>
    </row>
    <row r="256">
      <c r="B256" s="113"/>
      <c r="C256" s="107"/>
      <c r="D256" s="107"/>
    </row>
    <row r="257">
      <c r="B257" s="113"/>
      <c r="C257" s="107"/>
      <c r="D257" s="107"/>
    </row>
    <row r="258">
      <c r="B258" s="113"/>
      <c r="C258" s="107"/>
      <c r="D258" s="107"/>
    </row>
    <row r="259">
      <c r="B259" s="112" t="s">
        <v>1510</v>
      </c>
      <c r="C259" s="107" t="s">
        <v>1511</v>
      </c>
      <c r="D259" s="107" t="s">
        <v>1512</v>
      </c>
    </row>
    <row r="260">
      <c r="C260" s="107" t="s">
        <v>1513</v>
      </c>
      <c r="D260" s="107" t="s">
        <v>1514</v>
      </c>
    </row>
    <row r="261">
      <c r="C261" s="107" t="s">
        <v>1515</v>
      </c>
      <c r="D261" s="107" t="s">
        <v>1516</v>
      </c>
    </row>
    <row r="262">
      <c r="C262" s="107" t="s">
        <v>1069</v>
      </c>
      <c r="D262" s="107" t="s">
        <v>1517</v>
      </c>
    </row>
    <row r="263">
      <c r="C263" s="107" t="s">
        <v>1518</v>
      </c>
      <c r="D263" s="107" t="s">
        <v>2515</v>
      </c>
    </row>
    <row r="264">
      <c r="C264" s="107" t="s">
        <v>1520</v>
      </c>
      <c r="D264" s="107" t="s">
        <v>1521</v>
      </c>
    </row>
    <row r="265">
      <c r="C265" s="107" t="s">
        <v>1522</v>
      </c>
      <c r="D265" s="107" t="s">
        <v>1523</v>
      </c>
    </row>
    <row r="266">
      <c r="C266" s="107" t="s">
        <v>1524</v>
      </c>
      <c r="D266" s="107" t="s">
        <v>1525</v>
      </c>
    </row>
    <row r="267">
      <c r="C267" s="107" t="s">
        <v>1186</v>
      </c>
      <c r="D267" s="107" t="s">
        <v>1526</v>
      </c>
    </row>
    <row r="268">
      <c r="B268" s="112" t="s">
        <v>1527</v>
      </c>
      <c r="C268" s="107" t="s">
        <v>1293</v>
      </c>
      <c r="D268" s="107" t="s">
        <v>1528</v>
      </c>
    </row>
    <row r="269">
      <c r="C269" s="107" t="s">
        <v>1040</v>
      </c>
      <c r="D269" s="107" t="s">
        <v>2516</v>
      </c>
    </row>
    <row r="270">
      <c r="C270" s="107" t="s">
        <v>1028</v>
      </c>
      <c r="D270" s="107" t="s">
        <v>1530</v>
      </c>
    </row>
    <row r="271">
      <c r="C271" s="107" t="s">
        <v>1531</v>
      </c>
      <c r="D271" s="107" t="s">
        <v>2517</v>
      </c>
    </row>
    <row r="272">
      <c r="C272" s="107" t="s">
        <v>1533</v>
      </c>
      <c r="D272" s="107" t="s">
        <v>1534</v>
      </c>
    </row>
    <row r="273">
      <c r="C273" s="107" t="s">
        <v>1535</v>
      </c>
      <c r="D273" s="107" t="s">
        <v>1536</v>
      </c>
    </row>
    <row r="274">
      <c r="C274" s="107" t="s">
        <v>1403</v>
      </c>
      <c r="D274" s="107" t="s">
        <v>1537</v>
      </c>
    </row>
    <row r="275">
      <c r="C275" s="107" t="s">
        <v>1538</v>
      </c>
      <c r="D275" s="107" t="s">
        <v>1539</v>
      </c>
    </row>
    <row r="276">
      <c r="C276" s="107" t="s">
        <v>2518</v>
      </c>
      <c r="D276" s="107" t="s">
        <v>2519</v>
      </c>
    </row>
    <row r="277">
      <c r="C277" s="107" t="s">
        <v>1540</v>
      </c>
      <c r="D277" s="107" t="s">
        <v>1541</v>
      </c>
    </row>
    <row r="278">
      <c r="B278" s="112" t="s">
        <v>1542</v>
      </c>
      <c r="C278" s="107" t="s">
        <v>1543</v>
      </c>
      <c r="D278" s="107" t="s">
        <v>1544</v>
      </c>
    </row>
    <row r="279">
      <c r="C279" s="107" t="s">
        <v>1545</v>
      </c>
      <c r="D279" s="107" t="s">
        <v>1546</v>
      </c>
    </row>
    <row r="280">
      <c r="C280" s="107" t="s">
        <v>1547</v>
      </c>
      <c r="D280" s="107" t="s">
        <v>1548</v>
      </c>
    </row>
    <row r="281">
      <c r="C281" s="107" t="s">
        <v>1549</v>
      </c>
      <c r="D281" s="107" t="s">
        <v>1550</v>
      </c>
    </row>
    <row r="282">
      <c r="C282" s="107" t="s">
        <v>1552</v>
      </c>
      <c r="D282" s="107" t="s">
        <v>1553</v>
      </c>
    </row>
    <row r="283">
      <c r="C283" s="107" t="s">
        <v>2520</v>
      </c>
      <c r="D283" s="107" t="s">
        <v>1555</v>
      </c>
    </row>
    <row r="284">
      <c r="C284" s="107" t="s">
        <v>1556</v>
      </c>
      <c r="D284" s="107" t="s">
        <v>1557</v>
      </c>
    </row>
    <row r="285">
      <c r="C285" s="107" t="s">
        <v>1290</v>
      </c>
      <c r="D285" s="107" t="s">
        <v>2521</v>
      </c>
    </row>
    <row r="288">
      <c r="B288" s="112" t="s">
        <v>2522</v>
      </c>
      <c r="C288" s="107" t="s">
        <v>2523</v>
      </c>
      <c r="D288" s="107" t="s">
        <v>2524</v>
      </c>
    </row>
    <row r="289">
      <c r="B289" s="112" t="s">
        <v>2522</v>
      </c>
      <c r="C289" s="107" t="s">
        <v>2525</v>
      </c>
    </row>
    <row r="290">
      <c r="B290" s="112" t="s">
        <v>2522</v>
      </c>
      <c r="C290" s="107" t="s">
        <v>2526</v>
      </c>
      <c r="D290" s="107" t="s">
        <v>2527</v>
      </c>
    </row>
    <row r="291">
      <c r="B291" s="112" t="s">
        <v>2522</v>
      </c>
      <c r="C291" s="107" t="s">
        <v>2528</v>
      </c>
    </row>
    <row r="292">
      <c r="B292" s="112" t="s">
        <v>2522</v>
      </c>
      <c r="C292" s="107" t="s">
        <v>2529</v>
      </c>
      <c r="D292" s="107" t="s">
        <v>2530</v>
      </c>
    </row>
    <row r="293">
      <c r="B293" s="112" t="s">
        <v>2522</v>
      </c>
      <c r="C293" s="107" t="s">
        <v>2531</v>
      </c>
      <c r="D293" s="107" t="s">
        <v>2532</v>
      </c>
    </row>
    <row r="294">
      <c r="B294" s="112" t="s">
        <v>1559</v>
      </c>
      <c r="C294" s="107" t="s">
        <v>1560</v>
      </c>
      <c r="D294" s="107" t="s">
        <v>1561</v>
      </c>
    </row>
    <row r="295">
      <c r="B295" s="112" t="s">
        <v>1559</v>
      </c>
      <c r="C295" s="107" t="s">
        <v>1562</v>
      </c>
      <c r="D295" s="107" t="s">
        <v>1563</v>
      </c>
    </row>
    <row r="296">
      <c r="B296" s="112" t="s">
        <v>1559</v>
      </c>
      <c r="C296" s="107" t="s">
        <v>2533</v>
      </c>
      <c r="D296" s="107" t="s">
        <v>2534</v>
      </c>
    </row>
    <row r="297">
      <c r="B297" s="112" t="s">
        <v>1559</v>
      </c>
      <c r="C297" s="107" t="s">
        <v>1564</v>
      </c>
      <c r="D297" s="107" t="s">
        <v>1565</v>
      </c>
    </row>
    <row r="298">
      <c r="B298" s="112" t="s">
        <v>1559</v>
      </c>
      <c r="C298" s="107" t="s">
        <v>1566</v>
      </c>
      <c r="D298" s="107" t="s">
        <v>1567</v>
      </c>
    </row>
    <row r="299">
      <c r="B299" s="112" t="s">
        <v>1559</v>
      </c>
      <c r="C299" s="107" t="s">
        <v>1568</v>
      </c>
      <c r="D299" s="107" t="s">
        <v>1569</v>
      </c>
    </row>
    <row r="300">
      <c r="B300" s="112" t="s">
        <v>1559</v>
      </c>
      <c r="C300" s="107" t="s">
        <v>1570</v>
      </c>
      <c r="D300" s="107" t="s">
        <v>1571</v>
      </c>
    </row>
    <row r="301">
      <c r="B301" s="112" t="s">
        <v>1559</v>
      </c>
      <c r="C301" s="107" t="s">
        <v>1572</v>
      </c>
      <c r="D301" s="107" t="s">
        <v>1573</v>
      </c>
    </row>
    <row r="302">
      <c r="B302" s="112" t="s">
        <v>1559</v>
      </c>
      <c r="C302" s="107" t="s">
        <v>2535</v>
      </c>
      <c r="D302" s="107" t="s">
        <v>2536</v>
      </c>
    </row>
    <row r="303">
      <c r="B303" s="112" t="s">
        <v>1559</v>
      </c>
      <c r="C303" s="107" t="s">
        <v>1574</v>
      </c>
      <c r="D303" s="107" t="s">
        <v>1575</v>
      </c>
    </row>
    <row r="304">
      <c r="B304" s="112" t="s">
        <v>1559</v>
      </c>
      <c r="C304" s="107" t="s">
        <v>1576</v>
      </c>
      <c r="D304" s="107" t="s">
        <v>1577</v>
      </c>
    </row>
    <row r="305">
      <c r="B305" s="112" t="s">
        <v>1559</v>
      </c>
      <c r="C305" s="107" t="s">
        <v>2537</v>
      </c>
      <c r="D305" s="107" t="s">
        <v>2538</v>
      </c>
    </row>
    <row r="306">
      <c r="B306" s="112" t="s">
        <v>1559</v>
      </c>
      <c r="C306" s="107" t="s">
        <v>2539</v>
      </c>
      <c r="D306" s="107" t="s">
        <v>2540</v>
      </c>
    </row>
    <row r="307">
      <c r="B307" s="112" t="s">
        <v>1559</v>
      </c>
      <c r="C307" s="107" t="s">
        <v>2541</v>
      </c>
      <c r="D307" s="107" t="s">
        <v>2542</v>
      </c>
    </row>
    <row r="308">
      <c r="B308" s="112" t="s">
        <v>1559</v>
      </c>
      <c r="C308" s="107" t="s">
        <v>2543</v>
      </c>
      <c r="D308" s="107" t="s">
        <v>2544</v>
      </c>
    </row>
    <row r="309">
      <c r="B309" s="112" t="s">
        <v>1559</v>
      </c>
      <c r="C309" s="107" t="s">
        <v>2545</v>
      </c>
      <c r="D309" s="107" t="s">
        <v>2546</v>
      </c>
    </row>
    <row r="310">
      <c r="B310" s="112" t="s">
        <v>1559</v>
      </c>
      <c r="C310" s="107" t="s">
        <v>1578</v>
      </c>
      <c r="D310" s="107" t="s">
        <v>1579</v>
      </c>
    </row>
    <row r="311">
      <c r="B311" s="112" t="s">
        <v>1559</v>
      </c>
      <c r="C311" s="107" t="s">
        <v>2547</v>
      </c>
      <c r="D311" s="107" t="s">
        <v>2548</v>
      </c>
    </row>
    <row r="312">
      <c r="B312" s="112" t="s">
        <v>1559</v>
      </c>
      <c r="C312" s="107" t="s">
        <v>1580</v>
      </c>
      <c r="D312" s="107" t="s">
        <v>1581</v>
      </c>
    </row>
    <row r="313">
      <c r="B313" s="112" t="s">
        <v>1559</v>
      </c>
      <c r="C313" s="107" t="s">
        <v>2549</v>
      </c>
      <c r="D313" s="107" t="s">
        <v>2550</v>
      </c>
    </row>
    <row r="314">
      <c r="B314" s="112" t="s">
        <v>1559</v>
      </c>
      <c r="C314" s="107" t="s">
        <v>1582</v>
      </c>
      <c r="D314" s="107" t="s">
        <v>1583</v>
      </c>
    </row>
    <row r="315">
      <c r="B315" s="112" t="s">
        <v>1559</v>
      </c>
      <c r="C315" s="107" t="s">
        <v>1584</v>
      </c>
      <c r="D315" s="107" t="s">
        <v>1585</v>
      </c>
    </row>
    <row r="316">
      <c r="B316" s="112" t="s">
        <v>1559</v>
      </c>
      <c r="C316" s="107" t="s">
        <v>1584</v>
      </c>
      <c r="D316" s="107" t="s">
        <v>1586</v>
      </c>
    </row>
    <row r="317">
      <c r="B317" s="112" t="s">
        <v>1559</v>
      </c>
      <c r="C317" s="107" t="s">
        <v>2551</v>
      </c>
      <c r="D317" s="107" t="s">
        <v>1589</v>
      </c>
    </row>
    <row r="318">
      <c r="B318" s="112" t="s">
        <v>1590</v>
      </c>
      <c r="C318" s="107" t="s">
        <v>2552</v>
      </c>
      <c r="D318" s="107" t="s">
        <v>2553</v>
      </c>
    </row>
    <row r="319">
      <c r="B319" s="112" t="s">
        <v>1590</v>
      </c>
      <c r="C319" s="107" t="s">
        <v>1591</v>
      </c>
      <c r="D319" s="115" t="s">
        <v>1592</v>
      </c>
    </row>
    <row r="320">
      <c r="B320" s="112" t="s">
        <v>1590</v>
      </c>
      <c r="C320" s="107" t="s">
        <v>2554</v>
      </c>
      <c r="D320" s="115" t="s">
        <v>2555</v>
      </c>
    </row>
    <row r="321">
      <c r="B321" s="112" t="s">
        <v>1590</v>
      </c>
      <c r="C321" s="107" t="s">
        <v>2556</v>
      </c>
      <c r="D321" s="107" t="s">
        <v>2557</v>
      </c>
    </row>
    <row r="322">
      <c r="B322" s="112" t="s">
        <v>1590</v>
      </c>
      <c r="C322" s="259" t="s">
        <v>2558</v>
      </c>
      <c r="D322" s="259" t="s">
        <v>2559</v>
      </c>
    </row>
    <row r="323">
      <c r="B323" s="112" t="s">
        <v>1590</v>
      </c>
      <c r="C323" s="259" t="s">
        <v>2560</v>
      </c>
      <c r="D323" s="259" t="s">
        <v>2561</v>
      </c>
    </row>
    <row r="324">
      <c r="B324" s="112" t="s">
        <v>1590</v>
      </c>
      <c r="C324" s="107" t="s">
        <v>2562</v>
      </c>
      <c r="D324" s="107" t="s">
        <v>2563</v>
      </c>
    </row>
    <row r="325">
      <c r="B325" s="112" t="s">
        <v>1590</v>
      </c>
      <c r="C325" s="107" t="s">
        <v>2564</v>
      </c>
      <c r="D325" s="107" t="s">
        <v>2565</v>
      </c>
    </row>
    <row r="326">
      <c r="B326" s="112" t="s">
        <v>1590</v>
      </c>
      <c r="C326" s="107" t="s">
        <v>2566</v>
      </c>
    </row>
    <row r="327">
      <c r="B327" s="112" t="s">
        <v>1590</v>
      </c>
      <c r="C327" s="107" t="s">
        <v>2567</v>
      </c>
    </row>
    <row r="328">
      <c r="B328" s="112" t="s">
        <v>1590</v>
      </c>
      <c r="C328" s="107" t="s">
        <v>1593</v>
      </c>
      <c r="D328" s="107" t="s">
        <v>1594</v>
      </c>
    </row>
    <row r="329">
      <c r="B329" s="112" t="s">
        <v>1590</v>
      </c>
      <c r="C329" s="107" t="s">
        <v>2568</v>
      </c>
      <c r="D329" s="107" t="s">
        <v>2569</v>
      </c>
    </row>
    <row r="330">
      <c r="B330" s="112" t="s">
        <v>1590</v>
      </c>
      <c r="C330" s="107" t="s">
        <v>1595</v>
      </c>
      <c r="D330" s="107" t="s">
        <v>1596</v>
      </c>
    </row>
    <row r="331">
      <c r="B331" s="112" t="s">
        <v>1590</v>
      </c>
      <c r="C331" s="107" t="s">
        <v>2570</v>
      </c>
      <c r="D331" s="107" t="s">
        <v>2571</v>
      </c>
    </row>
    <row r="332">
      <c r="B332" s="112" t="s">
        <v>1590</v>
      </c>
      <c r="C332" s="107" t="s">
        <v>2572</v>
      </c>
      <c r="D332" s="107" t="s">
        <v>2573</v>
      </c>
    </row>
    <row r="333">
      <c r="B333" s="112" t="s">
        <v>1590</v>
      </c>
      <c r="C333" s="107" t="s">
        <v>2574</v>
      </c>
      <c r="D333" s="107" t="s">
        <v>2575</v>
      </c>
    </row>
    <row r="334">
      <c r="B334" s="112" t="s">
        <v>1590</v>
      </c>
      <c r="C334" s="107" t="s">
        <v>2576</v>
      </c>
      <c r="D334" s="107" t="s">
        <v>2577</v>
      </c>
    </row>
    <row r="335">
      <c r="B335" s="112" t="s">
        <v>1590</v>
      </c>
      <c r="C335" s="107" t="s">
        <v>2578</v>
      </c>
      <c r="D335" s="107" t="s">
        <v>2579</v>
      </c>
    </row>
    <row r="336">
      <c r="B336" s="112" t="s">
        <v>1590</v>
      </c>
      <c r="C336" s="107" t="s">
        <v>2580</v>
      </c>
      <c r="D336" s="107" t="s">
        <v>2581</v>
      </c>
    </row>
    <row r="337">
      <c r="B337" s="112" t="s">
        <v>1590</v>
      </c>
      <c r="C337" s="107" t="s">
        <v>2582</v>
      </c>
      <c r="D337" s="107" t="s">
        <v>2583</v>
      </c>
    </row>
    <row r="338">
      <c r="B338" s="112" t="s">
        <v>1590</v>
      </c>
      <c r="C338" s="107" t="s">
        <v>2584</v>
      </c>
      <c r="D338" s="107" t="s">
        <v>2585</v>
      </c>
    </row>
    <row r="339">
      <c r="B339" s="112" t="s">
        <v>1590</v>
      </c>
      <c r="C339" s="107" t="s">
        <v>2586</v>
      </c>
      <c r="D339" s="107" t="s">
        <v>2587</v>
      </c>
    </row>
    <row r="340">
      <c r="B340" s="112" t="s">
        <v>1590</v>
      </c>
      <c r="C340" s="107" t="s">
        <v>1597</v>
      </c>
      <c r="D340" s="107" t="s">
        <v>1598</v>
      </c>
    </row>
    <row r="341">
      <c r="B341" s="112" t="s">
        <v>1590</v>
      </c>
      <c r="C341" s="107" t="s">
        <v>1599</v>
      </c>
      <c r="D341" s="107" t="s">
        <v>1600</v>
      </c>
    </row>
    <row r="342">
      <c r="B342" s="112" t="s">
        <v>1590</v>
      </c>
      <c r="C342" s="107" t="s">
        <v>2588</v>
      </c>
      <c r="D342" s="107" t="s">
        <v>2589</v>
      </c>
    </row>
    <row r="343">
      <c r="B343" s="112" t="s">
        <v>1590</v>
      </c>
      <c r="C343" s="107" t="s">
        <v>1601</v>
      </c>
      <c r="D343" s="107" t="s">
        <v>1602</v>
      </c>
    </row>
    <row r="344">
      <c r="B344" s="112" t="s">
        <v>1590</v>
      </c>
      <c r="C344" s="107" t="s">
        <v>2590</v>
      </c>
      <c r="D344" s="107" t="s">
        <v>2591</v>
      </c>
    </row>
    <row r="345">
      <c r="B345" s="112" t="s">
        <v>1590</v>
      </c>
      <c r="C345" s="107" t="s">
        <v>1603</v>
      </c>
      <c r="D345" s="107" t="s">
        <v>1604</v>
      </c>
    </row>
    <row r="346">
      <c r="B346" s="112" t="s">
        <v>1590</v>
      </c>
      <c r="C346" s="107" t="s">
        <v>2592</v>
      </c>
      <c r="D346" s="107" t="s">
        <v>2593</v>
      </c>
    </row>
    <row r="347">
      <c r="B347" s="112" t="s">
        <v>1590</v>
      </c>
      <c r="C347" s="107" t="s">
        <v>2594</v>
      </c>
      <c r="D347" s="107" t="s">
        <v>2595</v>
      </c>
    </row>
    <row r="348">
      <c r="B348" s="112" t="s">
        <v>1590</v>
      </c>
      <c r="C348" s="107" t="s">
        <v>2596</v>
      </c>
      <c r="D348" s="107" t="s">
        <v>2597</v>
      </c>
    </row>
    <row r="349">
      <c r="B349" s="112" t="s">
        <v>1590</v>
      </c>
      <c r="C349" s="107" t="s">
        <v>2598</v>
      </c>
      <c r="D349" s="107" t="s">
        <v>2599</v>
      </c>
    </row>
    <row r="350">
      <c r="B350" s="112" t="s">
        <v>1590</v>
      </c>
      <c r="C350" s="107" t="s">
        <v>2600</v>
      </c>
      <c r="D350" s="107" t="s">
        <v>2601</v>
      </c>
    </row>
    <row r="351">
      <c r="B351" s="112" t="s">
        <v>2602</v>
      </c>
      <c r="C351" s="107" t="s">
        <v>2603</v>
      </c>
      <c r="D351" s="107" t="s">
        <v>2604</v>
      </c>
    </row>
    <row r="352">
      <c r="B352" s="112" t="s">
        <v>2602</v>
      </c>
      <c r="C352" s="107" t="s">
        <v>2605</v>
      </c>
      <c r="D352" s="107" t="s">
        <v>2606</v>
      </c>
    </row>
    <row r="353">
      <c r="B353" s="112" t="s">
        <v>2602</v>
      </c>
      <c r="C353" s="107" t="s">
        <v>2607</v>
      </c>
      <c r="D353" s="107" t="s">
        <v>2608</v>
      </c>
    </row>
    <row r="354">
      <c r="B354" s="112" t="s">
        <v>2602</v>
      </c>
      <c r="C354" s="107" t="s">
        <v>2609</v>
      </c>
      <c r="D354" s="107" t="s">
        <v>2610</v>
      </c>
    </row>
    <row r="355">
      <c r="B355" s="112" t="s">
        <v>2602</v>
      </c>
      <c r="C355" s="107" t="s">
        <v>2611</v>
      </c>
      <c r="D355" s="107" t="s">
        <v>2612</v>
      </c>
    </row>
    <row r="356">
      <c r="B356" s="112" t="s">
        <v>2602</v>
      </c>
      <c r="C356" s="107" t="s">
        <v>2613</v>
      </c>
      <c r="D356" s="107" t="s">
        <v>2614</v>
      </c>
    </row>
    <row r="357">
      <c r="B357" s="112" t="s">
        <v>2602</v>
      </c>
      <c r="C357" s="107" t="s">
        <v>759</v>
      </c>
      <c r="D357" s="107" t="s">
        <v>2615</v>
      </c>
    </row>
    <row r="358">
      <c r="B358" s="112" t="s">
        <v>2602</v>
      </c>
      <c r="C358" s="107" t="s">
        <v>142</v>
      </c>
      <c r="D358" s="107" t="s">
        <v>2616</v>
      </c>
    </row>
    <row r="359">
      <c r="B359" s="112" t="s">
        <v>2602</v>
      </c>
      <c r="C359" s="107" t="s">
        <v>2617</v>
      </c>
      <c r="D359" s="107" t="s">
        <v>2618</v>
      </c>
    </row>
    <row r="360">
      <c r="B360" s="112" t="s">
        <v>2602</v>
      </c>
      <c r="C360" s="107" t="s">
        <v>2619</v>
      </c>
      <c r="D360" s="107" t="s">
        <v>2620</v>
      </c>
    </row>
    <row r="361">
      <c r="B361" s="112" t="s">
        <v>2602</v>
      </c>
      <c r="C361" s="107" t="s">
        <v>2621</v>
      </c>
      <c r="D361" s="107" t="s">
        <v>2622</v>
      </c>
    </row>
    <row r="362">
      <c r="B362" s="112" t="s">
        <v>2602</v>
      </c>
      <c r="C362" s="107" t="s">
        <v>2623</v>
      </c>
      <c r="D362" s="107" t="s">
        <v>2624</v>
      </c>
    </row>
    <row r="363">
      <c r="B363" s="112" t="s">
        <v>2602</v>
      </c>
      <c r="C363" s="107" t="s">
        <v>2625</v>
      </c>
      <c r="D363" s="107" t="s">
        <v>2626</v>
      </c>
    </row>
    <row r="364">
      <c r="B364" s="112" t="s">
        <v>2602</v>
      </c>
      <c r="C364" s="107" t="s">
        <v>2627</v>
      </c>
      <c r="D364" s="107" t="s">
        <v>2628</v>
      </c>
    </row>
    <row r="365">
      <c r="B365" s="112" t="s">
        <v>2602</v>
      </c>
      <c r="C365" s="107" t="s">
        <v>2629</v>
      </c>
      <c r="D365" s="107" t="s">
        <v>2630</v>
      </c>
    </row>
    <row r="366">
      <c r="B366" s="112" t="s">
        <v>2602</v>
      </c>
      <c r="C366" s="107" t="s">
        <v>2631</v>
      </c>
      <c r="D366" s="107" t="s">
        <v>2632</v>
      </c>
    </row>
    <row r="367">
      <c r="B367" s="112" t="s">
        <v>2602</v>
      </c>
      <c r="C367" s="107" t="s">
        <v>2633</v>
      </c>
      <c r="D367" s="107" t="s">
        <v>2634</v>
      </c>
    </row>
    <row r="368">
      <c r="B368" s="112" t="s">
        <v>2602</v>
      </c>
      <c r="C368" s="107" t="s">
        <v>2635</v>
      </c>
      <c r="D368" s="107" t="s">
        <v>2636</v>
      </c>
    </row>
    <row r="369">
      <c r="B369" s="112" t="s">
        <v>2602</v>
      </c>
      <c r="C369" s="107" t="s">
        <v>2637</v>
      </c>
      <c r="D369" s="107" t="s">
        <v>2638</v>
      </c>
    </row>
    <row r="370">
      <c r="B370" s="112" t="s">
        <v>2602</v>
      </c>
      <c r="C370" s="107" t="s">
        <v>2030</v>
      </c>
      <c r="D370" s="107" t="s">
        <v>2639</v>
      </c>
    </row>
    <row r="371">
      <c r="B371" s="112" t="s">
        <v>2602</v>
      </c>
      <c r="C371" s="107" t="s">
        <v>2640</v>
      </c>
      <c r="D371" s="107" t="s">
        <v>2641</v>
      </c>
    </row>
    <row r="372">
      <c r="B372" s="112" t="s">
        <v>2602</v>
      </c>
      <c r="C372" s="107" t="s">
        <v>2642</v>
      </c>
      <c r="D372" s="107" t="s">
        <v>2643</v>
      </c>
    </row>
    <row r="373">
      <c r="B373" s="112" t="s">
        <v>2602</v>
      </c>
      <c r="C373" s="107" t="s">
        <v>2644</v>
      </c>
      <c r="D373" s="107" t="s">
        <v>2645</v>
      </c>
    </row>
    <row r="375">
      <c r="B375" s="54" t="s">
        <v>1078</v>
      </c>
      <c r="C375" s="116"/>
      <c r="D375" s="116"/>
    </row>
    <row r="376">
      <c r="C376" s="118"/>
      <c r="D376" s="118"/>
    </row>
    <row r="377">
      <c r="B377" s="118"/>
      <c r="C377" s="118"/>
      <c r="D377" s="118"/>
    </row>
    <row r="378">
      <c r="B378" s="118"/>
      <c r="C378" s="118"/>
      <c r="D378" s="118"/>
    </row>
    <row r="379">
      <c r="B379" s="118"/>
      <c r="C379" s="118"/>
      <c r="D379" s="118"/>
    </row>
    <row r="380">
      <c r="B380" s="118"/>
      <c r="C380" s="118"/>
      <c r="D380" s="118"/>
    </row>
    <row r="381">
      <c r="B381" s="118"/>
      <c r="C381" s="118"/>
      <c r="D381" s="118"/>
    </row>
    <row r="382">
      <c r="B382" s="260"/>
      <c r="C382" s="119"/>
      <c r="D382" s="119"/>
    </row>
    <row r="383">
      <c r="B383" s="119"/>
      <c r="C383" s="119"/>
      <c r="D383" s="119"/>
    </row>
    <row r="384">
      <c r="B384" s="119"/>
      <c r="C384" s="119"/>
      <c r="D384" s="119"/>
    </row>
    <row r="385">
      <c r="B385" s="119"/>
      <c r="C385" s="119"/>
      <c r="D385" s="119"/>
    </row>
    <row r="386">
      <c r="B386" s="119"/>
      <c r="C386" s="119"/>
      <c r="D386" s="119"/>
    </row>
    <row r="387">
      <c r="B387" s="119"/>
      <c r="C387" s="119"/>
      <c r="D387" s="119"/>
    </row>
    <row r="388">
      <c r="B388" s="116" t="s">
        <v>1396</v>
      </c>
      <c r="C388" s="116" t="s">
        <v>2646</v>
      </c>
      <c r="D388" s="116" t="s">
        <v>1607</v>
      </c>
    </row>
    <row r="389">
      <c r="B389" s="118" t="s">
        <v>2647</v>
      </c>
      <c r="C389" s="118" t="s">
        <v>1301</v>
      </c>
      <c r="D389" s="118" t="s">
        <v>1606</v>
      </c>
    </row>
    <row r="390">
      <c r="B390" s="118" t="s">
        <v>2648</v>
      </c>
      <c r="C390" s="118" t="s">
        <v>1610</v>
      </c>
      <c r="D390" s="118" t="s">
        <v>1611</v>
      </c>
    </row>
    <row r="391">
      <c r="B391" s="118" t="s">
        <v>2649</v>
      </c>
      <c r="C391" s="118" t="s">
        <v>1613</v>
      </c>
      <c r="D391" s="118" t="s">
        <v>1614</v>
      </c>
    </row>
    <row r="392">
      <c r="B392" s="118" t="s">
        <v>2650</v>
      </c>
      <c r="C392" s="118" t="s">
        <v>1617</v>
      </c>
      <c r="D392" s="118" t="s">
        <v>1618</v>
      </c>
    </row>
    <row r="393">
      <c r="B393" s="118" t="s">
        <v>1619</v>
      </c>
      <c r="C393" s="118" t="s">
        <v>2651</v>
      </c>
      <c r="D393" s="118" t="s">
        <v>2652</v>
      </c>
    </row>
    <row r="394">
      <c r="B394" s="118" t="s">
        <v>2653</v>
      </c>
      <c r="C394" s="118" t="s">
        <v>1622</v>
      </c>
      <c r="D394" s="118" t="s">
        <v>1623</v>
      </c>
    </row>
    <row r="396">
      <c r="B396" s="116" t="s">
        <v>1025</v>
      </c>
      <c r="C396" s="116" t="s">
        <v>2646</v>
      </c>
      <c r="D396" s="116" t="s">
        <v>1660</v>
      </c>
    </row>
    <row r="397">
      <c r="B397" s="118" t="s">
        <v>2654</v>
      </c>
      <c r="C397" s="118" t="s">
        <v>1625</v>
      </c>
      <c r="D397" s="118" t="s">
        <v>1626</v>
      </c>
    </row>
    <row r="398">
      <c r="B398" s="118" t="s">
        <v>2655</v>
      </c>
      <c r="C398" s="118" t="s">
        <v>1628</v>
      </c>
      <c r="D398" s="118" t="s">
        <v>1629</v>
      </c>
    </row>
    <row r="399">
      <c r="B399" s="118" t="s">
        <v>2656</v>
      </c>
      <c r="C399" s="118" t="s">
        <v>1630</v>
      </c>
      <c r="D399" s="118" t="s">
        <v>1631</v>
      </c>
    </row>
    <row r="400">
      <c r="B400" s="118" t="s">
        <v>2657</v>
      </c>
      <c r="C400" s="118" t="s">
        <v>1633</v>
      </c>
      <c r="D400" s="118" t="s">
        <v>1634</v>
      </c>
    </row>
    <row r="401">
      <c r="B401" s="118" t="s">
        <v>2658</v>
      </c>
      <c r="C401" s="118" t="s">
        <v>1682</v>
      </c>
      <c r="D401" s="118" t="s">
        <v>2659</v>
      </c>
    </row>
    <row r="402">
      <c r="B402" s="118" t="s">
        <v>2660</v>
      </c>
      <c r="C402" s="118" t="s">
        <v>1636</v>
      </c>
      <c r="D402" s="118" t="s">
        <v>1637</v>
      </c>
    </row>
    <row r="403">
      <c r="B403" s="118" t="s">
        <v>2661</v>
      </c>
      <c r="C403" s="118" t="s">
        <v>1639</v>
      </c>
      <c r="D403" s="118" t="s">
        <v>1640</v>
      </c>
    </row>
    <row r="404">
      <c r="B404" s="118" t="s">
        <v>2662</v>
      </c>
      <c r="C404" s="118" t="s">
        <v>1642</v>
      </c>
      <c r="D404" s="118" t="s">
        <v>1643</v>
      </c>
    </row>
    <row r="405">
      <c r="B405" s="118" t="s">
        <v>2663</v>
      </c>
      <c r="C405" s="118" t="s">
        <v>1644</v>
      </c>
      <c r="D405" s="118" t="s">
        <v>1645</v>
      </c>
    </row>
    <row r="406">
      <c r="B406" s="118" t="s">
        <v>2664</v>
      </c>
      <c r="C406" s="118" t="s">
        <v>1647</v>
      </c>
      <c r="D406" s="118" t="s">
        <v>1648</v>
      </c>
    </row>
    <row r="407">
      <c r="B407" s="118" t="s">
        <v>2665</v>
      </c>
      <c r="C407" s="118" t="s">
        <v>1649</v>
      </c>
      <c r="D407" s="118" t="s">
        <v>1650</v>
      </c>
    </row>
    <row r="408">
      <c r="B408" s="118" t="s">
        <v>2666</v>
      </c>
      <c r="C408" s="118" t="s">
        <v>1652</v>
      </c>
      <c r="D408" s="118" t="s">
        <v>1653</v>
      </c>
    </row>
    <row r="409">
      <c r="B409" s="118" t="s">
        <v>2667</v>
      </c>
      <c r="C409" s="118" t="s">
        <v>1655</v>
      </c>
      <c r="D409" s="118" t="s">
        <v>1656</v>
      </c>
    </row>
    <row r="411">
      <c r="B411" s="116" t="s">
        <v>1485</v>
      </c>
      <c r="C411" s="116" t="s">
        <v>2646</v>
      </c>
      <c r="D411" s="116" t="s">
        <v>1660</v>
      </c>
    </row>
    <row r="412">
      <c r="B412" s="118" t="s">
        <v>2668</v>
      </c>
      <c r="C412" s="118" t="s">
        <v>1658</v>
      </c>
      <c r="D412" s="118" t="s">
        <v>1659</v>
      </c>
    </row>
    <row r="413">
      <c r="B413" s="118" t="s">
        <v>2669</v>
      </c>
      <c r="C413" s="118" t="s">
        <v>1662</v>
      </c>
      <c r="D413" s="118" t="s">
        <v>1663</v>
      </c>
    </row>
    <row r="414">
      <c r="B414" s="118" t="s">
        <v>2670</v>
      </c>
      <c r="C414" s="118" t="s">
        <v>2671</v>
      </c>
      <c r="D414" s="118" t="s">
        <v>2672</v>
      </c>
    </row>
    <row r="415">
      <c r="B415" s="118" t="s">
        <v>2673</v>
      </c>
      <c r="C415" s="118" t="s">
        <v>1668</v>
      </c>
      <c r="D415" s="118" t="s">
        <v>1669</v>
      </c>
    </row>
    <row r="416">
      <c r="B416" s="118" t="s">
        <v>2674</v>
      </c>
      <c r="C416" s="118" t="s">
        <v>1670</v>
      </c>
      <c r="D416" s="118" t="s">
        <v>1671</v>
      </c>
    </row>
    <row r="417">
      <c r="B417" s="118" t="s">
        <v>2675</v>
      </c>
      <c r="C417" s="118" t="s">
        <v>1673</v>
      </c>
      <c r="D417" s="118" t="s">
        <v>1674</v>
      </c>
    </row>
    <row r="418">
      <c r="B418" s="118" t="s">
        <v>2676</v>
      </c>
      <c r="C418" s="118" t="s">
        <v>1428</v>
      </c>
      <c r="D418" s="118" t="s">
        <v>1675</v>
      </c>
    </row>
    <row r="419">
      <c r="B419" s="118" t="s">
        <v>2677</v>
      </c>
      <c r="C419" s="118" t="s">
        <v>1677</v>
      </c>
      <c r="D419" s="118" t="s">
        <v>1678</v>
      </c>
    </row>
    <row r="420">
      <c r="B420" s="118" t="s">
        <v>2678</v>
      </c>
      <c r="C420" s="118" t="s">
        <v>1680</v>
      </c>
      <c r="D420" s="118" t="s">
        <v>1681</v>
      </c>
    </row>
    <row r="421">
      <c r="B421" s="118" t="s">
        <v>2679</v>
      </c>
      <c r="C421" s="118" t="s">
        <v>1684</v>
      </c>
      <c r="D421" s="118" t="s">
        <v>1685</v>
      </c>
    </row>
    <row r="422">
      <c r="B422" s="118" t="s">
        <v>2680</v>
      </c>
      <c r="C422" s="118" t="s">
        <v>1688</v>
      </c>
      <c r="D422" s="118" t="s">
        <v>1689</v>
      </c>
    </row>
    <row r="423">
      <c r="B423" s="118" t="s">
        <v>2681</v>
      </c>
      <c r="C423" s="118" t="s">
        <v>1691</v>
      </c>
      <c r="D423" s="118" t="s">
        <v>1692</v>
      </c>
    </row>
    <row r="425">
      <c r="B425" s="118" t="s">
        <v>2682</v>
      </c>
      <c r="C425" s="118" t="s">
        <v>1203</v>
      </c>
      <c r="D425" s="120" t="s">
        <v>1694</v>
      </c>
    </row>
    <row r="426">
      <c r="B426" s="118" t="s">
        <v>2683</v>
      </c>
      <c r="C426" s="118" t="s">
        <v>1197</v>
      </c>
      <c r="D426" s="118" t="s">
        <v>1696</v>
      </c>
    </row>
    <row r="427">
      <c r="B427" s="118" t="s">
        <v>2684</v>
      </c>
      <c r="C427" s="118" t="s">
        <v>1697</v>
      </c>
      <c r="D427" s="118" t="s">
        <v>1698</v>
      </c>
    </row>
    <row r="428">
      <c r="B428" s="118" t="s">
        <v>2685</v>
      </c>
      <c r="C428" s="118" t="s">
        <v>1700</v>
      </c>
      <c r="D428" s="118" t="s">
        <v>1701</v>
      </c>
    </row>
    <row r="429">
      <c r="B429" s="118" t="s">
        <v>2686</v>
      </c>
      <c r="C429" s="118" t="s">
        <v>1703</v>
      </c>
      <c r="D429" s="118" t="s">
        <v>1704</v>
      </c>
    </row>
    <row r="430">
      <c r="B430" s="118" t="s">
        <v>2687</v>
      </c>
      <c r="C430" s="118" t="s">
        <v>1706</v>
      </c>
      <c r="D430" s="118" t="s">
        <v>1707</v>
      </c>
    </row>
    <row r="431">
      <c r="B431" s="118" t="s">
        <v>2688</v>
      </c>
      <c r="C431" s="118" t="s">
        <v>1709</v>
      </c>
      <c r="D431" s="118" t="s">
        <v>1710</v>
      </c>
    </row>
    <row r="432">
      <c r="B432" s="118" t="s">
        <v>2689</v>
      </c>
      <c r="C432" s="118" t="s">
        <v>1711</v>
      </c>
      <c r="D432" s="118" t="s">
        <v>1712</v>
      </c>
    </row>
    <row r="433">
      <c r="B433" s="118" t="s">
        <v>2690</v>
      </c>
      <c r="C433" s="118" t="s">
        <v>1714</v>
      </c>
      <c r="D433" s="118" t="s">
        <v>1715</v>
      </c>
    </row>
    <row r="436">
      <c r="A436" s="3">
        <v>0.0</v>
      </c>
    </row>
    <row r="437">
      <c r="B437" s="125" t="s">
        <v>1292</v>
      </c>
      <c r="C437" s="44" t="s">
        <v>1300</v>
      </c>
      <c r="D437" s="44" t="s">
        <v>1716</v>
      </c>
    </row>
    <row r="438">
      <c r="B438" s="125" t="s">
        <v>1292</v>
      </c>
      <c r="C438" s="44" t="s">
        <v>770</v>
      </c>
      <c r="D438" s="44" t="s">
        <v>1718</v>
      </c>
    </row>
    <row r="439">
      <c r="B439" s="125" t="s">
        <v>1292</v>
      </c>
      <c r="C439" s="44" t="s">
        <v>1045</v>
      </c>
      <c r="D439" s="44" t="s">
        <v>1719</v>
      </c>
    </row>
    <row r="440">
      <c r="B440" s="125" t="s">
        <v>1292</v>
      </c>
      <c r="C440" s="44" t="s">
        <v>1720</v>
      </c>
      <c r="D440" s="44" t="s">
        <v>1721</v>
      </c>
    </row>
    <row r="441">
      <c r="B441" s="125" t="s">
        <v>1292</v>
      </c>
      <c r="C441" s="44" t="s">
        <v>1722</v>
      </c>
      <c r="D441" s="44" t="s">
        <v>1723</v>
      </c>
    </row>
    <row r="442">
      <c r="B442" s="125" t="s">
        <v>1292</v>
      </c>
      <c r="C442" s="44" t="s">
        <v>1724</v>
      </c>
      <c r="D442" s="44" t="s">
        <v>1725</v>
      </c>
    </row>
    <row r="443">
      <c r="B443" s="125" t="s">
        <v>1292</v>
      </c>
      <c r="C443" s="44" t="s">
        <v>1726</v>
      </c>
      <c r="D443" s="44" t="s">
        <v>1727</v>
      </c>
    </row>
    <row r="444">
      <c r="B444" s="125" t="s">
        <v>1292</v>
      </c>
      <c r="C444" s="44" t="s">
        <v>1728</v>
      </c>
      <c r="D444" s="44" t="s">
        <v>1729</v>
      </c>
    </row>
    <row r="445">
      <c r="B445" s="125" t="s">
        <v>1292</v>
      </c>
      <c r="C445" s="44" t="s">
        <v>1183</v>
      </c>
      <c r="D445" s="44" t="s">
        <v>1730</v>
      </c>
    </row>
    <row r="446">
      <c r="B446" s="125" t="s">
        <v>1292</v>
      </c>
      <c r="C446" s="44" t="s">
        <v>2691</v>
      </c>
      <c r="D446" s="44" t="s">
        <v>1732</v>
      </c>
    </row>
    <row r="447">
      <c r="B447" s="125" t="s">
        <v>1292</v>
      </c>
      <c r="C447" s="44" t="s">
        <v>2692</v>
      </c>
      <c r="D447" s="44" t="s">
        <v>1734</v>
      </c>
    </row>
    <row r="448">
      <c r="B448" s="125" t="s">
        <v>1485</v>
      </c>
      <c r="C448" s="44" t="s">
        <v>2271</v>
      </c>
      <c r="D448" s="44" t="s">
        <v>1735</v>
      </c>
    </row>
    <row r="449">
      <c r="B449" s="125" t="s">
        <v>1485</v>
      </c>
      <c r="C449" s="44" t="s">
        <v>1736</v>
      </c>
      <c r="D449" s="44" t="s">
        <v>1737</v>
      </c>
    </row>
    <row r="450">
      <c r="B450" s="125" t="s">
        <v>1485</v>
      </c>
      <c r="C450" s="3" t="s">
        <v>151</v>
      </c>
      <c r="D450" s="44" t="s">
        <v>1738</v>
      </c>
    </row>
    <row r="451">
      <c r="B451" s="125" t="s">
        <v>1485</v>
      </c>
      <c r="C451" s="44" t="s">
        <v>1739</v>
      </c>
      <c r="D451" s="44" t="s">
        <v>1740</v>
      </c>
    </row>
    <row r="452">
      <c r="B452" s="125" t="s">
        <v>1485</v>
      </c>
      <c r="C452" s="44" t="s">
        <v>1741</v>
      </c>
      <c r="D452" s="44" t="s">
        <v>1742</v>
      </c>
    </row>
    <row r="453">
      <c r="B453" s="125" t="s">
        <v>1743</v>
      </c>
      <c r="C453" s="44" t="s">
        <v>1744</v>
      </c>
      <c r="D453" s="44" t="s">
        <v>1745</v>
      </c>
    </row>
    <row r="454">
      <c r="B454" s="125" t="s">
        <v>1743</v>
      </c>
      <c r="C454" s="44" t="s">
        <v>1220</v>
      </c>
      <c r="D454" s="44" t="s">
        <v>1746</v>
      </c>
    </row>
    <row r="455">
      <c r="B455" s="125" t="s">
        <v>1743</v>
      </c>
      <c r="C455" s="44" t="s">
        <v>1747</v>
      </c>
      <c r="D455" s="44" t="s">
        <v>1748</v>
      </c>
    </row>
    <row r="456">
      <c r="B456" s="125" t="s">
        <v>1749</v>
      </c>
      <c r="C456" s="44" t="s">
        <v>1750</v>
      </c>
      <c r="D456" s="44" t="s">
        <v>1751</v>
      </c>
    </row>
    <row r="457">
      <c r="B457" s="125" t="s">
        <v>1749</v>
      </c>
      <c r="C457" s="44" t="s">
        <v>1646</v>
      </c>
      <c r="D457" s="44" t="s">
        <v>1752</v>
      </c>
    </row>
    <row r="458">
      <c r="B458" s="125" t="s">
        <v>1749</v>
      </c>
      <c r="C458" s="44" t="s">
        <v>1753</v>
      </c>
      <c r="D458" s="44" t="s">
        <v>1754</v>
      </c>
    </row>
    <row r="459">
      <c r="B459" s="125" t="s">
        <v>1755</v>
      </c>
      <c r="C459" s="44" t="s">
        <v>1756</v>
      </c>
      <c r="D459" s="44" t="s">
        <v>1757</v>
      </c>
    </row>
    <row r="460">
      <c r="B460" s="125" t="s">
        <v>1755</v>
      </c>
      <c r="C460" s="44" t="s">
        <v>1758</v>
      </c>
      <c r="D460" s="44" t="s">
        <v>1759</v>
      </c>
    </row>
    <row r="461">
      <c r="B461" s="125" t="s">
        <v>1755</v>
      </c>
      <c r="C461" s="44" t="s">
        <v>1200</v>
      </c>
      <c r="D461" s="44" t="s">
        <v>1760</v>
      </c>
    </row>
    <row r="462">
      <c r="B462" s="125" t="s">
        <v>1755</v>
      </c>
      <c r="C462" s="44" t="s">
        <v>1761</v>
      </c>
      <c r="D462" s="44" t="s">
        <v>1762</v>
      </c>
    </row>
    <row r="463">
      <c r="B463" s="125" t="s">
        <v>1755</v>
      </c>
      <c r="C463" s="44" t="s">
        <v>1705</v>
      </c>
      <c r="D463" s="44" t="s">
        <v>1763</v>
      </c>
    </row>
    <row r="464">
      <c r="B464" s="125" t="s">
        <v>1755</v>
      </c>
      <c r="C464" s="44" t="s">
        <v>1290</v>
      </c>
      <c r="D464" s="44" t="s">
        <v>1764</v>
      </c>
    </row>
    <row r="465">
      <c r="B465" s="125" t="s">
        <v>1038</v>
      </c>
      <c r="C465" s="44" t="s">
        <v>1765</v>
      </c>
      <c r="D465" s="44" t="s">
        <v>1766</v>
      </c>
    </row>
    <row r="466">
      <c r="B466" s="125" t="s">
        <v>1038</v>
      </c>
      <c r="C466" s="44" t="s">
        <v>1676</v>
      </c>
      <c r="D466" s="44" t="s">
        <v>1767</v>
      </c>
    </row>
    <row r="467">
      <c r="B467" s="125" t="s">
        <v>1038</v>
      </c>
      <c r="C467" s="44" t="s">
        <v>1768</v>
      </c>
      <c r="D467" s="44" t="s">
        <v>1769</v>
      </c>
    </row>
    <row r="468">
      <c r="B468" s="125" t="s">
        <v>1038</v>
      </c>
      <c r="C468" s="125" t="s">
        <v>1770</v>
      </c>
      <c r="D468" s="3" t="s">
        <v>1770</v>
      </c>
    </row>
    <row r="471">
      <c r="A471" s="3" t="s">
        <v>1771</v>
      </c>
      <c r="B471" s="3" t="s">
        <v>2693</v>
      </c>
    </row>
    <row r="472">
      <c r="A472" s="3" t="s">
        <v>1771</v>
      </c>
      <c r="B472" s="3" t="s">
        <v>2694</v>
      </c>
    </row>
    <row r="473">
      <c r="A473" s="3" t="s">
        <v>1771</v>
      </c>
      <c r="B473" s="3" t="s">
        <v>2695</v>
      </c>
    </row>
    <row r="474">
      <c r="A474" s="3" t="s">
        <v>1771</v>
      </c>
      <c r="B474" s="3" t="s">
        <v>2696</v>
      </c>
    </row>
    <row r="475">
      <c r="A475" s="3" t="s">
        <v>1771</v>
      </c>
      <c r="B475" s="3" t="s">
        <v>2697</v>
      </c>
    </row>
    <row r="477">
      <c r="A477" s="3" t="s">
        <v>1396</v>
      </c>
      <c r="B477" s="3" t="s">
        <v>2698</v>
      </c>
    </row>
    <row r="478">
      <c r="A478" s="3" t="s">
        <v>1396</v>
      </c>
      <c r="B478" s="3" t="s">
        <v>2699</v>
      </c>
    </row>
    <row r="479">
      <c r="A479" s="3" t="s">
        <v>1396</v>
      </c>
      <c r="B479" s="3" t="s">
        <v>2700</v>
      </c>
    </row>
    <row r="480">
      <c r="A480" s="3" t="s">
        <v>1396</v>
      </c>
      <c r="B480" s="3" t="s">
        <v>2701</v>
      </c>
    </row>
    <row r="481">
      <c r="A481" s="3" t="s">
        <v>1396</v>
      </c>
      <c r="B481" s="3" t="s">
        <v>2702</v>
      </c>
    </row>
    <row r="482">
      <c r="A482" s="3" t="s">
        <v>1396</v>
      </c>
      <c r="B482" s="3" t="s">
        <v>2703</v>
      </c>
    </row>
    <row r="483">
      <c r="A483" s="3" t="s">
        <v>1396</v>
      </c>
      <c r="B483" s="3" t="s">
        <v>2704</v>
      </c>
    </row>
    <row r="484">
      <c r="A484" s="3" t="s">
        <v>1396</v>
      </c>
      <c r="B484" s="3" t="s">
        <v>2705</v>
      </c>
    </row>
    <row r="485">
      <c r="A485" s="3" t="s">
        <v>1396</v>
      </c>
      <c r="B485" s="3" t="s">
        <v>2706</v>
      </c>
    </row>
    <row r="487">
      <c r="A487" s="3" t="s">
        <v>1067</v>
      </c>
      <c r="B487" s="3" t="s">
        <v>2707</v>
      </c>
    </row>
    <row r="488">
      <c r="A488" s="3" t="s">
        <v>1067</v>
      </c>
      <c r="B488" s="3" t="s">
        <v>2708</v>
      </c>
    </row>
    <row r="489">
      <c r="A489" s="3" t="s">
        <v>1067</v>
      </c>
      <c r="B489" s="3" t="s">
        <v>2709</v>
      </c>
    </row>
    <row r="490">
      <c r="A490" s="3" t="s">
        <v>1067</v>
      </c>
      <c r="B490" s="3" t="s">
        <v>2710</v>
      </c>
    </row>
    <row r="491">
      <c r="A491" s="3" t="s">
        <v>1067</v>
      </c>
      <c r="B491" s="3" t="s">
        <v>2711</v>
      </c>
    </row>
    <row r="492">
      <c r="A492" s="3" t="s">
        <v>1067</v>
      </c>
      <c r="B492" s="3" t="s">
        <v>2712</v>
      </c>
    </row>
    <row r="493">
      <c r="A493" s="126" t="s">
        <v>1485</v>
      </c>
      <c r="B493" s="126" t="s">
        <v>2713</v>
      </c>
      <c r="C493" s="126" t="s">
        <v>1051</v>
      </c>
    </row>
    <row r="494">
      <c r="A494" s="261"/>
      <c r="B494" s="126" t="s">
        <v>2714</v>
      </c>
      <c r="C494" s="126" t="s">
        <v>1056</v>
      </c>
    </row>
    <row r="495">
      <c r="B495" s="126" t="s">
        <v>2715</v>
      </c>
      <c r="C495" s="126" t="s">
        <v>1060</v>
      </c>
    </row>
    <row r="496">
      <c r="B496" s="126" t="s">
        <v>2716</v>
      </c>
      <c r="C496" s="126" t="s">
        <v>1114</v>
      </c>
    </row>
    <row r="497">
      <c r="A497" s="126" t="s">
        <v>1396</v>
      </c>
      <c r="B497" s="126" t="s">
        <v>2717</v>
      </c>
      <c r="C497" s="126" t="s">
        <v>2718</v>
      </c>
    </row>
    <row r="498">
      <c r="A498" s="261"/>
      <c r="B498" s="126" t="s">
        <v>2719</v>
      </c>
      <c r="C498" s="126" t="s">
        <v>1117</v>
      </c>
    </row>
    <row r="499">
      <c r="B499" s="126" t="s">
        <v>2720</v>
      </c>
      <c r="C499" s="126" t="s">
        <v>1139</v>
      </c>
    </row>
    <row r="500">
      <c r="B500" s="126" t="s">
        <v>2721</v>
      </c>
      <c r="C500" s="126" t="s">
        <v>1149</v>
      </c>
    </row>
    <row r="501">
      <c r="A501" s="126" t="s">
        <v>1813</v>
      </c>
      <c r="B501" s="262"/>
    </row>
    <row r="502">
      <c r="A502" s="261"/>
      <c r="B502" s="126" t="s">
        <v>2722</v>
      </c>
      <c r="C502" s="126" t="s">
        <v>1152</v>
      </c>
    </row>
    <row r="503">
      <c r="B503" s="126" t="s">
        <v>2723</v>
      </c>
      <c r="C503" s="126" t="s">
        <v>1194</v>
      </c>
    </row>
    <row r="504">
      <c r="B504" s="126" t="s">
        <v>2724</v>
      </c>
      <c r="C504" s="126" t="s">
        <v>1278</v>
      </c>
    </row>
    <row r="505">
      <c r="B505" s="126" t="s">
        <v>2725</v>
      </c>
      <c r="C505" s="126" t="s">
        <v>1281</v>
      </c>
    </row>
    <row r="506">
      <c r="B506" s="126" t="s">
        <v>2726</v>
      </c>
      <c r="C506" s="126" t="s">
        <v>1284</v>
      </c>
    </row>
    <row r="507">
      <c r="B507" s="126" t="s">
        <v>2727</v>
      </c>
      <c r="C507" s="126" t="s">
        <v>1334</v>
      </c>
    </row>
    <row r="508">
      <c r="B508" s="126" t="s">
        <v>2728</v>
      </c>
      <c r="C508" s="126" t="s">
        <v>1395</v>
      </c>
    </row>
    <row r="509">
      <c r="B509" s="126" t="s">
        <v>2729</v>
      </c>
      <c r="C509" s="126" t="s">
        <v>1399</v>
      </c>
    </row>
    <row r="510">
      <c r="B510" s="126" t="s">
        <v>2730</v>
      </c>
      <c r="C510" s="126" t="s">
        <v>1410</v>
      </c>
    </row>
    <row r="511">
      <c r="B511" s="126"/>
    </row>
    <row r="512">
      <c r="A512" s="126" t="s">
        <v>1335</v>
      </c>
      <c r="B512" s="126" t="s">
        <v>2731</v>
      </c>
      <c r="C512" s="126" t="s">
        <v>1849</v>
      </c>
    </row>
    <row r="513">
      <c r="A513" s="261"/>
      <c r="B513" s="126" t="s">
        <v>2732</v>
      </c>
      <c r="C513" s="263" t="s">
        <v>2733</v>
      </c>
    </row>
    <row r="514">
      <c r="B514" s="126" t="s">
        <v>2734</v>
      </c>
      <c r="C514" s="126" t="s">
        <v>1818</v>
      </c>
    </row>
    <row r="515">
      <c r="B515" s="126" t="s">
        <v>2735</v>
      </c>
      <c r="C515" s="126" t="s">
        <v>1821</v>
      </c>
    </row>
    <row r="516">
      <c r="B516" s="262"/>
    </row>
    <row r="517">
      <c r="B517" s="126"/>
    </row>
    <row r="518">
      <c r="A518" s="126" t="s">
        <v>1822</v>
      </c>
      <c r="B518" s="126" t="s">
        <v>2736</v>
      </c>
      <c r="C518" s="126" t="s">
        <v>1825</v>
      </c>
    </row>
    <row r="519">
      <c r="A519" s="261"/>
      <c r="B519" s="126" t="s">
        <v>2737</v>
      </c>
      <c r="C519" s="126" t="s">
        <v>1828</v>
      </c>
    </row>
    <row r="520">
      <c r="B520" s="126" t="s">
        <v>2738</v>
      </c>
      <c r="C520" s="126" t="s">
        <v>1831</v>
      </c>
    </row>
    <row r="521">
      <c r="B521" s="126" t="s">
        <v>2739</v>
      </c>
      <c r="C521" s="126" t="s">
        <v>1833</v>
      </c>
    </row>
    <row r="522">
      <c r="B522" s="126" t="s">
        <v>2740</v>
      </c>
      <c r="C522" s="126" t="s">
        <v>1836</v>
      </c>
    </row>
  </sheetData>
  <hyperlinks>
    <hyperlink r:id="rId1" ref="C170"/>
  </hyperlinks>
  <drawing r:id="rId2"/>
</worksheet>
</file>