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funky\Documents\work\工作\スタックチャン\連載05\"/>
    </mc:Choice>
  </mc:AlternateContent>
  <xr:revisionPtr revIDLastSave="0" documentId="13_ncr:1_{E40346D1-4546-41EA-B527-56980B236DF9}" xr6:coauthVersionLast="47" xr6:coauthVersionMax="47" xr10:uidLastSave="{00000000-0000-0000-0000-000000000000}"/>
  <bookViews>
    <workbookView xWindow="-120" yWindow="-120" windowWidth="29040" windowHeight="15990" activeTab="1" xr2:uid="{00000000-000D-0000-FFFF-FFFF00000000}"/>
  </bookViews>
  <sheets>
    <sheet name="template" sheetId="2" r:id="rId1"/>
    <sheet name="stackchan" sheetId="3" r:id="rId2"/>
    <sheet name="aa-proto" sheetId="1" r:id="rId3"/>
    <sheet name="aa-pixel" sheetId="5" r:id="rId4"/>
    <sheet name="Laputa-proto" sheetId="6" r:id="rId5"/>
    <sheet name="Laputa-pixel" sheetId="8" r:id="rId6"/>
    <sheet name="kei-proto" sheetId="7" r:id="rId7"/>
    <sheet name="_work用シート" sheetId="4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3" i="4" l="1"/>
  <c r="D100" i="4"/>
  <c r="D97" i="4"/>
  <c r="C93" i="4"/>
  <c r="C92" i="4"/>
  <c r="C89" i="4"/>
  <c r="C87" i="4"/>
  <c r="C86" i="4"/>
  <c r="C82" i="4"/>
  <c r="D84" i="4"/>
  <c r="C80" i="4"/>
  <c r="B80" i="4"/>
  <c r="D80" i="4" s="1"/>
  <c r="C76" i="4"/>
  <c r="B76" i="4"/>
  <c r="C78" i="4"/>
  <c r="D76" i="4"/>
  <c r="G26" i="4"/>
  <c r="C74" i="4"/>
  <c r="G71" i="4" a="1"/>
  <c r="G71" i="4" s="1"/>
  <c r="G70" i="4" a="1"/>
  <c r="G70" i="4" s="1"/>
  <c r="I67" i="4"/>
  <c r="I66" i="4"/>
  <c r="I65" i="4"/>
  <c r="I64" i="4"/>
  <c r="G61" i="4"/>
  <c r="F61" i="4"/>
  <c r="G60" i="4"/>
  <c r="F60" i="4"/>
  <c r="G59" i="4"/>
  <c r="F59" i="4"/>
  <c r="G58" i="4"/>
  <c r="G57" i="4"/>
  <c r="G56" i="4"/>
  <c r="G55" i="4"/>
  <c r="G54" i="4"/>
  <c r="F58" i="4"/>
  <c r="F54" i="4"/>
  <c r="F57" i="4"/>
  <c r="F56" i="4"/>
  <c r="F55" i="4"/>
  <c r="I47" i="4"/>
  <c r="I46" i="4"/>
  <c r="I42" i="4" a="1"/>
  <c r="I42" i="4" s="1"/>
  <c r="I41" i="4" a="1"/>
  <c r="I41" i="4" s="1"/>
  <c r="I40" i="4" a="1"/>
  <c r="I40" i="4" s="1"/>
  <c r="F41" i="4" a="1"/>
  <c r="F41" i="4" s="1"/>
  <c r="F42" i="4" a="1"/>
  <c r="F42" i="4" s="1"/>
  <c r="F40" i="4" a="1"/>
  <c r="F40" i="4" s="1"/>
  <c r="I36" i="4"/>
  <c r="I35" i="4"/>
  <c r="I32" i="4"/>
  <c r="I31" i="4"/>
  <c r="F28" i="4"/>
  <c r="E28" i="4"/>
  <c r="C28" i="4" s="1"/>
  <c r="D28" i="4"/>
  <c r="G28" i="4" s="1"/>
  <c r="F27" i="4"/>
  <c r="E27" i="4"/>
  <c r="D27" i="4"/>
  <c r="H27" i="4" s="1"/>
  <c r="C27" i="4"/>
  <c r="F26" i="4"/>
  <c r="E26" i="4"/>
  <c r="C26" i="4" s="1"/>
  <c r="D26" i="4"/>
  <c r="H26" i="4" s="1"/>
  <c r="F9" i="4"/>
  <c r="D9" i="4" s="1"/>
  <c r="F7" i="4"/>
  <c r="D7" i="4" s="1"/>
  <c r="E9" i="4"/>
  <c r="C9" i="4" s="1"/>
  <c r="E7" i="4"/>
  <c r="C7" i="4" s="1"/>
  <c r="E8" i="4"/>
  <c r="C8" i="4" s="1"/>
  <c r="H8" i="4" s="1"/>
  <c r="F8" i="4"/>
  <c r="D8" i="4" s="1"/>
  <c r="I17" i="4"/>
  <c r="I16" i="4"/>
  <c r="I13" i="4"/>
  <c r="I12" i="4"/>
  <c r="H28" i="4" l="1"/>
  <c r="G27" i="4"/>
  <c r="G8" i="4"/>
  <c r="G9" i="4"/>
  <c r="H9" i="4"/>
  <c r="G7" i="4"/>
  <c r="H7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<sst xmlns="http://schemas.openxmlformats.org/spreadsheetml/2006/main" count="133" uniqueCount="70">
  <si>
    <t>minwidth</t>
    <phoneticPr fontId="1"/>
  </si>
  <si>
    <t>maxwidth</t>
    <phoneticPr fontId="1"/>
  </si>
  <si>
    <t>minheight</t>
    <phoneticPr fontId="1"/>
  </si>
  <si>
    <t>maxheight</t>
    <phoneticPr fontId="1"/>
  </si>
  <si>
    <t>Mouth</t>
    <phoneticPr fontId="1"/>
  </si>
  <si>
    <t>座標</t>
    <rPh sb="0" eb="2">
      <t>ザヒョウ</t>
    </rPh>
    <phoneticPr fontId="1"/>
  </si>
  <si>
    <t>左肩</t>
    <rPh sb="0" eb="2">
      <t>ヒダリカタ</t>
    </rPh>
    <phoneticPr fontId="1"/>
  </si>
  <si>
    <t>右脇</t>
    <rPh sb="0" eb="1">
      <t>ミギ</t>
    </rPh>
    <rPh sb="1" eb="2">
      <t>ワキ</t>
    </rPh>
    <phoneticPr fontId="1"/>
  </si>
  <si>
    <t>Top</t>
    <phoneticPr fontId="1"/>
  </si>
  <si>
    <t>Left</t>
    <phoneticPr fontId="1"/>
  </si>
  <si>
    <t>半径</t>
    <rPh sb="0" eb="2">
      <t>ハンケイ</t>
    </rPh>
    <phoneticPr fontId="1"/>
  </si>
  <si>
    <t>Eye(右)</t>
    <rPh sb="4" eb="5">
      <t>ミギ</t>
    </rPh>
    <phoneticPr fontId="1"/>
  </si>
  <si>
    <t>Eye(左)</t>
    <rPh sb="4" eb="5">
      <t>ヒダリ</t>
    </rPh>
    <phoneticPr fontId="1"/>
  </si>
  <si>
    <t>Eyeblow(右)</t>
    <rPh sb="8" eb="9">
      <t>ミギ</t>
    </rPh>
    <phoneticPr fontId="1"/>
  </si>
  <si>
    <t>Eyeblow(左)</t>
    <rPh sb="8" eb="9">
      <t>ヒダリ</t>
    </rPh>
    <phoneticPr fontId="1"/>
  </si>
  <si>
    <t>幅</t>
    <rPh sb="0" eb="1">
      <t>ハバ</t>
    </rPh>
    <phoneticPr fontId="1"/>
  </si>
  <si>
    <t>高</t>
    <rPh sb="0" eb="1">
      <t>タカ</t>
    </rPh>
    <phoneticPr fontId="1"/>
  </si>
  <si>
    <t>h</t>
    <phoneticPr fontId="1"/>
  </si>
  <si>
    <t>w</t>
    <phoneticPr fontId="1"/>
  </si>
  <si>
    <t>x</t>
    <phoneticPr fontId="1"/>
  </si>
  <si>
    <t>y</t>
    <phoneticPr fontId="1"/>
  </si>
  <si>
    <t>開閉比率</t>
    <rPh sb="0" eb="2">
      <t>カイヘイ</t>
    </rPh>
    <rPh sb="2" eb="4">
      <t>ヒリツ</t>
    </rPh>
    <phoneticPr fontId="1"/>
  </si>
  <si>
    <t>配置基準</t>
    <rPh sb="0" eb="2">
      <t>ハイチ</t>
    </rPh>
    <rPh sb="2" eb="4">
      <t>キジュン</t>
    </rPh>
    <phoneticPr fontId="1"/>
  </si>
  <si>
    <t>実配置座標</t>
    <rPh sb="0" eb="1">
      <t>ジツ</t>
    </rPh>
    <rPh sb="1" eb="3">
      <t>ハイチ</t>
    </rPh>
    <rPh sb="3" eb="5">
      <t>ザヒョウ</t>
    </rPh>
    <phoneticPr fontId="1"/>
  </si>
  <si>
    <t>閉</t>
    <rPh sb="0" eb="1">
      <t>ヘイ</t>
    </rPh>
    <phoneticPr fontId="1"/>
  </si>
  <si>
    <t>開</t>
    <rPh sb="0" eb="1">
      <t>カイ</t>
    </rPh>
    <phoneticPr fontId="1"/>
  </si>
  <si>
    <t>中間</t>
    <rPh sb="0" eb="2">
      <t>チュウカン</t>
    </rPh>
    <phoneticPr fontId="1"/>
  </si>
  <si>
    <t>stackchan</t>
    <phoneticPr fontId="1"/>
  </si>
  <si>
    <t>EF105</t>
    <phoneticPr fontId="1"/>
  </si>
  <si>
    <t>ET127</t>
    <phoneticPr fontId="1"/>
  </si>
  <si>
    <t>FQ127</t>
    <phoneticPr fontId="1"/>
  </si>
  <si>
    <t>EF</t>
    <phoneticPr fontId="1"/>
  </si>
  <si>
    <t>ET</t>
    <phoneticPr fontId="1"/>
  </si>
  <si>
    <t>FQ</t>
    <phoneticPr fontId="1"/>
  </si>
  <si>
    <t>a</t>
    <phoneticPr fontId="1"/>
  </si>
  <si>
    <t>top</t>
    <phoneticPr fontId="1"/>
  </si>
  <si>
    <t>left</t>
    <phoneticPr fontId="1"/>
  </si>
  <si>
    <t>sad</t>
    <phoneticPr fontId="1"/>
  </si>
  <si>
    <t>angry</t>
    <phoneticPr fontId="1"/>
  </si>
  <si>
    <t>dx</t>
    <phoneticPr fontId="1"/>
  </si>
  <si>
    <t>dy</t>
    <phoneticPr fontId="1"/>
  </si>
  <si>
    <t>x1</t>
    <phoneticPr fontId="1"/>
  </si>
  <si>
    <t>x2</t>
    <phoneticPr fontId="1"/>
  </si>
  <si>
    <t>x4</t>
  </si>
  <si>
    <t>x4</t>
    <phoneticPr fontId="1"/>
  </si>
  <si>
    <t>x3</t>
  </si>
  <si>
    <t>x3</t>
    <phoneticPr fontId="1"/>
  </si>
  <si>
    <t>rect R</t>
    <phoneticPr fontId="1"/>
  </si>
  <si>
    <t>rect L</t>
    <phoneticPr fontId="1"/>
  </si>
  <si>
    <t>y1</t>
    <phoneticPr fontId="1"/>
  </si>
  <si>
    <t>y2</t>
    <phoneticPr fontId="1"/>
  </si>
  <si>
    <t>y3</t>
  </si>
  <si>
    <t>y3</t>
    <phoneticPr fontId="1"/>
  </si>
  <si>
    <t>y4</t>
  </si>
  <si>
    <t>y4</t>
    <phoneticPr fontId="1"/>
  </si>
  <si>
    <t>left:x</t>
    <phoneticPr fontId="1"/>
  </si>
  <si>
    <t>top:y</t>
    <phoneticPr fontId="1"/>
  </si>
  <si>
    <t>BF77</t>
    <phoneticPr fontId="1"/>
  </si>
  <si>
    <t>JB81</t>
    <phoneticPr fontId="1"/>
  </si>
  <si>
    <t>N</t>
    <phoneticPr fontId="1"/>
  </si>
  <si>
    <t>EX</t>
    <phoneticPr fontId="1"/>
  </si>
  <si>
    <t>Z</t>
    <phoneticPr fontId="1"/>
  </si>
  <si>
    <t>AL</t>
    <phoneticPr fontId="1"/>
  </si>
  <si>
    <t>GQ</t>
    <phoneticPr fontId="1"/>
  </si>
  <si>
    <t>BF</t>
    <phoneticPr fontId="1"/>
  </si>
  <si>
    <t>EV</t>
    <phoneticPr fontId="1"/>
  </si>
  <si>
    <t>GV183</t>
    <phoneticPr fontId="1"/>
  </si>
  <si>
    <t>BF133</t>
    <phoneticPr fontId="1"/>
  </si>
  <si>
    <t>IC92</t>
    <phoneticPr fontId="1"/>
  </si>
  <si>
    <t>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</si>
</sst>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name val="Yu Gothic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2" fillId="0" borderId="0" xfId="0" applyFont="1"/>
    <xf numFmtId="0" fontId="0" fillId="0" borderId="2" xfId="0" applyBorder="1"/>
    <xf numFmtId="0" fontId="0" fillId="15" borderId="1" xfId="0" applyFill="1" applyBorder="1"/>
    <xf numFmtId="0" fontId="3" fillId="12" borderId="1" xfId="0" applyFont="1" applyFill="1" applyBorder="1"/>
    <xf numFmtId="0" fontId="0" fillId="0" borderId="3" xfId="0" applyBorder="1"/>
    <xf numFmtId="0" fontId="0" fillId="13" borderId="3" xfId="0" applyFill="1" applyBorder="1"/>
    <xf numFmtId="0" fontId="0" fillId="12" borderId="3" xfId="0" applyFill="1" applyBorder="1"/>
    <xf numFmtId="0" fontId="0" fillId="3" borderId="3" xfId="0" applyFill="1" applyBorder="1"/>
    <xf numFmtId="0" fontId="0" fillId="14" borderId="3" xfId="0" applyFill="1" applyBorder="1"/>
    <xf numFmtId="0" fontId="0" fillId="11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2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4" borderId="3" xfId="0" applyFill="1" applyBorder="1"/>
    <xf numFmtId="0" fontId="0" fillId="6" borderId="3" xfId="0" applyFill="1" applyBorder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00"/>
      <color rgb="FF548235"/>
      <color rgb="FFED7D31"/>
      <color rgb="FFF5DEB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125</xdr:col>
      <xdr:colOff>76200</xdr:colOff>
      <xdr:row>42</xdr:row>
      <xdr:rowOff>0</xdr:rowOff>
    </xdr:from>
    <xdr:ext cx="12877800" cy="12788053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1927972-42FA-791E-0C99-9D23C6F9E318}"/>
            </a:ext>
          </a:extLst>
        </xdr:cNvPr>
        <xdr:cNvSpPr txBox="1"/>
      </xdr:nvSpPr>
      <xdr:spPr>
        <a:xfrm>
          <a:off x="14363700" y="4800600"/>
          <a:ext cx="12877800" cy="12788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80000">
              <a:latin typeface="Calibri" panose="020F0502020204030204" pitchFamily="34" charset="0"/>
              <a:ea typeface="BIZ UDゴシック" panose="020B0400000000000000" pitchFamily="49" charset="-128"/>
              <a:cs typeface="Calibri" panose="020F0502020204030204" pitchFamily="34" charset="0"/>
            </a:rPr>
            <a:t>ω </a:t>
          </a:r>
        </a:p>
        <a:p>
          <a:endParaRPr kumimoji="1" lang="ja-JP" altLang="en-US" sz="1100">
            <a:latin typeface="Calibri" panose="020F0502020204030204" pitchFamily="34" charset="0"/>
            <a:ea typeface="BIZ UDゴシック" panose="020B0400000000000000" pitchFamily="49" charset="-128"/>
            <a:cs typeface="Calibri" panose="020F0502020204030204" pitchFamily="34" charset="0"/>
          </a:endParaRPr>
        </a:p>
      </xdr:txBody>
    </xdr:sp>
    <xdr:clientData/>
  </xdr:oneCellAnchor>
  <xdr:twoCellAnchor>
    <xdr:from>
      <xdr:col>46</xdr:col>
      <xdr:colOff>107745</xdr:colOff>
      <xdr:row>72</xdr:row>
      <xdr:rowOff>79413</xdr:rowOff>
    </xdr:from>
    <xdr:to>
      <xdr:col>72</xdr:col>
      <xdr:colOff>69645</xdr:colOff>
      <xdr:row>79</xdr:row>
      <xdr:rowOff>3213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EE9FC6D-8114-4CE6-8754-0C54A16AB75A}"/>
            </a:ext>
          </a:extLst>
        </xdr:cNvPr>
        <xdr:cNvSpPr/>
      </xdr:nvSpPr>
      <xdr:spPr>
        <a:xfrm rot="19426481">
          <a:off x="5365545" y="8309013"/>
          <a:ext cx="293370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248</xdr:col>
      <xdr:colOff>38100</xdr:colOff>
      <xdr:row>72</xdr:row>
      <xdr:rowOff>38100</xdr:rowOff>
    </xdr:from>
    <xdr:to>
      <xdr:col>274</xdr:col>
      <xdr:colOff>0</xdr:colOff>
      <xdr:row>78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EDE1BAE-5E1B-EBEF-CA9D-BB0499F466CC}"/>
            </a:ext>
          </a:extLst>
        </xdr:cNvPr>
        <xdr:cNvSpPr/>
      </xdr:nvSpPr>
      <xdr:spPr>
        <a:xfrm rot="1826414">
          <a:off x="36423600" y="8267700"/>
          <a:ext cx="293370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0</xdr:colOff>
      <xdr:row>83</xdr:row>
      <xdr:rowOff>104695</xdr:rowOff>
    </xdr:from>
    <xdr:to>
      <xdr:col>187</xdr:col>
      <xdr:colOff>0</xdr:colOff>
      <xdr:row>121</xdr:row>
      <xdr:rowOff>16531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D9673F1C-A822-4DC3-BF57-0C514FD89328}"/>
            </a:ext>
          </a:extLst>
        </xdr:cNvPr>
        <xdr:cNvSpPr/>
      </xdr:nvSpPr>
      <xdr:spPr>
        <a:xfrm>
          <a:off x="19153909" y="10166559"/>
          <a:ext cx="3515591" cy="4518472"/>
        </a:xfrm>
        <a:prstGeom prst="ellipse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135</xdr:col>
      <xdr:colOff>0</xdr:colOff>
      <xdr:row>83</xdr:row>
      <xdr:rowOff>104695</xdr:rowOff>
    </xdr:from>
    <xdr:to>
      <xdr:col>164</xdr:col>
      <xdr:colOff>0</xdr:colOff>
      <xdr:row>121</xdr:row>
      <xdr:rowOff>16531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EAB06B2-D778-4E2D-ACC0-AABE6EAC9B4E}"/>
            </a:ext>
          </a:extLst>
        </xdr:cNvPr>
        <xdr:cNvSpPr/>
      </xdr:nvSpPr>
      <xdr:spPr>
        <a:xfrm>
          <a:off x="16365682" y="10166559"/>
          <a:ext cx="3515591" cy="4518472"/>
        </a:xfrm>
        <a:prstGeom prst="ellipse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164</xdr:col>
      <xdr:colOff>0</xdr:colOff>
      <xdr:row>87</xdr:row>
      <xdr:rowOff>1</xdr:rowOff>
    </xdr:from>
    <xdr:to>
      <xdr:col>181</xdr:col>
      <xdr:colOff>0</xdr:colOff>
      <xdr:row>116</xdr:row>
      <xdr:rowOff>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4531B7D-4A90-4718-AFD8-8ED4EA990735}"/>
            </a:ext>
          </a:extLst>
        </xdr:cNvPr>
        <xdr:cNvSpPr/>
      </xdr:nvSpPr>
      <xdr:spPr>
        <a:xfrm>
          <a:off x="19016870" y="10088218"/>
          <a:ext cx="1971260" cy="336274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137</xdr:col>
      <xdr:colOff>0</xdr:colOff>
      <xdr:row>73</xdr:row>
      <xdr:rowOff>0</xdr:rowOff>
    </xdr:from>
    <xdr:to>
      <xdr:col>185</xdr:col>
      <xdr:colOff>0</xdr:colOff>
      <xdr:row>88</xdr:row>
      <xdr:rowOff>86591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AF99199-F9B5-B739-9701-D38DED20A1A7}"/>
            </a:ext>
          </a:extLst>
        </xdr:cNvPr>
        <xdr:cNvSpPr/>
      </xdr:nvSpPr>
      <xdr:spPr>
        <a:xfrm>
          <a:off x="16608136" y="8849591"/>
          <a:ext cx="5818909" cy="190500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275</xdr:colOff>
      <xdr:row>87</xdr:row>
      <xdr:rowOff>0</xdr:rowOff>
    </xdr:from>
    <xdr:to>
      <xdr:col>158</xdr:col>
      <xdr:colOff>0</xdr:colOff>
      <xdr:row>116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6F85DD0-5B57-4252-9FB1-81FFEB3CC8D3}"/>
            </a:ext>
          </a:extLst>
        </xdr:cNvPr>
        <xdr:cNvSpPr/>
      </xdr:nvSpPr>
      <xdr:spPr>
        <a:xfrm>
          <a:off x="16350145" y="10088217"/>
          <a:ext cx="1970985" cy="336274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164</xdr:col>
      <xdr:colOff>1</xdr:colOff>
      <xdr:row>94</xdr:row>
      <xdr:rowOff>114299</xdr:rowOff>
    </xdr:from>
    <xdr:to>
      <xdr:col>172</xdr:col>
      <xdr:colOff>1</xdr:colOff>
      <xdr:row>103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25B6488-E0F5-469B-9EEA-B2AF28E26F93}"/>
            </a:ext>
          </a:extLst>
        </xdr:cNvPr>
        <xdr:cNvSpPr/>
      </xdr:nvSpPr>
      <xdr:spPr>
        <a:xfrm>
          <a:off x="18745201" y="13715999"/>
          <a:ext cx="914400" cy="91440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149</xdr:col>
      <xdr:colOff>108291</xdr:colOff>
      <xdr:row>95</xdr:row>
      <xdr:rowOff>0</xdr:rowOff>
    </xdr:from>
    <xdr:to>
      <xdr:col>158</xdr:col>
      <xdr:colOff>0</xdr:colOff>
      <xdr:row>103</xdr:row>
      <xdr:rowOff>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E0DDE7F-3C45-4707-8616-9108C112383C}"/>
            </a:ext>
          </a:extLst>
        </xdr:cNvPr>
        <xdr:cNvSpPr/>
      </xdr:nvSpPr>
      <xdr:spPr>
        <a:xfrm>
          <a:off x="17138991" y="13716000"/>
          <a:ext cx="920409" cy="914401"/>
        </a:xfrm>
        <a:prstGeom prst="rect">
          <a:avLst/>
        </a:prstGeom>
        <a:noFill/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144</xdr:col>
      <xdr:colOff>0</xdr:colOff>
      <xdr:row>84</xdr:row>
      <xdr:rowOff>1</xdr:rowOff>
    </xdr:from>
    <xdr:to>
      <xdr:col>177</xdr:col>
      <xdr:colOff>115956</xdr:colOff>
      <xdr:row>95</xdr:row>
      <xdr:rowOff>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D6DB537-5FCE-4B11-B03B-6B9A77DCD1F8}"/>
            </a:ext>
          </a:extLst>
        </xdr:cNvPr>
        <xdr:cNvSpPr/>
      </xdr:nvSpPr>
      <xdr:spPr>
        <a:xfrm>
          <a:off x="16697739" y="9740349"/>
          <a:ext cx="3942521" cy="1275522"/>
        </a:xfrm>
        <a:prstGeom prst="rect">
          <a:avLst/>
        </a:prstGeom>
        <a:noFill/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115</xdr:col>
      <xdr:colOff>47625</xdr:colOff>
      <xdr:row>54</xdr:row>
      <xdr:rowOff>47625</xdr:rowOff>
    </xdr:from>
    <xdr:to>
      <xdr:col>137</xdr:col>
      <xdr:colOff>95252</xdr:colOff>
      <xdr:row>68</xdr:row>
      <xdr:rowOff>77622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0B46B3DF-FCEB-C581-DF49-4C1F92C14E4E}"/>
            </a:ext>
          </a:extLst>
        </xdr:cNvPr>
        <xdr:cNvSpPr/>
      </xdr:nvSpPr>
      <xdr:spPr>
        <a:xfrm>
          <a:off x="13739813" y="6477000"/>
          <a:ext cx="2667002" cy="1696872"/>
        </a:xfrm>
        <a:prstGeom prst="wedgeRectCallout">
          <a:avLst>
            <a:gd name="adj1" fmla="val 36500"/>
            <a:gd name="adj2" fmla="val 826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口の基準点この座標をもとに、丸や四角の座標を計算する</a:t>
          </a:r>
        </a:p>
      </xdr:txBody>
    </xdr:sp>
    <xdr:clientData/>
  </xdr:twoCellAnchor>
  <xdr:twoCellAnchor>
    <xdr:from>
      <xdr:col>87</xdr:col>
      <xdr:colOff>36777</xdr:colOff>
      <xdr:row>64</xdr:row>
      <xdr:rowOff>1767</xdr:rowOff>
    </xdr:from>
    <xdr:to>
      <xdr:col>102</xdr:col>
      <xdr:colOff>109986</xdr:colOff>
      <xdr:row>68</xdr:row>
      <xdr:rowOff>77348</xdr:rowOff>
    </xdr:to>
    <xdr:sp macro="" textlink="">
      <xdr:nvSpPr>
        <xdr:cNvPr id="29" name="二等辺三角形 28">
          <a:extLst>
            <a:ext uri="{FF2B5EF4-FFF2-40B4-BE49-F238E27FC236}">
              <a16:creationId xmlns:a16="http://schemas.microsoft.com/office/drawing/2014/main" id="{A641960D-F8BA-4383-1AE6-CF29D69DEE3B}"/>
            </a:ext>
          </a:extLst>
        </xdr:cNvPr>
        <xdr:cNvSpPr/>
      </xdr:nvSpPr>
      <xdr:spPr>
        <a:xfrm rot="2853122" flipV="1">
          <a:off x="11048872" y="6968110"/>
          <a:ext cx="551831" cy="1859146"/>
        </a:xfrm>
        <a:prstGeom prst="triangle">
          <a:avLst>
            <a:gd name="adj" fmla="val 92232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64117</xdr:colOff>
      <xdr:row>64</xdr:row>
      <xdr:rowOff>38625</xdr:rowOff>
    </xdr:from>
    <xdr:to>
      <xdr:col>102</xdr:col>
      <xdr:colOff>16098</xdr:colOff>
      <xdr:row>68</xdr:row>
      <xdr:rowOff>114206</xdr:rowOff>
    </xdr:to>
    <xdr:sp macro="" textlink="">
      <xdr:nvSpPr>
        <xdr:cNvPr id="30" name="二等辺三角形 29">
          <a:extLst>
            <a:ext uri="{FF2B5EF4-FFF2-40B4-BE49-F238E27FC236}">
              <a16:creationId xmlns:a16="http://schemas.microsoft.com/office/drawing/2014/main" id="{84265079-9027-4464-85D5-32E4D773100D}"/>
            </a:ext>
          </a:extLst>
        </xdr:cNvPr>
        <xdr:cNvSpPr/>
      </xdr:nvSpPr>
      <xdr:spPr>
        <a:xfrm rot="13671784" flipV="1">
          <a:off x="10956067" y="7006050"/>
          <a:ext cx="551831" cy="1856981"/>
        </a:xfrm>
        <a:prstGeom prst="triangle">
          <a:avLst>
            <a:gd name="adj" fmla="val 92232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88124</xdr:colOff>
      <xdr:row>67</xdr:row>
      <xdr:rowOff>39083</xdr:rowOff>
    </xdr:from>
    <xdr:to>
      <xdr:col>63</xdr:col>
      <xdr:colOff>50024</xdr:colOff>
      <xdr:row>73</xdr:row>
      <xdr:rowOff>77182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3E0DFA2-F5CE-4FD8-A766-C2B515C6E306}"/>
            </a:ext>
          </a:extLst>
        </xdr:cNvPr>
        <xdr:cNvSpPr/>
      </xdr:nvSpPr>
      <xdr:spPr>
        <a:xfrm rot="18959330">
          <a:off x="4573533" y="8161310"/>
          <a:ext cx="3113809" cy="765463"/>
        </a:xfrm>
        <a:prstGeom prst="rect">
          <a:avLst/>
        </a:prstGeom>
        <a:noFill/>
        <a:ln w="28575">
          <a:solidFill>
            <a:srgbClr val="0000FF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255</xdr:col>
      <xdr:colOff>71769</xdr:colOff>
      <xdr:row>70</xdr:row>
      <xdr:rowOff>107759</xdr:rowOff>
    </xdr:from>
    <xdr:to>
      <xdr:col>281</xdr:col>
      <xdr:colOff>33669</xdr:colOff>
      <xdr:row>77</xdr:row>
      <xdr:rowOff>24631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C79B498-AFBB-4FB5-AF95-03DBED0AB555}"/>
            </a:ext>
          </a:extLst>
        </xdr:cNvPr>
        <xdr:cNvSpPr/>
      </xdr:nvSpPr>
      <xdr:spPr>
        <a:xfrm rot="2569695">
          <a:off x="30984724" y="8593668"/>
          <a:ext cx="3113809" cy="765463"/>
        </a:xfrm>
        <a:prstGeom prst="rect">
          <a:avLst/>
        </a:prstGeom>
        <a:noFill/>
        <a:ln w="28575">
          <a:solidFill>
            <a:srgbClr val="0000FF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47624</xdr:colOff>
      <xdr:row>44</xdr:row>
      <xdr:rowOff>1</xdr:rowOff>
    </xdr:from>
    <xdr:to>
      <xdr:col>99</xdr:col>
      <xdr:colOff>51956</xdr:colOff>
      <xdr:row>57</xdr:row>
      <xdr:rowOff>95250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CFD37DC9-ED61-8B6D-0F5F-95D432B8535D}"/>
            </a:ext>
          </a:extLst>
        </xdr:cNvPr>
        <xdr:cNvSpPr/>
      </xdr:nvSpPr>
      <xdr:spPr>
        <a:xfrm>
          <a:off x="7548562" y="5238751"/>
          <a:ext cx="4290582" cy="1643062"/>
        </a:xfrm>
        <a:prstGeom prst="wedgeRectCallout">
          <a:avLst>
            <a:gd name="adj1" fmla="val 36500"/>
            <a:gd name="adj2" fmla="val 826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標準の眉毛の位置</a:t>
          </a:r>
          <a:endParaRPr kumimoji="1" lang="en-US" altLang="ja-JP" sz="2000"/>
        </a:p>
        <a:p>
          <a:pPr algn="l"/>
          <a:r>
            <a:rPr kumimoji="1" lang="ja-JP" altLang="en-US" sz="2000"/>
            <a:t>中央の赤■が眉毛の基準点</a:t>
          </a:r>
          <a:endParaRPr kumimoji="1" lang="en-US" altLang="ja-JP" sz="2000"/>
        </a:p>
        <a:p>
          <a:pPr algn="l"/>
          <a:r>
            <a:rPr kumimoji="1" lang="en-US" altLang="ja-JP" sz="2000"/>
            <a:t>2</a:t>
          </a:r>
          <a:r>
            <a:rPr kumimoji="1" lang="ja-JP" altLang="en-US" sz="2000"/>
            <a:t>つの三角形で斜めの眉毛を表現</a:t>
          </a:r>
          <a:endParaRPr kumimoji="1" lang="en-US" altLang="ja-JP" sz="2000"/>
        </a:p>
      </xdr:txBody>
    </xdr:sp>
    <xdr:clientData/>
  </xdr:twoCellAnchor>
  <xdr:twoCellAnchor>
    <xdr:from>
      <xdr:col>16</xdr:col>
      <xdr:colOff>47625</xdr:colOff>
      <xdr:row>46</xdr:row>
      <xdr:rowOff>23814</xdr:rowOff>
    </xdr:from>
    <xdr:to>
      <xdr:col>52</xdr:col>
      <xdr:colOff>51957</xdr:colOff>
      <xdr:row>60</xdr:row>
      <xdr:rowOff>1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E6BD7EC0-00D8-6731-BAA9-1E512B01ABED}"/>
            </a:ext>
          </a:extLst>
        </xdr:cNvPr>
        <xdr:cNvSpPr/>
      </xdr:nvSpPr>
      <xdr:spPr>
        <a:xfrm>
          <a:off x="1952625" y="5500689"/>
          <a:ext cx="4290582" cy="1643062"/>
        </a:xfrm>
        <a:prstGeom prst="wedgeRectCallout">
          <a:avLst>
            <a:gd name="adj1" fmla="val 36500"/>
            <a:gd name="adj2" fmla="val 826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AAFace</a:t>
          </a:r>
          <a:r>
            <a:rPr kumimoji="1" lang="ja-JP" altLang="en-US" sz="2000"/>
            <a:t>用の眉毛の位置</a:t>
          </a:r>
          <a:endParaRPr kumimoji="1" lang="en-US" altLang="ja-JP" sz="2000"/>
        </a:p>
        <a:p>
          <a:pPr algn="l"/>
          <a:r>
            <a:rPr kumimoji="1" lang="ja-JP" altLang="en-US" sz="2000"/>
            <a:t>おおよその位置、微調整は実際に描画させてから行う</a:t>
          </a:r>
          <a:endParaRPr kumimoji="1" lang="en-US" altLang="ja-JP" sz="2000"/>
        </a:p>
      </xdr:txBody>
    </xdr:sp>
    <xdr:clientData/>
  </xdr:twoCellAnchor>
  <xdr:twoCellAnchor>
    <xdr:from>
      <xdr:col>65</xdr:col>
      <xdr:colOff>23810</xdr:colOff>
      <xdr:row>104</xdr:row>
      <xdr:rowOff>95250</xdr:rowOff>
    </xdr:from>
    <xdr:to>
      <xdr:col>93</xdr:col>
      <xdr:colOff>28143</xdr:colOff>
      <xdr:row>115</xdr:row>
      <xdr:rowOff>47626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67FF6EA1-7D0D-CC85-DCCD-39139B34A9AA}"/>
            </a:ext>
          </a:extLst>
        </xdr:cNvPr>
        <xdr:cNvSpPr/>
      </xdr:nvSpPr>
      <xdr:spPr>
        <a:xfrm>
          <a:off x="7762873" y="12477750"/>
          <a:ext cx="3338083" cy="1262064"/>
        </a:xfrm>
        <a:prstGeom prst="wedgeRectCallout">
          <a:avLst>
            <a:gd name="adj1" fmla="val 30793"/>
            <a:gd name="adj2" fmla="val -966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目は標準の顔の位置をそのまま使用する</a:t>
          </a:r>
          <a:endParaRPr kumimoji="1" lang="en-US" altLang="ja-JP" sz="2000"/>
        </a:p>
      </xdr:txBody>
    </xdr:sp>
    <xdr:clientData/>
  </xdr:twoCellAnchor>
  <xdr:twoCellAnchor>
    <xdr:from>
      <xdr:col>170</xdr:col>
      <xdr:colOff>23812</xdr:colOff>
      <xdr:row>60</xdr:row>
      <xdr:rowOff>23813</xdr:rowOff>
    </xdr:from>
    <xdr:to>
      <xdr:col>203</xdr:col>
      <xdr:colOff>47624</xdr:colOff>
      <xdr:row>70</xdr:row>
      <xdr:rowOff>87148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AC0C4EC9-6EFC-4E78-A179-6403A4288A8E}"/>
            </a:ext>
          </a:extLst>
        </xdr:cNvPr>
        <xdr:cNvSpPr/>
      </xdr:nvSpPr>
      <xdr:spPr>
        <a:xfrm>
          <a:off x="20264437" y="7167563"/>
          <a:ext cx="3952875" cy="1253960"/>
        </a:xfrm>
        <a:prstGeom prst="wedgeRectCallout">
          <a:avLst>
            <a:gd name="adj1" fmla="val -35821"/>
            <a:gd name="adj2" fmla="val 71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背景色と同色の四角を重ねることで、円の上部を見えなくする</a:t>
          </a:r>
        </a:p>
      </xdr:txBody>
    </xdr:sp>
    <xdr:clientData/>
  </xdr:twoCellAnchor>
  <xdr:twoCellAnchor>
    <xdr:from>
      <xdr:col>170</xdr:col>
      <xdr:colOff>95249</xdr:colOff>
      <xdr:row>121</xdr:row>
      <xdr:rowOff>95250</xdr:rowOff>
    </xdr:from>
    <xdr:to>
      <xdr:col>202</xdr:col>
      <xdr:colOff>95250</xdr:colOff>
      <xdr:row>136</xdr:row>
      <xdr:rowOff>71437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2A53BF1-855F-2607-2AFB-CDE7E73B0CC2}"/>
            </a:ext>
          </a:extLst>
        </xdr:cNvPr>
        <xdr:cNvSpPr/>
      </xdr:nvSpPr>
      <xdr:spPr>
        <a:xfrm>
          <a:off x="20335874" y="14501813"/>
          <a:ext cx="3810001" cy="1762124"/>
        </a:xfrm>
        <a:prstGeom prst="wedgeRectCallout">
          <a:avLst>
            <a:gd name="adj1" fmla="val -36423"/>
            <a:gd name="adj2" fmla="val -805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黒い円と背景色の円という</a:t>
          </a:r>
          <a:endParaRPr kumimoji="1" lang="en-US" altLang="ja-JP" sz="2000"/>
        </a:p>
        <a:p>
          <a:pPr algn="l"/>
          <a:r>
            <a:rPr kumimoji="1" lang="ja-JP" altLang="en-US" sz="2000"/>
            <a:t>２つの円を重ねることで、</a:t>
          </a:r>
          <a:endParaRPr kumimoji="1" lang="en-US" altLang="ja-JP" sz="2000"/>
        </a:p>
        <a:p>
          <a:pPr algn="l"/>
          <a:r>
            <a:rPr kumimoji="1" lang="ja-JP" altLang="en-US" sz="2000"/>
            <a:t>　</a:t>
          </a:r>
          <a:r>
            <a:rPr kumimoji="1" lang="en-US" altLang="ja-JP" sz="2000"/>
            <a:t>ω</a:t>
          </a:r>
          <a:r>
            <a:rPr kumimoji="1" lang="ja-JP" altLang="en-US" sz="2000"/>
            <a:t>　の部分を形成する</a:t>
          </a:r>
        </a:p>
      </xdr:txBody>
    </xdr:sp>
    <xdr:clientData/>
  </xdr:twoCellAnchor>
  <xdr:twoCellAnchor>
    <xdr:from>
      <xdr:col>5</xdr:col>
      <xdr:colOff>38100</xdr:colOff>
      <xdr:row>13</xdr:row>
      <xdr:rowOff>38100</xdr:rowOff>
    </xdr:from>
    <xdr:to>
      <xdr:col>312</xdr:col>
      <xdr:colOff>76200</xdr:colOff>
      <xdr:row>13</xdr:row>
      <xdr:rowOff>38100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A50C74-996F-41DA-C0D6-3C8115446FA8}"/>
            </a:ext>
          </a:extLst>
        </xdr:cNvPr>
        <xdr:cNvCxnSpPr/>
      </xdr:nvCxnSpPr>
      <xdr:spPr>
        <a:xfrm>
          <a:off x="609600" y="1524000"/>
          <a:ext cx="35128200" cy="0"/>
        </a:xfrm>
        <a:prstGeom prst="straightConnector1">
          <a:avLst/>
        </a:prstGeom>
        <a:ln w="76200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314</xdr:col>
      <xdr:colOff>76200</xdr:colOff>
      <xdr:row>3</xdr:row>
      <xdr:rowOff>76200</xdr:rowOff>
    </xdr:from>
    <xdr:to>
      <xdr:col>315</xdr:col>
      <xdr:colOff>38100</xdr:colOff>
      <xdr:row>236</xdr:row>
      <xdr:rowOff>76200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E263485-B676-47B1-9307-0BABCEBBBE85}"/>
            </a:ext>
          </a:extLst>
        </xdr:cNvPr>
        <xdr:cNvCxnSpPr/>
      </xdr:nvCxnSpPr>
      <xdr:spPr>
        <a:xfrm>
          <a:off x="35966400" y="419100"/>
          <a:ext cx="76200" cy="26631900"/>
        </a:xfrm>
        <a:prstGeom prst="straightConnector1">
          <a:avLst/>
        </a:prstGeom>
        <a:ln w="76200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0</xdr:colOff>
      <xdr:row>6</xdr:row>
      <xdr:rowOff>38100</xdr:rowOff>
    </xdr:from>
    <xdr:to>
      <xdr:col>162</xdr:col>
      <xdr:colOff>76200</xdr:colOff>
      <xdr:row>17</xdr:row>
      <xdr:rowOff>38100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A02E081-0F2B-1EC7-9979-4AF5B095E9FE}"/>
            </a:ext>
          </a:extLst>
        </xdr:cNvPr>
        <xdr:cNvSpPr txBox="1"/>
      </xdr:nvSpPr>
      <xdr:spPr>
        <a:xfrm>
          <a:off x="15430500" y="723900"/>
          <a:ext cx="3162300" cy="1257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6000"/>
            <a:t>320</a:t>
          </a:r>
          <a:endParaRPr kumimoji="1" lang="ja-JP" altLang="en-US" sz="6000"/>
        </a:p>
      </xdr:txBody>
    </xdr:sp>
    <xdr:clientData/>
  </xdr:twoCellAnchor>
  <xdr:twoCellAnchor>
    <xdr:from>
      <xdr:col>292</xdr:col>
      <xdr:colOff>0</xdr:colOff>
      <xdr:row>112</xdr:row>
      <xdr:rowOff>76200</xdr:rowOff>
    </xdr:from>
    <xdr:to>
      <xdr:col>319</xdr:col>
      <xdr:colOff>76200</xdr:colOff>
      <xdr:row>123</xdr:row>
      <xdr:rowOff>76200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3A45DA9-0083-E118-4DDD-DE8C8062804D}"/>
            </a:ext>
          </a:extLst>
        </xdr:cNvPr>
        <xdr:cNvSpPr txBox="1"/>
      </xdr:nvSpPr>
      <xdr:spPr>
        <a:xfrm>
          <a:off x="33375600" y="12877800"/>
          <a:ext cx="3162300" cy="1257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6000"/>
            <a:t>240</a:t>
          </a:r>
          <a:endParaRPr kumimoji="1" lang="ja-JP" altLang="en-US" sz="6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321</xdr:col>
      <xdr:colOff>174424</xdr:colOff>
      <xdr:row>0</xdr:row>
      <xdr:rowOff>0</xdr:rowOff>
    </xdr:from>
    <xdr:to>
      <xdr:col>353</xdr:col>
      <xdr:colOff>0</xdr:colOff>
      <xdr:row>73</xdr:row>
      <xdr:rowOff>56695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D677F0-DB24-D832-907D-715DBCFF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6224" y="0"/>
          <a:ext cx="21771176" cy="8400595"/>
        </a:xfrm>
        <a:prstGeom prst="rect">
          <a:avLst/>
        </a:prstGeom>
      </xdr:spPr>
    </xdr:pic>
    <xdr:clientData/>
  </xdr:twoCellAnchor>
  <xdr:twoCellAnchor>
    <xdr:from>
      <xdr:col>13</xdr:col>
      <xdr:colOff>40200</xdr:colOff>
      <xdr:row>30</xdr:row>
      <xdr:rowOff>38100</xdr:rowOff>
    </xdr:from>
    <xdr:to>
      <xdr:col>302</xdr:col>
      <xdr:colOff>0</xdr:colOff>
      <xdr:row>186</xdr:row>
      <xdr:rowOff>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359C53F-E23F-0EA0-919E-25F8CE6E816F}"/>
            </a:ext>
          </a:extLst>
        </xdr:cNvPr>
        <xdr:cNvGrpSpPr/>
      </xdr:nvGrpSpPr>
      <xdr:grpSpPr>
        <a:xfrm>
          <a:off x="1526100" y="3467100"/>
          <a:ext cx="32992500" cy="17792700"/>
          <a:chOff x="1526100" y="3467100"/>
          <a:chExt cx="32992500" cy="17792700"/>
        </a:xfrm>
        <a:solidFill>
          <a:srgbClr val="F5DEB3"/>
        </a:solidFill>
      </xdr:grpSpPr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108640E4-74DB-4C80-8D5D-0F70AAC197BF}"/>
              </a:ext>
            </a:extLst>
          </xdr:cNvPr>
          <xdr:cNvSpPr/>
        </xdr:nvSpPr>
        <xdr:spPr>
          <a:xfrm>
            <a:off x="17562600" y="3467100"/>
            <a:ext cx="16956000" cy="16956000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CEF7EDC0-8AC0-C6E0-DB1D-213AA61FE82C}"/>
              </a:ext>
            </a:extLst>
          </xdr:cNvPr>
          <xdr:cNvSpPr/>
        </xdr:nvSpPr>
        <xdr:spPr>
          <a:xfrm>
            <a:off x="1526100" y="10822500"/>
            <a:ext cx="9180000" cy="9180000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9A078018-EEB4-48E2-BDF7-70DAFEE0ABAA}"/>
              </a:ext>
            </a:extLst>
          </xdr:cNvPr>
          <xdr:cNvSpPr/>
        </xdr:nvSpPr>
        <xdr:spPr>
          <a:xfrm>
            <a:off x="2857500" y="15392400"/>
            <a:ext cx="28194000" cy="5867400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直角三角形 8">
            <a:extLst>
              <a:ext uri="{FF2B5EF4-FFF2-40B4-BE49-F238E27FC236}">
                <a16:creationId xmlns:a16="http://schemas.microsoft.com/office/drawing/2014/main" id="{5C6E1E9B-E9FE-5C6E-8990-2A3BAB2D882F}"/>
              </a:ext>
            </a:extLst>
          </xdr:cNvPr>
          <xdr:cNvSpPr/>
        </xdr:nvSpPr>
        <xdr:spPr>
          <a:xfrm flipH="1">
            <a:off x="4229100" y="4114800"/>
            <a:ext cx="18516600" cy="7086600"/>
          </a:xfrm>
          <a:prstGeom prst="rt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18FB8DC-BB7A-08B2-E2CD-496A2D59EC2C}"/>
              </a:ext>
            </a:extLst>
          </xdr:cNvPr>
          <xdr:cNvSpPr/>
        </xdr:nvSpPr>
        <xdr:spPr>
          <a:xfrm>
            <a:off x="6477000" y="10744200"/>
            <a:ext cx="14058900" cy="53721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193</xdr:col>
      <xdr:colOff>39900</xdr:colOff>
      <xdr:row>49</xdr:row>
      <xdr:rowOff>1800</xdr:rowOff>
    </xdr:from>
    <xdr:to>
      <xdr:col>279</xdr:col>
      <xdr:colOff>38100</xdr:colOff>
      <xdr:row>135</xdr:row>
      <xdr:rowOff>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558B452-656A-3D41-0A80-D32889B6538E}"/>
            </a:ext>
          </a:extLst>
        </xdr:cNvPr>
        <xdr:cNvSpPr/>
      </xdr:nvSpPr>
      <xdr:spPr>
        <a:xfrm>
          <a:off x="22099800" y="5602500"/>
          <a:ext cx="9828000" cy="9828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198</xdr:col>
      <xdr:colOff>84900</xdr:colOff>
      <xdr:row>54</xdr:row>
      <xdr:rowOff>38100</xdr:rowOff>
    </xdr:from>
    <xdr:to>
      <xdr:col>274</xdr:col>
      <xdr:colOff>38100</xdr:colOff>
      <xdr:row>129</xdr:row>
      <xdr:rowOff>105600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04949DD-68A9-4D32-B520-C38F05213079}"/>
            </a:ext>
          </a:extLst>
        </xdr:cNvPr>
        <xdr:cNvSpPr/>
      </xdr:nvSpPr>
      <xdr:spPr>
        <a:xfrm>
          <a:off x="22716300" y="6210300"/>
          <a:ext cx="8640000" cy="8640000"/>
        </a:xfrm>
        <a:prstGeom prst="ellipse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208</xdr:col>
      <xdr:colOff>38100</xdr:colOff>
      <xdr:row>64</xdr:row>
      <xdr:rowOff>0</xdr:rowOff>
    </xdr:from>
    <xdr:to>
      <xdr:col>265</xdr:col>
      <xdr:colOff>3000</xdr:colOff>
      <xdr:row>120</xdr:row>
      <xdr:rowOff>79200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79506705-CCD6-4855-B90F-059A9C851C35}"/>
            </a:ext>
          </a:extLst>
        </xdr:cNvPr>
        <xdr:cNvSpPr/>
      </xdr:nvSpPr>
      <xdr:spPr>
        <a:xfrm>
          <a:off x="23812500" y="7315200"/>
          <a:ext cx="6480000" cy="648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38100</xdr:colOff>
      <xdr:row>105</xdr:row>
      <xdr:rowOff>111300</xdr:rowOff>
    </xdr:from>
    <xdr:to>
      <xdr:col>157</xdr:col>
      <xdr:colOff>40800</xdr:colOff>
      <xdr:row>117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1EBB090-0350-445A-9B10-6B2C506AD9EF}"/>
            </a:ext>
          </a:extLst>
        </xdr:cNvPr>
        <xdr:cNvSpPr/>
      </xdr:nvSpPr>
      <xdr:spPr>
        <a:xfrm>
          <a:off x="16725900" y="12112800"/>
          <a:ext cx="1260000" cy="1260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73500</xdr:colOff>
      <xdr:row>162</xdr:row>
      <xdr:rowOff>0</xdr:rowOff>
    </xdr:from>
    <xdr:to>
      <xdr:col>157</xdr:col>
      <xdr:colOff>76200</xdr:colOff>
      <xdr:row>173</xdr:row>
      <xdr:rowOff>3000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901B7680-0C39-4035-9F46-7D8164F4F6F8}"/>
            </a:ext>
          </a:extLst>
        </xdr:cNvPr>
        <xdr:cNvSpPr/>
      </xdr:nvSpPr>
      <xdr:spPr>
        <a:xfrm>
          <a:off x="16761300" y="18516600"/>
          <a:ext cx="1260000" cy="1260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86400</xdr:colOff>
      <xdr:row>108</xdr:row>
      <xdr:rowOff>86400</xdr:rowOff>
    </xdr:from>
    <xdr:to>
      <xdr:col>83</xdr:col>
      <xdr:colOff>0</xdr:colOff>
      <xdr:row>156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D77666B6-7850-4BD3-BE2E-C8A44D02DA2B}"/>
            </a:ext>
          </a:extLst>
        </xdr:cNvPr>
        <xdr:cNvSpPr/>
      </xdr:nvSpPr>
      <xdr:spPr>
        <a:xfrm>
          <a:off x="4086900" y="12430800"/>
          <a:ext cx="5400000" cy="540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6300</xdr:colOff>
      <xdr:row>112</xdr:row>
      <xdr:rowOff>6300</xdr:rowOff>
    </xdr:from>
    <xdr:to>
      <xdr:col>80</xdr:col>
      <xdr:colOff>0</xdr:colOff>
      <xdr:row>153</xdr:row>
      <xdr:rowOff>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1EE7520-AEBE-4144-B8BC-F820005EF9E7}"/>
            </a:ext>
          </a:extLst>
        </xdr:cNvPr>
        <xdr:cNvSpPr/>
      </xdr:nvSpPr>
      <xdr:spPr>
        <a:xfrm>
          <a:off x="4464000" y="12807900"/>
          <a:ext cx="4680000" cy="4680000"/>
        </a:xfrm>
        <a:prstGeom prst="ellipse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57600</xdr:colOff>
      <xdr:row>116</xdr:row>
      <xdr:rowOff>57600</xdr:rowOff>
    </xdr:from>
    <xdr:to>
      <xdr:col>75</xdr:col>
      <xdr:colOff>0</xdr:colOff>
      <xdr:row>148</xdr:row>
      <xdr:rowOff>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075566AD-953D-472D-81F8-1FDA725046AD}"/>
            </a:ext>
          </a:extLst>
        </xdr:cNvPr>
        <xdr:cNvSpPr/>
      </xdr:nvSpPr>
      <xdr:spPr>
        <a:xfrm>
          <a:off x="4972500" y="13316400"/>
          <a:ext cx="3600000" cy="360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194</xdr:col>
      <xdr:colOff>49800</xdr:colOff>
      <xdr:row>173</xdr:row>
      <xdr:rowOff>0</xdr:rowOff>
    </xdr:from>
    <xdr:to>
      <xdr:col>213</xdr:col>
      <xdr:colOff>38100</xdr:colOff>
      <xdr:row>191</xdr:row>
      <xdr:rowOff>102600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74D5703A-1946-4924-835D-CF83880ED953}"/>
            </a:ext>
          </a:extLst>
        </xdr:cNvPr>
        <xdr:cNvSpPr/>
      </xdr:nvSpPr>
      <xdr:spPr>
        <a:xfrm>
          <a:off x="22224000" y="19773900"/>
          <a:ext cx="2160000" cy="216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325</xdr:col>
      <xdr:colOff>571500</xdr:colOff>
      <xdr:row>73</xdr:row>
      <xdr:rowOff>0</xdr:rowOff>
    </xdr:from>
    <xdr:to>
      <xdr:col>348</xdr:col>
      <xdr:colOff>0</xdr:colOff>
      <xdr:row>250</xdr:row>
      <xdr:rowOff>4456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FE414E9-4950-46DB-27C6-59EDB666D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76500" y="8343900"/>
          <a:ext cx="15201900" cy="21378556"/>
        </a:xfrm>
        <a:prstGeom prst="rect">
          <a:avLst/>
        </a:prstGeom>
      </xdr:spPr>
    </xdr:pic>
    <xdr:clientData/>
  </xdr:twoCellAnchor>
  <xdr:twoCellAnchor>
    <xdr:from>
      <xdr:col>326</xdr:col>
      <xdr:colOff>0</xdr:colOff>
      <xdr:row>83</xdr:row>
      <xdr:rowOff>80923</xdr:rowOff>
    </xdr:from>
    <xdr:to>
      <xdr:col>348</xdr:col>
      <xdr:colOff>0</xdr:colOff>
      <xdr:row>93</xdr:row>
      <xdr:rowOff>71477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4A3FB6CB-BFF0-E354-FE5A-4F92E73F4C8C}"/>
            </a:ext>
          </a:extLst>
        </xdr:cNvPr>
        <xdr:cNvSpPr/>
      </xdr:nvSpPr>
      <xdr:spPr>
        <a:xfrm>
          <a:off x="40690800" y="9567823"/>
          <a:ext cx="15087600" cy="1133554"/>
        </a:xfrm>
        <a:prstGeom prst="round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326</xdr:col>
      <xdr:colOff>0</xdr:colOff>
      <xdr:row>138</xdr:row>
      <xdr:rowOff>9446</xdr:rowOff>
    </xdr:from>
    <xdr:to>
      <xdr:col>348</xdr:col>
      <xdr:colOff>0</xdr:colOff>
      <xdr:row>148</xdr:row>
      <xdr:rowOff>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AC09D65A-4818-4A39-87F5-8065ED868752}"/>
            </a:ext>
          </a:extLst>
        </xdr:cNvPr>
        <xdr:cNvSpPr/>
      </xdr:nvSpPr>
      <xdr:spPr>
        <a:xfrm>
          <a:off x="40690800" y="15782846"/>
          <a:ext cx="15087600" cy="1133554"/>
        </a:xfrm>
        <a:prstGeom prst="round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262</xdr:col>
      <xdr:colOff>0</xdr:colOff>
      <xdr:row>191</xdr:row>
      <xdr:rowOff>0</xdr:rowOff>
    </xdr:from>
    <xdr:to>
      <xdr:col>323</xdr:col>
      <xdr:colOff>0</xdr:colOff>
      <xdr:row>210</xdr:row>
      <xdr:rowOff>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0BC3A063-3928-7228-FA76-2A2AE5370B8E}"/>
            </a:ext>
          </a:extLst>
        </xdr:cNvPr>
        <xdr:cNvSpPr/>
      </xdr:nvSpPr>
      <xdr:spPr>
        <a:xfrm>
          <a:off x="29946600" y="21831300"/>
          <a:ext cx="8686800" cy="2171700"/>
        </a:xfrm>
        <a:prstGeom prst="wedgeRectCallout">
          <a:avLst>
            <a:gd name="adj1" fmla="val -67859"/>
            <a:gd name="adj2" fmla="val -2050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16bit</a:t>
          </a:r>
          <a:r>
            <a:rPr lang="en-US" altLang="ja-JP" sz="72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color : </a:t>
          </a:r>
          <a:r>
            <a:rPr lang="en-US" altLang="ja-JP" sz="7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0xf6f6</a:t>
          </a:r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46020</xdr:colOff>
      <xdr:row>94</xdr:row>
      <xdr:rowOff>47625</xdr:rowOff>
    </xdr:from>
    <xdr:to>
      <xdr:col>91</xdr:col>
      <xdr:colOff>95249</xdr:colOff>
      <xdr:row>175</xdr:row>
      <xdr:rowOff>71438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B61729C-8C8F-430A-8843-1957633E6EE1}"/>
            </a:ext>
          </a:extLst>
        </xdr:cNvPr>
        <xdr:cNvSpPr/>
      </xdr:nvSpPr>
      <xdr:spPr>
        <a:xfrm>
          <a:off x="1712895" y="11239500"/>
          <a:ext cx="9217042" cy="9667876"/>
        </a:xfrm>
        <a:prstGeom prst="ellipse">
          <a:avLst/>
        </a:prstGeom>
        <a:solidFill>
          <a:srgbClr val="ED7D31">
            <a:alpha val="3019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15674</xdr:colOff>
      <xdr:row>1</xdr:row>
      <xdr:rowOff>63500</xdr:rowOff>
    </xdr:from>
    <xdr:to>
      <xdr:col>128</xdr:col>
      <xdr:colOff>33693</xdr:colOff>
      <xdr:row>54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059121-5F98-4689-941C-C2054B62B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674" y="190500"/>
          <a:ext cx="16020019" cy="6731000"/>
        </a:xfrm>
        <a:prstGeom prst="rect">
          <a:avLst/>
        </a:prstGeom>
      </xdr:spPr>
    </xdr:pic>
    <xdr:clientData/>
  </xdr:twoCellAnchor>
  <xdr:twoCellAnchor>
    <xdr:from>
      <xdr:col>24</xdr:col>
      <xdr:colOff>117456</xdr:colOff>
      <xdr:row>30</xdr:row>
      <xdr:rowOff>38100</xdr:rowOff>
    </xdr:from>
    <xdr:to>
      <xdr:col>302</xdr:col>
      <xdr:colOff>0</xdr:colOff>
      <xdr:row>186</xdr:row>
      <xdr:rowOff>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B451E126-37F6-416A-9094-6B72CAE38ECC}"/>
            </a:ext>
          </a:extLst>
        </xdr:cNvPr>
        <xdr:cNvGrpSpPr/>
      </xdr:nvGrpSpPr>
      <xdr:grpSpPr>
        <a:xfrm>
          <a:off x="3165456" y="3848100"/>
          <a:ext cx="35188544" cy="19773900"/>
          <a:chOff x="2857500" y="3467100"/>
          <a:chExt cx="31661100" cy="17792700"/>
        </a:xfrm>
        <a:solidFill>
          <a:srgbClr val="F5DEB3"/>
        </a:solidFill>
      </xdr:grpSpPr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4F9B9617-1843-015E-2BFF-019337419ACA}"/>
              </a:ext>
            </a:extLst>
          </xdr:cNvPr>
          <xdr:cNvSpPr/>
        </xdr:nvSpPr>
        <xdr:spPr>
          <a:xfrm>
            <a:off x="2857500" y="15392400"/>
            <a:ext cx="28194000" cy="5867400"/>
          </a:xfrm>
          <a:prstGeom prst="ellipse">
            <a:avLst/>
          </a:prstGeom>
          <a:solidFill>
            <a:srgbClr val="548235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直角三角形 6">
            <a:extLst>
              <a:ext uri="{FF2B5EF4-FFF2-40B4-BE49-F238E27FC236}">
                <a16:creationId xmlns:a16="http://schemas.microsoft.com/office/drawing/2014/main" id="{0937BB79-3B0B-F706-C8C7-0DE885BD0622}"/>
              </a:ext>
            </a:extLst>
          </xdr:cNvPr>
          <xdr:cNvSpPr/>
        </xdr:nvSpPr>
        <xdr:spPr>
          <a:xfrm flipH="1">
            <a:off x="4229100" y="4114800"/>
            <a:ext cx="18516600" cy="7086600"/>
          </a:xfrm>
          <a:prstGeom prst="rtTriangle">
            <a:avLst/>
          </a:prstGeom>
          <a:solidFill>
            <a:srgbClr val="000000">
              <a:alpha val="2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4D7E6D-C4EA-3290-0FFA-C9EFB5855F34}"/>
              </a:ext>
            </a:extLst>
          </xdr:cNvPr>
          <xdr:cNvSpPr/>
        </xdr:nvSpPr>
        <xdr:spPr>
          <a:xfrm>
            <a:off x="7036907" y="11122248"/>
            <a:ext cx="12055379" cy="4738034"/>
          </a:xfrm>
          <a:prstGeom prst="rect">
            <a:avLst/>
          </a:prstGeom>
          <a:solidFill>
            <a:srgbClr val="000000">
              <a:alpha val="2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0C9E8928-2F06-BE9A-F988-9755130BC1C0}"/>
              </a:ext>
            </a:extLst>
          </xdr:cNvPr>
          <xdr:cNvSpPr/>
        </xdr:nvSpPr>
        <xdr:spPr>
          <a:xfrm>
            <a:off x="17562600" y="3467100"/>
            <a:ext cx="16956000" cy="16956000"/>
          </a:xfrm>
          <a:prstGeom prst="ellipse">
            <a:avLst/>
          </a:prstGeom>
          <a:solidFill>
            <a:srgbClr val="ED7D31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193</xdr:col>
      <xdr:colOff>39900</xdr:colOff>
      <xdr:row>49</xdr:row>
      <xdr:rowOff>1800</xdr:rowOff>
    </xdr:from>
    <xdr:to>
      <xdr:col>279</xdr:col>
      <xdr:colOff>38100</xdr:colOff>
      <xdr:row>135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4DD60B4-BC5C-4538-BB5A-63E50F040928}"/>
            </a:ext>
          </a:extLst>
        </xdr:cNvPr>
        <xdr:cNvSpPr/>
      </xdr:nvSpPr>
      <xdr:spPr>
        <a:xfrm>
          <a:off x="22099800" y="5602500"/>
          <a:ext cx="9828000" cy="9828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198</xdr:col>
      <xdr:colOff>84900</xdr:colOff>
      <xdr:row>54</xdr:row>
      <xdr:rowOff>38100</xdr:rowOff>
    </xdr:from>
    <xdr:to>
      <xdr:col>274</xdr:col>
      <xdr:colOff>38100</xdr:colOff>
      <xdr:row>129</xdr:row>
      <xdr:rowOff>105600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9CA5111B-3E2B-4389-ABF6-35EBD619B55D}"/>
            </a:ext>
          </a:extLst>
        </xdr:cNvPr>
        <xdr:cNvSpPr/>
      </xdr:nvSpPr>
      <xdr:spPr>
        <a:xfrm>
          <a:off x="22716300" y="6210300"/>
          <a:ext cx="8640000" cy="864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208</xdr:col>
      <xdr:colOff>38100</xdr:colOff>
      <xdr:row>64</xdr:row>
      <xdr:rowOff>0</xdr:rowOff>
    </xdr:from>
    <xdr:to>
      <xdr:col>265</xdr:col>
      <xdr:colOff>3000</xdr:colOff>
      <xdr:row>120</xdr:row>
      <xdr:rowOff>79200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1810B19-2B7E-4FDE-9398-E72C22DE4DAE}"/>
            </a:ext>
          </a:extLst>
        </xdr:cNvPr>
        <xdr:cNvSpPr/>
      </xdr:nvSpPr>
      <xdr:spPr>
        <a:xfrm>
          <a:off x="23812500" y="7315200"/>
          <a:ext cx="6480000" cy="648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38100</xdr:colOff>
      <xdr:row>105</xdr:row>
      <xdr:rowOff>111300</xdr:rowOff>
    </xdr:from>
    <xdr:to>
      <xdr:col>157</xdr:col>
      <xdr:colOff>40800</xdr:colOff>
      <xdr:row>117</xdr:row>
      <xdr:rowOff>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30FED52A-988F-4B23-B6AC-58FDF1DBFF1E}"/>
            </a:ext>
          </a:extLst>
        </xdr:cNvPr>
        <xdr:cNvSpPr/>
      </xdr:nvSpPr>
      <xdr:spPr>
        <a:xfrm>
          <a:off x="16725900" y="12112800"/>
          <a:ext cx="1260000" cy="1260300"/>
        </a:xfrm>
        <a:prstGeom prst="ellipse">
          <a:avLst/>
        </a:prstGeom>
        <a:solidFill>
          <a:srgbClr val="000000">
            <a:alpha val="50196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73500</xdr:colOff>
      <xdr:row>162</xdr:row>
      <xdr:rowOff>0</xdr:rowOff>
    </xdr:from>
    <xdr:to>
      <xdr:col>157</xdr:col>
      <xdr:colOff>76200</xdr:colOff>
      <xdr:row>173</xdr:row>
      <xdr:rowOff>3000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10C1B3-C5CC-4038-A797-9A8EC2D5F04D}"/>
            </a:ext>
          </a:extLst>
        </xdr:cNvPr>
        <xdr:cNvSpPr/>
      </xdr:nvSpPr>
      <xdr:spPr>
        <a:xfrm>
          <a:off x="16761300" y="18516600"/>
          <a:ext cx="1260000" cy="1260300"/>
        </a:xfrm>
        <a:prstGeom prst="ellipse">
          <a:avLst/>
        </a:prstGeom>
        <a:solidFill>
          <a:srgbClr val="000000">
            <a:alpha val="50196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86400</xdr:colOff>
      <xdr:row>108</xdr:row>
      <xdr:rowOff>86400</xdr:rowOff>
    </xdr:from>
    <xdr:to>
      <xdr:col>83</xdr:col>
      <xdr:colOff>0</xdr:colOff>
      <xdr:row>156</xdr:row>
      <xdr:rowOff>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28F8013-1983-4C45-A544-3DF9DA356728}"/>
            </a:ext>
          </a:extLst>
        </xdr:cNvPr>
        <xdr:cNvSpPr/>
      </xdr:nvSpPr>
      <xdr:spPr>
        <a:xfrm>
          <a:off x="4086900" y="12430800"/>
          <a:ext cx="5400000" cy="540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6300</xdr:colOff>
      <xdr:row>112</xdr:row>
      <xdr:rowOff>6300</xdr:rowOff>
    </xdr:from>
    <xdr:to>
      <xdr:col>80</xdr:col>
      <xdr:colOff>0</xdr:colOff>
      <xdr:row>153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61F8A11C-8375-4FCA-87A1-D2ABDFE0EB5C}"/>
            </a:ext>
          </a:extLst>
        </xdr:cNvPr>
        <xdr:cNvSpPr/>
      </xdr:nvSpPr>
      <xdr:spPr>
        <a:xfrm>
          <a:off x="4464000" y="12807900"/>
          <a:ext cx="4680000" cy="468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57600</xdr:colOff>
      <xdr:row>116</xdr:row>
      <xdr:rowOff>57600</xdr:rowOff>
    </xdr:from>
    <xdr:to>
      <xdr:col>75</xdr:col>
      <xdr:colOff>0</xdr:colOff>
      <xdr:row>148</xdr:row>
      <xdr:rowOff>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35E70C22-34E7-483E-A053-7F4D788ACE8F}"/>
            </a:ext>
          </a:extLst>
        </xdr:cNvPr>
        <xdr:cNvSpPr/>
      </xdr:nvSpPr>
      <xdr:spPr>
        <a:xfrm>
          <a:off x="4972500" y="13316400"/>
          <a:ext cx="3600000" cy="360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194</xdr:col>
      <xdr:colOff>49800</xdr:colOff>
      <xdr:row>173</xdr:row>
      <xdr:rowOff>0</xdr:rowOff>
    </xdr:from>
    <xdr:to>
      <xdr:col>213</xdr:col>
      <xdr:colOff>38100</xdr:colOff>
      <xdr:row>191</xdr:row>
      <xdr:rowOff>102600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C3A33BAB-04F5-4B61-B1B8-F9A35196BD29}"/>
            </a:ext>
          </a:extLst>
        </xdr:cNvPr>
        <xdr:cNvSpPr/>
      </xdr:nvSpPr>
      <xdr:spPr>
        <a:xfrm>
          <a:off x="22224000" y="19773900"/>
          <a:ext cx="2160000" cy="2160000"/>
        </a:xfrm>
        <a:prstGeom prst="ellipse">
          <a:avLst/>
        </a:prstGeom>
        <a:noFill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339</xdr:col>
      <xdr:colOff>539750</xdr:colOff>
      <xdr:row>5</xdr:row>
      <xdr:rowOff>95250</xdr:rowOff>
    </xdr:from>
    <xdr:to>
      <xdr:col>361</xdr:col>
      <xdr:colOff>666750</xdr:colOff>
      <xdr:row>192</xdr:row>
      <xdr:rowOff>99706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ADDAA9F-2987-B1E1-C05C-AB99B5FFE20D}"/>
            </a:ext>
          </a:extLst>
        </xdr:cNvPr>
        <xdr:cNvGrpSpPr/>
      </xdr:nvGrpSpPr>
      <xdr:grpSpPr>
        <a:xfrm>
          <a:off x="54451250" y="730250"/>
          <a:ext cx="15494000" cy="23753456"/>
          <a:chOff x="44704000" y="9271000"/>
          <a:chExt cx="15494000" cy="23753456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1145011E-D1D7-43B3-AA05-D014F1F3FA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4704000" y="9271000"/>
            <a:ext cx="15494000" cy="23753456"/>
          </a:xfrm>
          <a:prstGeom prst="rect">
            <a:avLst/>
          </a:prstGeom>
        </xdr:spPr>
      </xdr:pic>
      <xdr:sp macro="" textlink="">
        <xdr:nvSpPr>
          <xdr:cNvPr id="19" name="四角形: 角を丸くする 18">
            <a:extLst>
              <a:ext uri="{FF2B5EF4-FFF2-40B4-BE49-F238E27FC236}">
                <a16:creationId xmlns:a16="http://schemas.microsoft.com/office/drawing/2014/main" id="{6FBE6AD3-70D1-4DC0-8757-A5D5BE7965C1}"/>
              </a:ext>
            </a:extLst>
          </xdr:cNvPr>
          <xdr:cNvSpPr/>
        </xdr:nvSpPr>
        <xdr:spPr>
          <a:xfrm>
            <a:off x="44831000" y="10621923"/>
            <a:ext cx="15367000" cy="1260554"/>
          </a:xfrm>
          <a:prstGeom prst="roundRect">
            <a:avLst/>
          </a:prstGeom>
          <a:noFill/>
          <a:ln w="762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四角形: 角を丸くする 19">
            <a:extLst>
              <a:ext uri="{FF2B5EF4-FFF2-40B4-BE49-F238E27FC236}">
                <a16:creationId xmlns:a16="http://schemas.microsoft.com/office/drawing/2014/main" id="{BA4B4BB1-8D0A-42CB-8309-C9F5C40F2CE4}"/>
              </a:ext>
            </a:extLst>
          </xdr:cNvPr>
          <xdr:cNvSpPr/>
        </xdr:nvSpPr>
        <xdr:spPr>
          <a:xfrm>
            <a:off x="44831000" y="17535446"/>
            <a:ext cx="15367000" cy="1260554"/>
          </a:xfrm>
          <a:prstGeom prst="roundRect">
            <a:avLst/>
          </a:prstGeom>
          <a:noFill/>
          <a:ln w="762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233</xdr:col>
      <xdr:colOff>0</xdr:colOff>
      <xdr:row>87</xdr:row>
      <xdr:rowOff>35100</xdr:rowOff>
    </xdr:from>
    <xdr:to>
      <xdr:col>289</xdr:col>
      <xdr:colOff>79200</xdr:colOff>
      <xdr:row>144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9624F2-6FDA-4CBE-8329-3EB1DEB9EEAC}"/>
            </a:ext>
          </a:extLst>
        </xdr:cNvPr>
        <xdr:cNvSpPr/>
      </xdr:nvSpPr>
      <xdr:spPr>
        <a:xfrm>
          <a:off x="26631900" y="9979200"/>
          <a:ext cx="6480000" cy="6480000"/>
        </a:xfrm>
        <a:prstGeom prst="ellipse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35100</xdr:colOff>
      <xdr:row>86</xdr:row>
      <xdr:rowOff>0</xdr:rowOff>
    </xdr:from>
    <xdr:to>
      <xdr:col>85</xdr:col>
      <xdr:colOff>0</xdr:colOff>
      <xdr:row>142</xdr:row>
      <xdr:rowOff>79200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2E3A529-9D26-4B2B-A53E-62C5E05C2598}"/>
            </a:ext>
          </a:extLst>
        </xdr:cNvPr>
        <xdr:cNvSpPr/>
      </xdr:nvSpPr>
      <xdr:spPr>
        <a:xfrm>
          <a:off x="3235500" y="9829800"/>
          <a:ext cx="6480000" cy="6480000"/>
        </a:xfrm>
        <a:prstGeom prst="ellipse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115</xdr:col>
      <xdr:colOff>0</xdr:colOff>
      <xdr:row>143</xdr:row>
      <xdr:rowOff>0</xdr:rowOff>
    </xdr:from>
    <xdr:to>
      <xdr:col>200</xdr:col>
      <xdr:colOff>0</xdr:colOff>
      <xdr:row>154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DBE97C-4944-DF90-24EF-9DD3D5FDA775}"/>
            </a:ext>
          </a:extLst>
        </xdr:cNvPr>
        <xdr:cNvSpPr/>
      </xdr:nvSpPr>
      <xdr:spPr>
        <a:xfrm>
          <a:off x="13144500" y="16344900"/>
          <a:ext cx="9715500" cy="12573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23F1-9EC9-45F1-BEFF-11D519404D6C}">
  <dimension ref="A1:LH240"/>
  <sheetViews>
    <sheetView zoomScale="25" zoomScaleNormal="25" workbookViewId="0">
      <selection activeCell="IV239" sqref="IV239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B745-C433-4273-AB68-B19AF324B4E4}">
  <dimension ref="A1:LH240"/>
  <sheetViews>
    <sheetView tabSelected="1" zoomScale="25" zoomScaleNormal="25" workbookViewId="0"/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2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2"/>
      <c r="CJ87" s="2"/>
      <c r="CK87" s="2"/>
      <c r="CL87" s="2"/>
      <c r="CM87" s="2"/>
      <c r="CN87" s="2"/>
      <c r="CO87" s="2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2"/>
      <c r="CI88" s="2"/>
      <c r="CJ88" s="2"/>
      <c r="CK88" s="2"/>
      <c r="CL88" s="2"/>
      <c r="CM88" s="2"/>
      <c r="CN88" s="2"/>
      <c r="CO88" s="2"/>
      <c r="CP88" s="2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2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2"/>
      <c r="HT90" s="2"/>
      <c r="HU90" s="2"/>
      <c r="HV90" s="2"/>
      <c r="HW90" s="2"/>
      <c r="HX90" s="2"/>
      <c r="HY90" s="2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2"/>
      <c r="HS91" s="2"/>
      <c r="HT91" s="2"/>
      <c r="HU91" s="2"/>
      <c r="HV91" s="2"/>
      <c r="HW91" s="2"/>
      <c r="HX91" s="2"/>
      <c r="HY91" s="2"/>
      <c r="HZ91" s="2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2"/>
      <c r="CF93" s="2"/>
      <c r="CG93" s="2"/>
      <c r="CH93" s="2"/>
      <c r="CI93" s="2"/>
      <c r="CJ93" s="2"/>
      <c r="CK93" s="2"/>
      <c r="CL93" s="3"/>
      <c r="CM93" s="2"/>
      <c r="CN93" s="2"/>
      <c r="CO93" s="2"/>
      <c r="CP93" s="2"/>
      <c r="CQ93" s="2"/>
      <c r="CR93" s="2"/>
      <c r="CS93" s="2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2"/>
      <c r="HP96" s="2"/>
      <c r="HQ96" s="2"/>
      <c r="HR96" s="2"/>
      <c r="HS96" s="2"/>
      <c r="HT96" s="2"/>
      <c r="HU96" s="2"/>
      <c r="HV96" s="3"/>
      <c r="HW96" s="2"/>
      <c r="HX96" s="2"/>
      <c r="HY96" s="2"/>
      <c r="HZ96" s="2"/>
      <c r="IA96" s="2"/>
      <c r="IB96" s="2"/>
      <c r="IC96" s="2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2"/>
      <c r="CI98" s="2"/>
      <c r="CJ98" s="2"/>
      <c r="CK98" s="2"/>
      <c r="CL98" s="2"/>
      <c r="CM98" s="2"/>
      <c r="CN98" s="2"/>
      <c r="CO98" s="2"/>
      <c r="CP98" s="2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2"/>
      <c r="CJ99" s="2"/>
      <c r="CK99" s="2"/>
      <c r="CL99" s="2"/>
      <c r="CM99" s="2"/>
      <c r="CN99" s="2"/>
      <c r="CO99" s="2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2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2"/>
      <c r="HS101" s="2"/>
      <c r="HT101" s="2"/>
      <c r="HU101" s="2"/>
      <c r="HV101" s="2"/>
      <c r="HW101" s="2"/>
      <c r="HX101" s="2"/>
      <c r="HY101" s="2"/>
      <c r="HZ101" s="2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2"/>
      <c r="HT102" s="2"/>
      <c r="HU102" s="2"/>
      <c r="HV102" s="2"/>
      <c r="HW102" s="2"/>
      <c r="HX102" s="2"/>
      <c r="HY102" s="2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2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H240"/>
  <sheetViews>
    <sheetView zoomScale="25" zoomScaleNormal="25" workbookViewId="0">
      <selection activeCell="AM42" sqref="AM42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2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2"/>
      <c r="CJ87" s="2"/>
      <c r="CK87" s="2"/>
      <c r="CL87" s="2"/>
      <c r="CM87" s="2"/>
      <c r="CN87" s="2"/>
      <c r="CO87" s="2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2"/>
      <c r="CI88" s="2"/>
      <c r="CJ88" s="2"/>
      <c r="CK88" s="2"/>
      <c r="CL88" s="2"/>
      <c r="CM88" s="2"/>
      <c r="CN88" s="2"/>
      <c r="CO88" s="2"/>
      <c r="CP88" s="2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2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2"/>
      <c r="HT90" s="2"/>
      <c r="HU90" s="2"/>
      <c r="HV90" s="2"/>
      <c r="HW90" s="2"/>
      <c r="HX90" s="2"/>
      <c r="HY90" s="2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2"/>
      <c r="HS91" s="2"/>
      <c r="HT91" s="2"/>
      <c r="HU91" s="2"/>
      <c r="HV91" s="2"/>
      <c r="HW91" s="2"/>
      <c r="HX91" s="2"/>
      <c r="HY91" s="2"/>
      <c r="HZ91" s="2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2"/>
      <c r="CF93" s="2"/>
      <c r="CG93" s="2"/>
      <c r="CH93" s="2"/>
      <c r="CI93" s="2"/>
      <c r="CJ93" s="2"/>
      <c r="CK93" s="2"/>
      <c r="CL93" s="3"/>
      <c r="CM93" s="2"/>
      <c r="CN93" s="2"/>
      <c r="CO93" s="2"/>
      <c r="CP93" s="2"/>
      <c r="CQ93" s="2"/>
      <c r="CR93" s="2"/>
      <c r="CS93" s="2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2"/>
      <c r="HP96" s="2"/>
      <c r="HQ96" s="2"/>
      <c r="HR96" s="2"/>
      <c r="HS96" s="2"/>
      <c r="HT96" s="2"/>
      <c r="HU96" s="2"/>
      <c r="HV96" s="3"/>
      <c r="HW96" s="2"/>
      <c r="HX96" s="2"/>
      <c r="HY96" s="2"/>
      <c r="HZ96" s="2"/>
      <c r="IA96" s="2"/>
      <c r="IB96" s="2"/>
      <c r="IC96" s="2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2"/>
      <c r="CI98" s="2"/>
      <c r="CJ98" s="2"/>
      <c r="CK98" s="2"/>
      <c r="CL98" s="2"/>
      <c r="CM98" s="2"/>
      <c r="CN98" s="2"/>
      <c r="CO98" s="2"/>
      <c r="CP98" s="2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2"/>
      <c r="CJ99" s="2"/>
      <c r="CK99" s="2"/>
      <c r="CL99" s="2"/>
      <c r="CM99" s="2"/>
      <c r="CN99" s="2"/>
      <c r="CO99" s="2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2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2"/>
      <c r="HS101" s="2"/>
      <c r="HT101" s="2"/>
      <c r="HU101" s="2"/>
      <c r="HV101" s="2"/>
      <c r="HW101" s="2"/>
      <c r="HX101" s="2"/>
      <c r="HY101" s="2"/>
      <c r="HZ101" s="2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2"/>
      <c r="HT102" s="2"/>
      <c r="HU102" s="2"/>
      <c r="HV102" s="2"/>
      <c r="HW102" s="2"/>
      <c r="HX102" s="2"/>
      <c r="HY102" s="2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2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5F2E-AF41-4EE1-AE04-435E88BF9779}">
  <dimension ref="A1:LH240"/>
  <sheetViews>
    <sheetView topLeftCell="A4" zoomScale="40" zoomScaleNormal="40" workbookViewId="0">
      <selection activeCell="IL191" sqref="IL191"/>
    </sheetView>
  </sheetViews>
  <sheetFormatPr defaultRowHeight="18.75"/>
  <cols>
    <col min="1" max="320" width="1.5" customWidth="1"/>
  </cols>
  <sheetData>
    <row r="1" spans="1:320" ht="9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</row>
    <row r="2" spans="1:320" ht="9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</row>
    <row r="3" spans="1:320" ht="9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</row>
    <row r="4" spans="1:320" ht="9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</row>
    <row r="5" spans="1:320" ht="9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</row>
    <row r="6" spans="1:320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</row>
    <row r="7" spans="1:320" ht="9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</row>
    <row r="8" spans="1:320" ht="9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</row>
    <row r="9" spans="1:320" ht="9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</row>
    <row r="10" spans="1:320" ht="9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</row>
    <row r="11" spans="1:320" ht="9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</row>
    <row r="12" spans="1:320" ht="9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</row>
    <row r="13" spans="1:320" ht="9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</row>
    <row r="14" spans="1:320" ht="9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</row>
    <row r="15" spans="1:320" ht="9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</row>
    <row r="16" spans="1:320" ht="9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</row>
    <row r="17" spans="1:320" ht="9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</row>
    <row r="18" spans="1:320" ht="9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</row>
    <row r="19" spans="1:320" ht="9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</row>
    <row r="20" spans="1:320" ht="9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</row>
    <row r="21" spans="1:320" ht="9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</row>
    <row r="22" spans="1:320" ht="9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</row>
    <row r="23" spans="1:320" ht="9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</row>
    <row r="24" spans="1:320" ht="9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</row>
    <row r="25" spans="1:320" ht="9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</row>
    <row r="26" spans="1:320" ht="9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</row>
    <row r="27" spans="1:320" ht="9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</row>
    <row r="28" spans="1:320" ht="9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</row>
    <row r="29" spans="1:320" ht="9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</row>
    <row r="30" spans="1:320" ht="9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</row>
    <row r="31" spans="1:320" ht="9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</row>
    <row r="32" spans="1:320" ht="9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</row>
    <row r="33" spans="1:320" ht="9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</row>
    <row r="34" spans="1:320" ht="9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</row>
    <row r="35" spans="1:320" ht="9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</row>
    <row r="36" spans="1:320" ht="9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</row>
    <row r="37" spans="1:320" ht="9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</row>
    <row r="38" spans="1:320" ht="9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</row>
    <row r="39" spans="1:320" ht="9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</row>
    <row r="40" spans="1:320" ht="9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</row>
    <row r="41" spans="1:320" ht="9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</row>
    <row r="42" spans="1:320" ht="9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</row>
    <row r="43" spans="1:320" ht="9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</row>
    <row r="44" spans="1:320" ht="9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</row>
    <row r="45" spans="1:320" ht="9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</row>
    <row r="46" spans="1:320" ht="9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</row>
    <row r="47" spans="1:320" ht="9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</row>
    <row r="48" spans="1:320" ht="9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</row>
    <row r="49" spans="1:320" ht="9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</row>
    <row r="50" spans="1:320" ht="9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</row>
    <row r="51" spans="1:320" ht="9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</row>
    <row r="52" spans="1:320" ht="9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</row>
    <row r="53" spans="1:320" ht="9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</row>
    <row r="54" spans="1:320" ht="9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</row>
    <row r="55" spans="1:320" ht="9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</row>
    <row r="56" spans="1:320" ht="9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</row>
    <row r="57" spans="1:320" ht="9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</row>
    <row r="58" spans="1:320" ht="9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</row>
    <row r="59" spans="1:320" ht="9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</row>
    <row r="60" spans="1:320" ht="9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</row>
    <row r="61" spans="1:320" ht="9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1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</row>
    <row r="62" spans="1:320" ht="9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</row>
    <row r="63" spans="1:320" ht="9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2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</row>
    <row r="64" spans="1:320" ht="9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</row>
    <row r="65" spans="1:320" ht="9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</row>
    <row r="66" spans="1:320" ht="9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</row>
    <row r="67" spans="1:320" ht="9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3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</row>
    <row r="68" spans="1:320" ht="9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</row>
    <row r="69" spans="1:320" ht="9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</row>
    <row r="70" spans="1:320" ht="9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</row>
    <row r="71" spans="1:320" ht="9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4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5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</row>
    <row r="72" spans="1:320" ht="9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3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</row>
    <row r="73" spans="1:320" ht="9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1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</row>
    <row r="74" spans="1:320" ht="9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3"/>
      <c r="EG74" s="10"/>
      <c r="EH74" s="16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</row>
    <row r="75" spans="1:320" ht="9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4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</row>
    <row r="76" spans="1:320" ht="9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</row>
    <row r="77" spans="1:320" ht="9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</row>
    <row r="78" spans="1:320" ht="9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</row>
    <row r="79" spans="1:320" ht="9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</row>
    <row r="80" spans="1:320" ht="9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</row>
    <row r="81" spans="1:320" ht="9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</row>
    <row r="82" spans="1:320" ht="9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</row>
    <row r="83" spans="1:320" ht="9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</row>
    <row r="84" spans="1:320" ht="9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</row>
    <row r="85" spans="1:320" ht="9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7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</row>
    <row r="86" spans="1:320" ht="9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8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</row>
    <row r="87" spans="1:320" ht="9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8"/>
      <c r="CJ87" s="18"/>
      <c r="CK87" s="18"/>
      <c r="CL87" s="18"/>
      <c r="CM87" s="18"/>
      <c r="CN87" s="18"/>
      <c r="CO87" s="18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</row>
    <row r="88" spans="1:320" ht="9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8"/>
      <c r="CI88" s="18"/>
      <c r="CJ88" s="18"/>
      <c r="CK88" s="18"/>
      <c r="CL88" s="18"/>
      <c r="CM88" s="18"/>
      <c r="CN88" s="18"/>
      <c r="CO88" s="18"/>
      <c r="CP88" s="18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</row>
    <row r="89" spans="1:320" ht="9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8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</row>
    <row r="90" spans="1:320" ht="9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8"/>
      <c r="HT90" s="18"/>
      <c r="HU90" s="18"/>
      <c r="HV90" s="18"/>
      <c r="HW90" s="18"/>
      <c r="HX90" s="18"/>
      <c r="HY90" s="18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</row>
    <row r="91" spans="1:320" ht="9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8"/>
      <c r="HS91" s="18"/>
      <c r="HT91" s="18"/>
      <c r="HU91" s="18"/>
      <c r="HV91" s="18"/>
      <c r="HW91" s="18"/>
      <c r="HX91" s="18"/>
      <c r="HY91" s="18"/>
      <c r="HZ91" s="18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</row>
    <row r="92" spans="1:320" ht="9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</row>
    <row r="93" spans="1:320" ht="9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8"/>
      <c r="CF93" s="18"/>
      <c r="CG93" s="18"/>
      <c r="CH93" s="18"/>
      <c r="CI93" s="18"/>
      <c r="CJ93" s="18"/>
      <c r="CK93" s="18"/>
      <c r="CL93" s="13"/>
      <c r="CM93" s="18"/>
      <c r="CN93" s="18"/>
      <c r="CO93" s="18"/>
      <c r="CP93" s="18"/>
      <c r="CQ93" s="18"/>
      <c r="CR93" s="18"/>
      <c r="CS93" s="18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</row>
    <row r="94" spans="1:320" ht="9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</row>
    <row r="95" spans="1:320" ht="9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</row>
    <row r="96" spans="1:320" ht="9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9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2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8"/>
      <c r="HP96" s="18"/>
      <c r="HQ96" s="18"/>
      <c r="HR96" s="18"/>
      <c r="HS96" s="18"/>
      <c r="HT96" s="18"/>
      <c r="HU96" s="18"/>
      <c r="HV96" s="13"/>
      <c r="HW96" s="18"/>
      <c r="HX96" s="18"/>
      <c r="HY96" s="18"/>
      <c r="HZ96" s="18"/>
      <c r="IA96" s="18"/>
      <c r="IB96" s="18"/>
      <c r="IC96" s="18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</row>
    <row r="97" spans="1:320" ht="9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</row>
    <row r="98" spans="1:320" ht="9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8"/>
      <c r="CI98" s="18"/>
      <c r="CJ98" s="18"/>
      <c r="CK98" s="18"/>
      <c r="CL98" s="18"/>
      <c r="CM98" s="18"/>
      <c r="CN98" s="18"/>
      <c r="CO98" s="18"/>
      <c r="CP98" s="18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</row>
    <row r="99" spans="1:320" ht="9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8"/>
      <c r="CJ99" s="18"/>
      <c r="CK99" s="18"/>
      <c r="CL99" s="18"/>
      <c r="CM99" s="18"/>
      <c r="CN99" s="18"/>
      <c r="CO99" s="18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</row>
    <row r="100" spans="1:320" ht="9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8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</row>
    <row r="101" spans="1:320" ht="9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8"/>
      <c r="HS101" s="18"/>
      <c r="HT101" s="18"/>
      <c r="HU101" s="18"/>
      <c r="HV101" s="18"/>
      <c r="HW101" s="18"/>
      <c r="HX101" s="18"/>
      <c r="HY101" s="18"/>
      <c r="HZ101" s="18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</row>
    <row r="102" spans="1:320" ht="9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21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21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8"/>
      <c r="HT102" s="18"/>
      <c r="HU102" s="18"/>
      <c r="HV102" s="18"/>
      <c r="HW102" s="18"/>
      <c r="HX102" s="18"/>
      <c r="HY102" s="18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</row>
    <row r="103" spans="1:320" ht="9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22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22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8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</row>
    <row r="104" spans="1:320" ht="9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</row>
    <row r="105" spans="1:320" ht="9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</row>
    <row r="106" spans="1:320" ht="9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</row>
    <row r="107" spans="1:320" ht="9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</row>
    <row r="108" spans="1:320" ht="9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</row>
    <row r="109" spans="1:320" ht="9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</row>
    <row r="110" spans="1:320" ht="9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</row>
    <row r="111" spans="1:320" ht="9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</row>
    <row r="112" spans="1:320" ht="9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</row>
    <row r="113" spans="1:320" ht="9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</row>
    <row r="114" spans="1:320" ht="9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</row>
    <row r="115" spans="1:320" ht="9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</row>
    <row r="116" spans="1:320" ht="9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</row>
    <row r="117" spans="1:320" ht="9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</row>
    <row r="118" spans="1:320" ht="9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</row>
    <row r="119" spans="1:320" ht="9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</row>
    <row r="120" spans="1:320" ht="9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</row>
    <row r="121" spans="1:320" ht="9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</row>
    <row r="122" spans="1:320" ht="9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</row>
    <row r="123" spans="1:320" ht="9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</row>
    <row r="124" spans="1:320" ht="9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</row>
    <row r="125" spans="1:320" ht="9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</row>
    <row r="126" spans="1:320" ht="9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</row>
    <row r="127" spans="1:320" ht="9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</row>
    <row r="128" spans="1:320" ht="9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</row>
    <row r="129" spans="1:320" ht="9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</row>
    <row r="130" spans="1:320" ht="9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</row>
    <row r="131" spans="1:320" ht="9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</row>
    <row r="132" spans="1:320" ht="9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</row>
    <row r="133" spans="1:320" ht="9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</row>
    <row r="134" spans="1:320" ht="9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</row>
    <row r="135" spans="1:320" ht="9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</row>
    <row r="136" spans="1:320" ht="9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</row>
    <row r="137" spans="1:320" ht="9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</row>
    <row r="138" spans="1:320" ht="9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</row>
    <row r="139" spans="1:320" ht="9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</row>
    <row r="140" spans="1:320" ht="9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</row>
    <row r="141" spans="1:320" ht="9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</row>
    <row r="142" spans="1:320" ht="9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</row>
    <row r="143" spans="1:320" ht="9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</row>
    <row r="144" spans="1:320" ht="9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</row>
    <row r="145" spans="1:320" ht="9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</row>
    <row r="146" spans="1:320" ht="9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</row>
    <row r="147" spans="1:320" ht="9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</row>
    <row r="148" spans="1:320" ht="9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</row>
    <row r="149" spans="1:320" ht="9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</row>
    <row r="150" spans="1:320" ht="9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</row>
    <row r="151" spans="1:320" ht="9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</row>
    <row r="152" spans="1:320" ht="9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</row>
    <row r="153" spans="1:320" ht="9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</row>
    <row r="154" spans="1:320" ht="9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</row>
    <row r="155" spans="1:320" ht="9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</row>
    <row r="156" spans="1:320" ht="9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</row>
    <row r="157" spans="1:320" ht="9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</row>
    <row r="158" spans="1:320" ht="9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</row>
    <row r="159" spans="1:320" ht="9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</row>
    <row r="160" spans="1:320" ht="9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</row>
    <row r="161" spans="1:320" ht="9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</row>
    <row r="162" spans="1:320" ht="9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</row>
    <row r="163" spans="1:320" ht="9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</row>
    <row r="164" spans="1:320" ht="9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</row>
    <row r="165" spans="1:320" ht="9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</row>
    <row r="166" spans="1:320" ht="9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</row>
    <row r="167" spans="1:320" ht="9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</row>
    <row r="168" spans="1:320" ht="9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</row>
    <row r="169" spans="1:320" ht="9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</row>
    <row r="170" spans="1:320" ht="9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</row>
    <row r="171" spans="1:320" ht="9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</row>
    <row r="172" spans="1:320" ht="9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</row>
    <row r="173" spans="1:320" ht="9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</row>
    <row r="174" spans="1:320" ht="9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</row>
    <row r="175" spans="1:320" ht="9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</row>
    <row r="176" spans="1:320" ht="9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</row>
    <row r="177" spans="1:320" ht="9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</row>
    <row r="178" spans="1:320" ht="9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</row>
    <row r="179" spans="1:320" ht="9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</row>
    <row r="180" spans="1:320" ht="9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</row>
    <row r="181" spans="1:320" ht="9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</row>
    <row r="182" spans="1:320" ht="9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</row>
    <row r="183" spans="1:320" ht="9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</row>
    <row r="184" spans="1:320" ht="9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</row>
    <row r="185" spans="1:320" ht="9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</row>
    <row r="186" spans="1:320" ht="9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</row>
    <row r="187" spans="1:320" ht="9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</row>
    <row r="188" spans="1:320" ht="9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</row>
    <row r="189" spans="1:320" ht="9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</row>
    <row r="190" spans="1:320" ht="9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</row>
    <row r="191" spans="1:320" ht="9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</row>
    <row r="192" spans="1:320" ht="9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</row>
    <row r="193" spans="1:320" ht="9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</row>
    <row r="194" spans="1:320" ht="9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</row>
    <row r="195" spans="1:320" ht="9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</row>
    <row r="196" spans="1:320" ht="9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</row>
    <row r="197" spans="1:320" ht="9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</row>
    <row r="198" spans="1:320" ht="9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</row>
    <row r="199" spans="1:320" ht="9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</row>
    <row r="200" spans="1:320" ht="9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</row>
    <row r="201" spans="1:320" ht="9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</row>
    <row r="202" spans="1:320" ht="9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</row>
    <row r="203" spans="1:320" ht="9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</row>
    <row r="204" spans="1:320" ht="9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</row>
    <row r="205" spans="1:320" ht="9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</row>
    <row r="206" spans="1:320" ht="9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</row>
    <row r="207" spans="1:320" ht="9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</row>
    <row r="208" spans="1:320" ht="9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</row>
    <row r="209" spans="1:320" ht="9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</row>
    <row r="210" spans="1:320" ht="9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</row>
    <row r="211" spans="1:320" ht="9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</row>
    <row r="212" spans="1:320" ht="9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</row>
    <row r="213" spans="1:320" ht="9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</row>
    <row r="214" spans="1:320" ht="9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</row>
    <row r="215" spans="1:320" ht="9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</row>
    <row r="216" spans="1:320" ht="9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</row>
    <row r="217" spans="1:320" ht="9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</row>
    <row r="218" spans="1:320" ht="9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</row>
    <row r="219" spans="1:320" ht="9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</row>
    <row r="220" spans="1:320" ht="9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</row>
    <row r="221" spans="1:320" ht="9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</row>
    <row r="222" spans="1:320" ht="9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</row>
    <row r="223" spans="1:320" ht="9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</row>
    <row r="224" spans="1:320" ht="9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</row>
    <row r="225" spans="1:320" ht="9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</row>
    <row r="226" spans="1:320" ht="9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</row>
    <row r="227" spans="1:320" ht="9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</row>
    <row r="228" spans="1:320" ht="9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</row>
    <row r="229" spans="1:320" ht="9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</row>
    <row r="230" spans="1:320" ht="9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</row>
    <row r="231" spans="1:320" ht="9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</row>
    <row r="232" spans="1:320" ht="9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</row>
    <row r="233" spans="1:320" ht="9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</row>
    <row r="234" spans="1:320" ht="9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</row>
    <row r="235" spans="1:320" ht="9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</row>
    <row r="236" spans="1:320" ht="9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</row>
    <row r="237" spans="1:320" ht="9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</row>
    <row r="238" spans="1:320" ht="9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</row>
    <row r="239" spans="1:320" ht="9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</row>
    <row r="240" spans="1:320" ht="9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</row>
  </sheetData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53FFC-98B8-4DEF-93C0-CF1C50ED6621}">
  <dimension ref="A1:LH240"/>
  <sheetViews>
    <sheetView zoomScale="25" zoomScaleNormal="25" workbookViewId="0">
      <selection activeCell="LK234" sqref="LK234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16DC-D8AF-4416-A8F6-DA636692CDAB}">
  <dimension ref="A1:LH240"/>
  <sheetViews>
    <sheetView zoomScale="30" zoomScaleNormal="30" workbookViewId="0">
      <selection activeCell="KU204" sqref="KU204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3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3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3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CDA1C-E637-490D-9C32-5BDCC45C2BEA}">
  <dimension ref="A1:LH240"/>
  <sheetViews>
    <sheetView zoomScale="25" zoomScaleNormal="25" workbookViewId="0">
      <selection activeCell="KJ173" sqref="KJ173"/>
    </sheetView>
  </sheetViews>
  <sheetFormatPr defaultRowHeight="18.75"/>
  <cols>
    <col min="1" max="320" width="1.5" customWidth="1"/>
  </cols>
  <sheetData>
    <row r="1" spans="1:320" ht="9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</row>
    <row r="2" spans="1:320" ht="9" customHeight="1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</row>
    <row r="3" spans="1:320" ht="9" customHeight="1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</row>
    <row r="4" spans="1:320" ht="9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</row>
    <row r="5" spans="1:320" ht="9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</row>
    <row r="6" spans="1:320" ht="9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</row>
    <row r="7" spans="1:320" ht="9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</row>
    <row r="8" spans="1:320" ht="9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</row>
    <row r="9" spans="1:320" ht="9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</row>
    <row r="10" spans="1:320" ht="9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</row>
    <row r="11" spans="1:320" ht="9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</row>
    <row r="12" spans="1:320" ht="9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</row>
    <row r="13" spans="1:320" ht="9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</row>
    <row r="14" spans="1:320" ht="9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</row>
    <row r="15" spans="1:320" ht="9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</row>
    <row r="16" spans="1:320" ht="9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</row>
    <row r="17" spans="1:320" ht="9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</row>
    <row r="18" spans="1:320" ht="9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</row>
    <row r="19" spans="1:320" ht="9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</row>
    <row r="20" spans="1:320" ht="9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</row>
    <row r="21" spans="1:320" ht="9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</row>
    <row r="22" spans="1:320" ht="9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</row>
    <row r="23" spans="1:320" ht="9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</row>
    <row r="24" spans="1:320" ht="9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</row>
    <row r="25" spans="1:320" ht="9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</row>
    <row r="26" spans="1:320" ht="9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</row>
    <row r="27" spans="1:320" ht="9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</row>
    <row r="28" spans="1:320" ht="9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</row>
    <row r="29" spans="1:320" ht="9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</row>
    <row r="30" spans="1:320" ht="9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</row>
    <row r="31" spans="1:320" ht="9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</row>
    <row r="32" spans="1:320" ht="9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</row>
    <row r="33" spans="1:320" ht="9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</row>
    <row r="34" spans="1:320" ht="9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</row>
    <row r="35" spans="1:320" ht="9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</row>
    <row r="36" spans="1:320" ht="9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</row>
    <row r="37" spans="1:320" ht="9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</row>
    <row r="38" spans="1:320" ht="9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</row>
    <row r="39" spans="1:320" ht="9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</row>
    <row r="40" spans="1:320" ht="9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</row>
    <row r="41" spans="1:320" ht="9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</row>
    <row r="42" spans="1:320" ht="9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</row>
    <row r="43" spans="1:320" ht="9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</row>
    <row r="44" spans="1:320" ht="9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</row>
    <row r="45" spans="1:320" ht="9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</row>
    <row r="46" spans="1:320" ht="9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</row>
    <row r="47" spans="1:320" ht="9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</row>
    <row r="48" spans="1:320" ht="9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</row>
    <row r="49" spans="1:320" ht="9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</row>
    <row r="50" spans="1:320" ht="9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</row>
    <row r="51" spans="1:320" ht="9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</row>
    <row r="52" spans="1:320" ht="9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</row>
    <row r="53" spans="1:320" ht="9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</row>
    <row r="54" spans="1:320" ht="9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</row>
    <row r="55" spans="1:320" ht="9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</row>
    <row r="56" spans="1:320" ht="9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</row>
    <row r="57" spans="1:320" ht="9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</row>
    <row r="58" spans="1:320" ht="9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</row>
    <row r="59" spans="1:320" ht="9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</row>
    <row r="60" spans="1:320" ht="9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</row>
    <row r="61" spans="1:320" ht="9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</row>
    <row r="62" spans="1:320" ht="9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</row>
    <row r="63" spans="1:320" ht="9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</row>
    <row r="64" spans="1:320" ht="9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</row>
    <row r="65" spans="1:320" ht="9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</row>
    <row r="66" spans="1:320" ht="9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</row>
    <row r="67" spans="1:320" ht="9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</row>
    <row r="68" spans="1:320" ht="9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</row>
    <row r="69" spans="1:320" ht="9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</row>
    <row r="70" spans="1:320" ht="9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</row>
    <row r="71" spans="1:320" ht="9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</row>
    <row r="72" spans="1:320" ht="9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</row>
    <row r="73" spans="1:320" ht="9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</row>
    <row r="74" spans="1:320" ht="9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</row>
    <row r="75" spans="1:320" ht="9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</row>
    <row r="76" spans="1:320" ht="9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</row>
    <row r="77" spans="1:320" ht="9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</row>
    <row r="78" spans="1:320" ht="9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</row>
    <row r="79" spans="1:320" ht="9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</row>
    <row r="80" spans="1:320" ht="9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</row>
    <row r="81" spans="1:320" ht="9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</row>
    <row r="82" spans="1:320" ht="9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</row>
    <row r="83" spans="1:320" ht="9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</row>
    <row r="84" spans="1:320" ht="9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</row>
    <row r="85" spans="1:320" ht="9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</row>
    <row r="86" spans="1:320" ht="9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</row>
    <row r="87" spans="1:320" ht="9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</row>
    <row r="88" spans="1:320" ht="9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</row>
    <row r="89" spans="1:320" ht="9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</row>
    <row r="90" spans="1:320" ht="9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</row>
    <row r="91" spans="1:320" ht="9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</row>
    <row r="92" spans="1:320" ht="9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</row>
    <row r="93" spans="1:320" ht="9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</row>
    <row r="94" spans="1:320" ht="9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</row>
    <row r="95" spans="1:320" ht="9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</row>
    <row r="96" spans="1:320" ht="9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</row>
    <row r="97" spans="1:320" ht="9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</row>
    <row r="98" spans="1:320" ht="9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</row>
    <row r="99" spans="1:320" ht="9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</row>
    <row r="100" spans="1:320" ht="9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</row>
    <row r="101" spans="1:320" ht="9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</row>
    <row r="102" spans="1:320" ht="9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</row>
    <row r="103" spans="1:320" ht="9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</row>
    <row r="104" spans="1:320" ht="9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</row>
    <row r="105" spans="1:320" ht="9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</row>
    <row r="106" spans="1:320" ht="9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</row>
    <row r="107" spans="1:320" ht="9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</row>
    <row r="108" spans="1:320" ht="9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</row>
    <row r="109" spans="1:320" ht="9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</row>
    <row r="110" spans="1:320" ht="9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</row>
    <row r="111" spans="1:320" ht="9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</row>
    <row r="112" spans="1:320" ht="9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</row>
    <row r="113" spans="1:320" ht="9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</row>
    <row r="114" spans="1:320" ht="9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</row>
    <row r="115" spans="1:320" ht="9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</row>
    <row r="116" spans="1:320" ht="9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</row>
    <row r="117" spans="1:320" ht="9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</row>
    <row r="118" spans="1:320" ht="9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</row>
    <row r="119" spans="1:320" ht="9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</row>
    <row r="120" spans="1:320" ht="9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</row>
    <row r="121" spans="1:320" ht="9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</row>
    <row r="122" spans="1:320" ht="9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</row>
    <row r="123" spans="1:320" ht="9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</row>
    <row r="124" spans="1:320" ht="9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</row>
    <row r="125" spans="1:320" ht="9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</row>
    <row r="126" spans="1:320" ht="9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</row>
    <row r="127" spans="1:320" ht="9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</row>
    <row r="128" spans="1:320" ht="9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</row>
    <row r="129" spans="1:320" ht="9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</row>
    <row r="130" spans="1:320" ht="9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</row>
    <row r="131" spans="1:320" ht="9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</row>
    <row r="132" spans="1:320" ht="9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</row>
    <row r="133" spans="1:320" ht="9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</row>
    <row r="134" spans="1:320" ht="9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</row>
    <row r="135" spans="1:320" ht="9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</row>
    <row r="136" spans="1:320" ht="9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</row>
    <row r="137" spans="1:320" ht="9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</row>
    <row r="138" spans="1:320" ht="9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</row>
    <row r="139" spans="1:320" ht="9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</row>
    <row r="140" spans="1:320" ht="9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</row>
    <row r="141" spans="1:320" ht="9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</row>
    <row r="142" spans="1:320" ht="9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</row>
    <row r="143" spans="1:320" ht="9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</row>
    <row r="144" spans="1:320" ht="9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</row>
    <row r="145" spans="1:320" ht="9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</row>
    <row r="146" spans="1:320" ht="9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</row>
    <row r="147" spans="1:320" ht="9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</row>
    <row r="148" spans="1:320" ht="9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</row>
    <row r="149" spans="1:320" ht="9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</row>
    <row r="150" spans="1:320" ht="9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</row>
    <row r="151" spans="1:320" ht="9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</row>
    <row r="152" spans="1:320" ht="9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</row>
    <row r="153" spans="1:320" ht="9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</row>
    <row r="154" spans="1:320" ht="9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</row>
    <row r="155" spans="1:320" ht="9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</row>
    <row r="156" spans="1:320" ht="9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</row>
    <row r="157" spans="1:320" ht="9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</row>
    <row r="158" spans="1:320" ht="9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</row>
    <row r="159" spans="1:320" ht="9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</row>
    <row r="160" spans="1:320" ht="9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</row>
    <row r="161" spans="1:320" ht="9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</row>
    <row r="162" spans="1:320" ht="9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</row>
    <row r="163" spans="1:320" ht="9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</row>
    <row r="164" spans="1:320" ht="9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</row>
    <row r="165" spans="1:320" ht="9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</row>
    <row r="166" spans="1:320" ht="9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</row>
    <row r="167" spans="1:320" ht="9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</row>
    <row r="168" spans="1:320" ht="9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</row>
    <row r="169" spans="1:320" ht="9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</row>
    <row r="170" spans="1:320" ht="9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</row>
    <row r="171" spans="1:320" ht="9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</row>
    <row r="172" spans="1:320" ht="9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</row>
    <row r="173" spans="1:320" ht="9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</row>
    <row r="174" spans="1:320" ht="9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</row>
    <row r="175" spans="1:320" ht="9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</row>
    <row r="176" spans="1:320" ht="9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</row>
    <row r="177" spans="1:320" ht="9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</row>
    <row r="178" spans="1:320" ht="9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</row>
    <row r="179" spans="1:320" ht="9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</row>
    <row r="180" spans="1:320" ht="9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</row>
    <row r="181" spans="1:320" ht="9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</row>
    <row r="182" spans="1:320" ht="9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</row>
    <row r="183" spans="1:320" ht="9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</row>
    <row r="184" spans="1:320" ht="9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</row>
    <row r="185" spans="1:320" ht="9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</row>
    <row r="186" spans="1:320" ht="9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</row>
    <row r="187" spans="1:320" ht="9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</row>
    <row r="188" spans="1:320" ht="9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</row>
    <row r="189" spans="1:320" ht="9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</row>
    <row r="190" spans="1:320" ht="9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</row>
    <row r="191" spans="1:320" ht="9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</row>
    <row r="192" spans="1:320" ht="9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</row>
    <row r="193" spans="1:320" ht="9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</row>
    <row r="194" spans="1:320" ht="9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</row>
    <row r="195" spans="1:320" ht="9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</row>
    <row r="196" spans="1:320" ht="9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</row>
    <row r="197" spans="1:320" ht="9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</row>
    <row r="198" spans="1:320" ht="9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</row>
    <row r="199" spans="1:320" ht="9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</row>
    <row r="200" spans="1:320" ht="9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</row>
    <row r="201" spans="1:320" ht="9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</row>
    <row r="202" spans="1:320" ht="9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</row>
    <row r="203" spans="1:320" ht="9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</row>
    <row r="204" spans="1:320" ht="9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</row>
    <row r="205" spans="1:320" ht="9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</row>
    <row r="206" spans="1:320" ht="9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</row>
    <row r="207" spans="1:320" ht="9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</row>
    <row r="208" spans="1:320" ht="9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</row>
    <row r="209" spans="1:320" ht="9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</row>
    <row r="210" spans="1:320" ht="9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</row>
    <row r="211" spans="1:320" ht="9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</row>
    <row r="212" spans="1:320" ht="9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</row>
    <row r="213" spans="1:320" ht="9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</row>
    <row r="214" spans="1:320" ht="9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</row>
    <row r="215" spans="1:320" ht="9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</row>
    <row r="216" spans="1:320" ht="9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</row>
    <row r="217" spans="1:320" ht="9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</row>
    <row r="218" spans="1:320" ht="9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</row>
    <row r="219" spans="1:320" ht="9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</row>
    <row r="220" spans="1:320" ht="9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</row>
    <row r="221" spans="1:320" ht="9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</row>
    <row r="222" spans="1:320" ht="9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</row>
    <row r="223" spans="1:320" ht="9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</row>
    <row r="224" spans="1:320" ht="9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</row>
    <row r="225" spans="1:320" ht="9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</row>
    <row r="226" spans="1:320" ht="9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</row>
    <row r="227" spans="1:320" ht="9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</row>
    <row r="228" spans="1:320" ht="9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</row>
    <row r="229" spans="1:320" ht="9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</row>
    <row r="230" spans="1:320" ht="9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</row>
    <row r="231" spans="1:320" ht="9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</row>
    <row r="232" spans="1:320" ht="9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</row>
    <row r="233" spans="1:320" ht="9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</row>
    <row r="234" spans="1:320" ht="9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</row>
    <row r="235" spans="1:320" ht="9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</row>
    <row r="236" spans="1:320" ht="9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</row>
    <row r="237" spans="1:320" ht="9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</row>
    <row r="238" spans="1:320" ht="9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</row>
    <row r="239" spans="1:320" ht="9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</row>
    <row r="240" spans="1:320" ht="9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</row>
  </sheetData>
  <phoneticPr fontId="1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D3F5-2628-4068-BC21-F0D0BE33A0F4}">
  <dimension ref="A1:L103"/>
  <sheetViews>
    <sheetView topLeftCell="A82" workbookViewId="0">
      <selection activeCell="E103" sqref="E103"/>
    </sheetView>
  </sheetViews>
  <sheetFormatPr defaultRowHeight="18.75"/>
  <cols>
    <col min="2" max="2" width="12.25" bestFit="1" customWidth="1"/>
    <col min="3" max="3" width="9.625" bestFit="1" customWidth="1"/>
    <col min="4" max="4" width="9.875" bestFit="1" customWidth="1"/>
    <col min="5" max="5" width="10.125" bestFit="1" customWidth="1"/>
    <col min="6" max="6" width="10.375" bestFit="1" customWidth="1"/>
    <col min="7" max="7" width="9.375" bestFit="1" customWidth="1"/>
  </cols>
  <sheetData>
    <row r="1" spans="1:11">
      <c r="A1" s="6" t="s">
        <v>27</v>
      </c>
      <c r="G1" t="s">
        <v>22</v>
      </c>
      <c r="I1" t="s">
        <v>21</v>
      </c>
    </row>
    <row r="2" spans="1:11">
      <c r="C2" t="s">
        <v>0</v>
      </c>
      <c r="D2" t="s">
        <v>1</v>
      </c>
      <c r="E2" t="s">
        <v>2</v>
      </c>
      <c r="F2" t="s">
        <v>3</v>
      </c>
      <c r="G2" t="s">
        <v>8</v>
      </c>
      <c r="H2" t="s">
        <v>9</v>
      </c>
      <c r="I2" t="s">
        <v>24</v>
      </c>
      <c r="J2" t="s">
        <v>26</v>
      </c>
      <c r="K2" t="s">
        <v>25</v>
      </c>
    </row>
    <row r="3" spans="1:11">
      <c r="B3" t="s">
        <v>4</v>
      </c>
      <c r="C3">
        <v>50</v>
      </c>
      <c r="D3">
        <v>90</v>
      </c>
      <c r="E3">
        <v>4</v>
      </c>
      <c r="F3">
        <v>60</v>
      </c>
      <c r="G3">
        <v>148</v>
      </c>
      <c r="H3">
        <v>163</v>
      </c>
      <c r="I3">
        <v>0</v>
      </c>
      <c r="J3">
        <v>0.5</v>
      </c>
      <c r="K3">
        <v>0.75</v>
      </c>
    </row>
    <row r="5" spans="1:11">
      <c r="G5" t="s">
        <v>23</v>
      </c>
    </row>
    <row r="6" spans="1:11">
      <c r="C6" t="s">
        <v>19</v>
      </c>
      <c r="D6" t="s">
        <v>20</v>
      </c>
      <c r="E6" t="s">
        <v>18</v>
      </c>
      <c r="F6" t="s">
        <v>17</v>
      </c>
      <c r="G6" t="s">
        <v>6</v>
      </c>
      <c r="H6" t="s">
        <v>7</v>
      </c>
    </row>
    <row r="7" spans="1:11">
      <c r="B7" t="s">
        <v>24</v>
      </c>
      <c r="C7">
        <f>H3-E7/2</f>
        <v>133</v>
      </c>
      <c r="D7">
        <f>G3-F7/2</f>
        <v>146</v>
      </c>
      <c r="E7">
        <f>(E3+(F3-E3)*(1-I3))</f>
        <v>60</v>
      </c>
      <c r="F7">
        <f>(E3+ (F3 - E3 ) * I3)</f>
        <v>4</v>
      </c>
      <c r="G7" t="str">
        <f>ADDRESS(D7,C7)</f>
        <v>$EC$146</v>
      </c>
      <c r="H7" t="str">
        <f>ADDRESS(D7+F7,C7+E7)</f>
        <v>$GK$150</v>
      </c>
    </row>
    <row r="8" spans="1:11">
      <c r="B8" t="s">
        <v>26</v>
      </c>
      <c r="C8">
        <f>H3-E8/2</f>
        <v>147</v>
      </c>
      <c r="D8">
        <f>G3-F8/2</f>
        <v>132</v>
      </c>
      <c r="E8">
        <f>(E3+(F3-E3)*(1-J3))</f>
        <v>32</v>
      </c>
      <c r="F8">
        <f>(E3+ (F3 - E3 ) * J3)</f>
        <v>32</v>
      </c>
      <c r="G8" t="str">
        <f t="shared" ref="G8:G9" si="0">ADDRESS(D8,C8)</f>
        <v>$EQ$132</v>
      </c>
      <c r="H8" t="str">
        <f>ADDRESS(D8+F8,C8+E8)</f>
        <v>$FW$164</v>
      </c>
    </row>
    <row r="9" spans="1:11">
      <c r="B9" t="s">
        <v>25</v>
      </c>
      <c r="C9">
        <f>H3-E9/2</f>
        <v>154</v>
      </c>
      <c r="D9">
        <f>G3-F9/2</f>
        <v>125</v>
      </c>
      <c r="E9">
        <f>(E3+(F3-E3)*(1-K3))</f>
        <v>18</v>
      </c>
      <c r="F9">
        <f>(E3+ (F3 - E3 ) * K3)</f>
        <v>46</v>
      </c>
      <c r="G9" t="str">
        <f t="shared" si="0"/>
        <v>$EX$125</v>
      </c>
      <c r="H9" t="str">
        <f>ADDRESS(D9+F9,C9+E9)</f>
        <v>$FP$171</v>
      </c>
    </row>
    <row r="11" spans="1:11">
      <c r="C11" t="s">
        <v>10</v>
      </c>
      <c r="G11" t="s">
        <v>22</v>
      </c>
    </row>
    <row r="12" spans="1:11">
      <c r="B12" t="s">
        <v>11</v>
      </c>
      <c r="C12">
        <v>8</v>
      </c>
      <c r="G12">
        <v>93</v>
      </c>
      <c r="H12">
        <v>90</v>
      </c>
      <c r="I12" t="str">
        <f>ADDRESS(G12,H12)</f>
        <v>$CL$93</v>
      </c>
    </row>
    <row r="13" spans="1:11">
      <c r="B13" t="s">
        <v>12</v>
      </c>
      <c r="C13">
        <v>8</v>
      </c>
      <c r="G13">
        <v>96</v>
      </c>
      <c r="H13">
        <v>230</v>
      </c>
      <c r="I13" t="str">
        <f>ADDRESS(G13,H13)</f>
        <v>$HV$96</v>
      </c>
    </row>
    <row r="15" spans="1:11">
      <c r="C15" t="s">
        <v>15</v>
      </c>
      <c r="D15" t="s">
        <v>16</v>
      </c>
      <c r="G15" t="s">
        <v>22</v>
      </c>
    </row>
    <row r="16" spans="1:11">
      <c r="B16" t="s">
        <v>13</v>
      </c>
      <c r="C16">
        <v>32</v>
      </c>
      <c r="D16">
        <v>0</v>
      </c>
      <c r="G16">
        <v>67</v>
      </c>
      <c r="H16">
        <v>96</v>
      </c>
      <c r="I16" t="str">
        <f>ADDRESS(G16,H16)</f>
        <v>$CR$67</v>
      </c>
    </row>
    <row r="17" spans="1:12">
      <c r="B17" t="s">
        <v>14</v>
      </c>
      <c r="C17">
        <v>32</v>
      </c>
      <c r="D17">
        <v>0</v>
      </c>
      <c r="G17">
        <v>72</v>
      </c>
      <c r="H17">
        <v>230</v>
      </c>
      <c r="I17" t="str">
        <f>ADDRESS(G17,H17)</f>
        <v>$HV$72</v>
      </c>
    </row>
    <row r="18" spans="1:1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</row>
    <row r="20" spans="1:12">
      <c r="A20" s="6" t="s">
        <v>27</v>
      </c>
      <c r="G20" t="s">
        <v>22</v>
      </c>
      <c r="I20" t="s">
        <v>21</v>
      </c>
    </row>
    <row r="21" spans="1:12">
      <c r="C21" t="s">
        <v>0</v>
      </c>
      <c r="D21" t="s">
        <v>1</v>
      </c>
      <c r="E21" t="s">
        <v>2</v>
      </c>
      <c r="F21" t="s">
        <v>3</v>
      </c>
      <c r="G21" t="s">
        <v>8</v>
      </c>
      <c r="H21" t="s">
        <v>9</v>
      </c>
      <c r="I21" t="s">
        <v>24</v>
      </c>
      <c r="J21" t="s">
        <v>26</v>
      </c>
      <c r="K21" t="s">
        <v>25</v>
      </c>
    </row>
    <row r="22" spans="1:12">
      <c r="B22" t="s">
        <v>4</v>
      </c>
      <c r="C22">
        <v>50</v>
      </c>
      <c r="D22">
        <v>90</v>
      </c>
      <c r="E22">
        <v>4</v>
      </c>
      <c r="F22">
        <v>60</v>
      </c>
      <c r="G22">
        <v>168</v>
      </c>
      <c r="H22">
        <v>163</v>
      </c>
      <c r="I22">
        <v>0</v>
      </c>
      <c r="J22">
        <v>0.5</v>
      </c>
      <c r="K22">
        <v>0.75</v>
      </c>
    </row>
    <row r="24" spans="1:12">
      <c r="G24" t="s">
        <v>23</v>
      </c>
    </row>
    <row r="25" spans="1:12">
      <c r="C25" t="s">
        <v>19</v>
      </c>
      <c r="D25" t="s">
        <v>20</v>
      </c>
      <c r="E25" t="s">
        <v>18</v>
      </c>
      <c r="F25" t="s">
        <v>17</v>
      </c>
      <c r="G25" t="s">
        <v>6</v>
      </c>
      <c r="H25" t="s">
        <v>7</v>
      </c>
    </row>
    <row r="26" spans="1:12">
      <c r="B26" t="s">
        <v>24</v>
      </c>
      <c r="C26">
        <f>H22-E26/2</f>
        <v>133</v>
      </c>
      <c r="D26">
        <f>G22-F26/2</f>
        <v>166</v>
      </c>
      <c r="E26">
        <f>(E22+(F22-E22)*(1-I22))</f>
        <v>60</v>
      </c>
      <c r="F26">
        <f>(E22+ (F22 - E22 ) * I22)</f>
        <v>4</v>
      </c>
      <c r="G26" t="str">
        <f>ADDRESS(D26,C26)</f>
        <v>$EC$166</v>
      </c>
      <c r="H26" t="str">
        <f>ADDRESS(D26+F26,C26+E26)</f>
        <v>$GK$170</v>
      </c>
    </row>
    <row r="27" spans="1:12">
      <c r="B27" t="s">
        <v>26</v>
      </c>
      <c r="C27">
        <f>H22-E27/2</f>
        <v>147</v>
      </c>
      <c r="D27">
        <f>G22-F27/2</f>
        <v>152</v>
      </c>
      <c r="E27">
        <f>(E22+(F22-E22)*(1-J22))</f>
        <v>32</v>
      </c>
      <c r="F27">
        <f>(E22+ (F22 - E22 ) * J22)</f>
        <v>32</v>
      </c>
      <c r="G27" t="str">
        <f t="shared" ref="G27:G28" si="1">ADDRESS(D27,C27)</f>
        <v>$EQ$152</v>
      </c>
      <c r="H27" t="str">
        <f>ADDRESS(D27+F27,C27+E27)</f>
        <v>$FW$184</v>
      </c>
    </row>
    <row r="28" spans="1:12">
      <c r="B28" t="s">
        <v>25</v>
      </c>
      <c r="C28">
        <f>H22-E28/2</f>
        <v>154</v>
      </c>
      <c r="D28">
        <f>G22-F28/2</f>
        <v>145</v>
      </c>
      <c r="E28">
        <f>(E22+(F22-E22)*(1-K22))</f>
        <v>18</v>
      </c>
      <c r="F28">
        <f>(E22+ (F22 - E22 ) * K22)</f>
        <v>46</v>
      </c>
      <c r="G28" t="str">
        <f t="shared" si="1"/>
        <v>$EX$145</v>
      </c>
      <c r="H28" t="str">
        <f>ADDRESS(D28+F28,C28+E28)</f>
        <v>$FP$191</v>
      </c>
    </row>
    <row r="30" spans="1:12">
      <c r="C30" t="s">
        <v>10</v>
      </c>
      <c r="G30" t="s">
        <v>22</v>
      </c>
    </row>
    <row r="31" spans="1:12">
      <c r="B31" t="s">
        <v>11</v>
      </c>
      <c r="C31">
        <v>8</v>
      </c>
      <c r="G31">
        <v>93</v>
      </c>
      <c r="H31">
        <v>90</v>
      </c>
      <c r="I31" t="str">
        <f>ADDRESS(G31,H31)</f>
        <v>$CL$93</v>
      </c>
    </row>
    <row r="32" spans="1:12">
      <c r="B32" t="s">
        <v>12</v>
      </c>
      <c r="C32">
        <v>8</v>
      </c>
      <c r="G32">
        <v>96</v>
      </c>
      <c r="H32">
        <v>230</v>
      </c>
      <c r="I32" t="str">
        <f>ADDRESS(G32,H32)</f>
        <v>$HV$96</v>
      </c>
    </row>
    <row r="34" spans="1:12">
      <c r="C34" t="s">
        <v>15</v>
      </c>
      <c r="D34" t="s">
        <v>16</v>
      </c>
      <c r="G34" t="s">
        <v>22</v>
      </c>
    </row>
    <row r="35" spans="1:12">
      <c r="B35" t="s">
        <v>13</v>
      </c>
      <c r="C35">
        <v>32</v>
      </c>
      <c r="D35">
        <v>0</v>
      </c>
      <c r="G35">
        <v>67</v>
      </c>
      <c r="H35">
        <v>96</v>
      </c>
      <c r="I35" t="str">
        <f>ADDRESS(G35,H35)</f>
        <v>$CR$67</v>
      </c>
    </row>
    <row r="36" spans="1:12">
      <c r="B36" t="s">
        <v>14</v>
      </c>
      <c r="C36">
        <v>32</v>
      </c>
      <c r="D36">
        <v>0</v>
      </c>
      <c r="G36">
        <v>72</v>
      </c>
      <c r="H36">
        <v>230</v>
      </c>
      <c r="I36" t="str">
        <f>ADDRESS(G36,H36)</f>
        <v>$HV$72</v>
      </c>
    </row>
    <row r="37" spans="1:1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</row>
    <row r="40" spans="1:12">
      <c r="E40" t="s">
        <v>31</v>
      </c>
      <c r="F40" cm="1">
        <f t="array" ref="F40">COLUMN(EF:EF)</f>
        <v>136</v>
      </c>
      <c r="H40" t="s">
        <v>28</v>
      </c>
      <c r="I40" cm="1">
        <f t="array" ref="I40">COLUMN(EI:EI)</f>
        <v>139</v>
      </c>
      <c r="J40">
        <v>105</v>
      </c>
    </row>
    <row r="41" spans="1:12">
      <c r="E41" t="s">
        <v>32</v>
      </c>
      <c r="F41" cm="1">
        <f t="array" ref="F41">COLUMN(ET:ET)</f>
        <v>150</v>
      </c>
      <c r="H41" t="s">
        <v>29</v>
      </c>
      <c r="I41" cm="1">
        <f t="array" ref="I41">COLUMN(EW:EW)</f>
        <v>153</v>
      </c>
      <c r="J41">
        <v>127</v>
      </c>
    </row>
    <row r="42" spans="1:12">
      <c r="E42" t="s">
        <v>33</v>
      </c>
      <c r="F42" cm="1">
        <f t="array" ref="F42">COLUMN(FQ:FQ)</f>
        <v>173</v>
      </c>
      <c r="H42" t="s">
        <v>30</v>
      </c>
      <c r="I42" cm="1">
        <f t="array" ref="I42">COLUMN(FT:FT)</f>
        <v>176</v>
      </c>
      <c r="J42">
        <v>127</v>
      </c>
    </row>
    <row r="45" spans="1:12">
      <c r="C45" t="s">
        <v>15</v>
      </c>
      <c r="D45" t="s">
        <v>16</v>
      </c>
      <c r="G45" t="s">
        <v>56</v>
      </c>
      <c r="H45" t="s">
        <v>55</v>
      </c>
      <c r="I45" t="s">
        <v>5</v>
      </c>
    </row>
    <row r="46" spans="1:12">
      <c r="B46" t="s">
        <v>13</v>
      </c>
      <c r="C46">
        <v>15</v>
      </c>
      <c r="D46">
        <v>2</v>
      </c>
      <c r="F46" t="s">
        <v>47</v>
      </c>
      <c r="G46">
        <v>67</v>
      </c>
      <c r="H46">
        <v>96</v>
      </c>
      <c r="I46" t="str">
        <f>ADDRESS(G46,H46)</f>
        <v>$CR$67</v>
      </c>
    </row>
    <row r="47" spans="1:12">
      <c r="B47" t="s">
        <v>14</v>
      </c>
      <c r="C47">
        <v>15</v>
      </c>
      <c r="D47">
        <v>2</v>
      </c>
      <c r="F47" t="s">
        <v>48</v>
      </c>
      <c r="G47">
        <v>72</v>
      </c>
      <c r="H47">
        <v>230</v>
      </c>
      <c r="I47" t="str">
        <f>ADDRESS(G47,H47)</f>
        <v>$HV$72</v>
      </c>
    </row>
    <row r="50" spans="4:9">
      <c r="D50" t="s">
        <v>47</v>
      </c>
      <c r="F50" t="s">
        <v>37</v>
      </c>
      <c r="G50" t="s">
        <v>38</v>
      </c>
    </row>
    <row r="51" spans="4:9">
      <c r="E51" t="s">
        <v>34</v>
      </c>
      <c r="F51">
        <v>-1</v>
      </c>
      <c r="G51">
        <v>1</v>
      </c>
    </row>
    <row r="52" spans="4:9">
      <c r="E52" t="s">
        <v>39</v>
      </c>
      <c r="F52">
        <v>-3</v>
      </c>
      <c r="G52">
        <v>3</v>
      </c>
    </row>
    <row r="53" spans="4:9">
      <c r="E53" t="s">
        <v>40</v>
      </c>
      <c r="F53">
        <v>-5</v>
      </c>
      <c r="G53">
        <v>5</v>
      </c>
    </row>
    <row r="54" spans="4:9">
      <c r="E54" t="s">
        <v>41</v>
      </c>
      <c r="F54">
        <f>H46 - C46/2</f>
        <v>88.5</v>
      </c>
      <c r="G54">
        <f>F54</f>
        <v>88.5</v>
      </c>
    </row>
    <row r="55" spans="4:9">
      <c r="E55" t="s">
        <v>42</v>
      </c>
      <c r="F55">
        <f>F54-F52</f>
        <v>91.5</v>
      </c>
      <c r="G55">
        <f>G54-G52</f>
        <v>85.5</v>
      </c>
    </row>
    <row r="56" spans="4:9">
      <c r="E56" t="s">
        <v>44</v>
      </c>
      <c r="F56">
        <f>H46 + C46/2</f>
        <v>103.5</v>
      </c>
      <c r="G56">
        <f>F56</f>
        <v>103.5</v>
      </c>
    </row>
    <row r="57" spans="4:9">
      <c r="E57" t="s">
        <v>46</v>
      </c>
      <c r="F57">
        <f>F56+F52</f>
        <v>100.5</v>
      </c>
      <c r="G57">
        <f>G56+G52</f>
        <v>106.5</v>
      </c>
    </row>
    <row r="58" spans="4:9">
      <c r="E58" t="s">
        <v>49</v>
      </c>
      <c r="F58">
        <f>G46-D46/2-F53</f>
        <v>71</v>
      </c>
      <c r="G58">
        <f>G46-D46/2-G53</f>
        <v>61</v>
      </c>
    </row>
    <row r="59" spans="4:9">
      <c r="E59" t="s">
        <v>50</v>
      </c>
      <c r="F59">
        <f>G46+D46/2-F53</f>
        <v>73</v>
      </c>
      <c r="G59">
        <f>G46+D46/2-G53</f>
        <v>63</v>
      </c>
    </row>
    <row r="60" spans="4:9">
      <c r="E60" t="s">
        <v>52</v>
      </c>
      <c r="F60">
        <f>G46-D46/2+F53</f>
        <v>61</v>
      </c>
      <c r="G60">
        <f>G46-D46/2+G53</f>
        <v>71</v>
      </c>
    </row>
    <row r="61" spans="4:9">
      <c r="E61" t="s">
        <v>54</v>
      </c>
      <c r="F61">
        <f>G46+D46/2+F53</f>
        <v>63</v>
      </c>
      <c r="G61">
        <f>G46+D46/2+G53</f>
        <v>73</v>
      </c>
    </row>
    <row r="63" spans="4:9">
      <c r="D63" t="s">
        <v>37</v>
      </c>
    </row>
    <row r="64" spans="4:9">
      <c r="E64" t="s">
        <v>41</v>
      </c>
      <c r="F64" t="s">
        <v>49</v>
      </c>
      <c r="G64">
        <v>88.5</v>
      </c>
      <c r="H64">
        <v>71</v>
      </c>
      <c r="I64" t="str">
        <f>ADDRESS(H64,G64)</f>
        <v>$CJ$71</v>
      </c>
    </row>
    <row r="65" spans="1:12">
      <c r="E65" t="s">
        <v>42</v>
      </c>
      <c r="F65" t="s">
        <v>50</v>
      </c>
      <c r="G65">
        <v>91.5</v>
      </c>
      <c r="H65">
        <v>73</v>
      </c>
      <c r="I65" t="str">
        <f t="shared" ref="I65:I67" si="2">ADDRESS(H65,G65)</f>
        <v>$CM$73</v>
      </c>
    </row>
    <row r="66" spans="1:12">
      <c r="E66" t="s">
        <v>45</v>
      </c>
      <c r="F66" t="s">
        <v>51</v>
      </c>
      <c r="G66">
        <v>100.5</v>
      </c>
      <c r="H66">
        <v>61</v>
      </c>
      <c r="I66" t="str">
        <f t="shared" si="2"/>
        <v>$CV$61</v>
      </c>
    </row>
    <row r="67" spans="1:12">
      <c r="E67" t="s">
        <v>43</v>
      </c>
      <c r="F67" t="s">
        <v>53</v>
      </c>
      <c r="G67">
        <v>103.5</v>
      </c>
      <c r="H67">
        <v>63</v>
      </c>
      <c r="I67" t="str">
        <f t="shared" si="2"/>
        <v>$CY$63</v>
      </c>
    </row>
    <row r="69" spans="1:12">
      <c r="F69" t="s">
        <v>35</v>
      </c>
      <c r="G69" t="s">
        <v>36</v>
      </c>
    </row>
    <row r="70" spans="1:12">
      <c r="E70" t="s">
        <v>57</v>
      </c>
      <c r="F70">
        <v>77</v>
      </c>
      <c r="G70" cm="1">
        <f t="array" ref="G70">COLUMN(BF:BF)</f>
        <v>58</v>
      </c>
    </row>
    <row r="71" spans="1:12">
      <c r="E71" t="s">
        <v>58</v>
      </c>
      <c r="F71">
        <v>81</v>
      </c>
      <c r="G71" cm="1">
        <f t="array" ref="G71">COLUMN(JB:JB)</f>
        <v>262</v>
      </c>
    </row>
    <row r="72" spans="1:1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</row>
    <row r="74" spans="1:12">
      <c r="B74" t="s">
        <v>59</v>
      </c>
      <c r="C74">
        <f>COLUMN(N:N)</f>
        <v>14</v>
      </c>
    </row>
    <row r="75" spans="1:12">
      <c r="B75" t="s">
        <v>19</v>
      </c>
      <c r="C75" t="s">
        <v>20</v>
      </c>
    </row>
    <row r="76" spans="1:12">
      <c r="B76">
        <f>14+40</f>
        <v>54</v>
      </c>
      <c r="C76">
        <f>96+40</f>
        <v>136</v>
      </c>
      <c r="D76" t="str">
        <f>ADDRESS(C76,B76)</f>
        <v>$BB$136</v>
      </c>
    </row>
    <row r="78" spans="1:12">
      <c r="B78" t="s">
        <v>60</v>
      </c>
      <c r="C78">
        <f>COLUMN(EX:EX)</f>
        <v>154</v>
      </c>
    </row>
    <row r="79" spans="1:12">
      <c r="B79" t="s">
        <v>19</v>
      </c>
      <c r="C79" t="s">
        <v>20</v>
      </c>
    </row>
    <row r="80" spans="1:12">
      <c r="B80">
        <f>154+74</f>
        <v>228</v>
      </c>
      <c r="C80">
        <f>31+74</f>
        <v>105</v>
      </c>
      <c r="D80" t="str">
        <f>ADDRESS(C80,B80)</f>
        <v>$HT$105</v>
      </c>
    </row>
    <row r="82" spans="2:4">
      <c r="B82" t="s">
        <v>61</v>
      </c>
      <c r="C82">
        <f>COLUMN(Z:Z)</f>
        <v>26</v>
      </c>
    </row>
    <row r="83" spans="2:4">
      <c r="B83" t="s">
        <v>19</v>
      </c>
      <c r="C83" t="s">
        <v>20</v>
      </c>
    </row>
    <row r="84" spans="2:4">
      <c r="B84">
        <v>149</v>
      </c>
      <c r="C84">
        <v>161</v>
      </c>
      <c r="D84" t="str">
        <f>ADDRESS(C84,B84)</f>
        <v>$ES$161</v>
      </c>
    </row>
    <row r="86" spans="2:4">
      <c r="B86" t="s">
        <v>62</v>
      </c>
      <c r="C86">
        <f>COLUMN(AL:AL)</f>
        <v>38</v>
      </c>
    </row>
    <row r="87" spans="2:4">
      <c r="B87" t="s">
        <v>63</v>
      </c>
      <c r="C87">
        <f>COLUMN(GQ:GQ)</f>
        <v>199</v>
      </c>
    </row>
    <row r="89" spans="2:4">
      <c r="B89" t="s">
        <v>64</v>
      </c>
      <c r="C89">
        <f>COLUMN(BF:BF)</f>
        <v>58</v>
      </c>
    </row>
    <row r="91" spans="2:4">
      <c r="C91" t="s">
        <v>19</v>
      </c>
      <c r="D91" t="s">
        <v>20</v>
      </c>
    </row>
    <row r="92" spans="2:4">
      <c r="B92" t="s">
        <v>65</v>
      </c>
      <c r="C92">
        <f>COLUMN(EV:EV)</f>
        <v>152</v>
      </c>
      <c r="D92">
        <v>122</v>
      </c>
    </row>
    <row r="93" spans="2:4">
      <c r="B93" t="s">
        <v>65</v>
      </c>
      <c r="C93">
        <f>COLUMN(EV:EV)</f>
        <v>152</v>
      </c>
      <c r="D93">
        <v>168</v>
      </c>
    </row>
    <row r="96" spans="2:4">
      <c r="C96" t="s">
        <v>35</v>
      </c>
      <c r="D96" t="s">
        <v>36</v>
      </c>
    </row>
    <row r="97" spans="2:5">
      <c r="B97" t="s">
        <v>66</v>
      </c>
      <c r="C97">
        <v>183</v>
      </c>
      <c r="D97">
        <f>COLUMN(GV:GV)</f>
        <v>204</v>
      </c>
    </row>
    <row r="99" spans="2:5">
      <c r="C99" t="s">
        <v>35</v>
      </c>
      <c r="D99" t="s">
        <v>36</v>
      </c>
      <c r="E99" t="s">
        <v>69</v>
      </c>
    </row>
    <row r="100" spans="2:5">
      <c r="B100" t="s">
        <v>67</v>
      </c>
      <c r="C100">
        <v>133</v>
      </c>
      <c r="D100">
        <f>COLUMN(BF:BF)</f>
        <v>58</v>
      </c>
      <c r="E100">
        <v>18</v>
      </c>
    </row>
    <row r="102" spans="2:5">
      <c r="C102" t="s">
        <v>35</v>
      </c>
      <c r="D102" t="s">
        <v>36</v>
      </c>
      <c r="E102" t="s">
        <v>69</v>
      </c>
    </row>
    <row r="103" spans="2:5">
      <c r="B103" t="s">
        <v>68</v>
      </c>
      <c r="C103">
        <v>92</v>
      </c>
      <c r="D103">
        <f>COLUMN(IC:IC)</f>
        <v>237</v>
      </c>
      <c r="E103">
        <v>30</v>
      </c>
    </row>
  </sheetData>
  <phoneticPr fontId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template</vt:lpstr>
      <vt:lpstr>stackchan</vt:lpstr>
      <vt:lpstr>aa-proto</vt:lpstr>
      <vt:lpstr>aa-pixel</vt:lpstr>
      <vt:lpstr>Laputa-proto</vt:lpstr>
      <vt:lpstr>Laputa-pixel</vt:lpstr>
      <vt:lpstr>kei-proto</vt:lpstr>
      <vt:lpstr>_work用シート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Umetani Ko</dc:creator>
  <cp:lastModifiedBy>Umetani Ko</cp:lastModifiedBy>
  <dcterms:created xsi:type="dcterms:W3CDTF">2015-06-05T18:19:34Z</dcterms:created>
  <dcterms:modified xsi:type="dcterms:W3CDTF">2023-05-06T09:26:13Z</dcterms:modified>
</cp:coreProperties>
</file>